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IMES-DK_git\DOCUMENTATION\3_Industry\References\Energy matrix\"/>
    </mc:Choice>
  </mc:AlternateContent>
  <bookViews>
    <workbookView xWindow="0" yWindow="0" windowWidth="21570" windowHeight="10140"/>
  </bookViews>
  <sheets>
    <sheet name="Start" sheetId="1" r:id="rId1"/>
    <sheet name="Rækker" sheetId="2" r:id="rId2"/>
    <sheet name="Søjler" sheetId="3" r:id="rId3"/>
    <sheet name="Resultat" sheetId="4" r:id="rId4"/>
  </sheets>
  <definedNames>
    <definedName name="Raggr1">Rækker!$A$4:$A$119</definedName>
    <definedName name="Raggr10">Rækker!#REF!</definedName>
    <definedName name="Raggr11">Rækker!#REF!</definedName>
    <definedName name="Raggr12">Rækker!#REF!</definedName>
    <definedName name="Raggr13">Rækker!#REF!</definedName>
    <definedName name="Raggr14">Rækker!#REF!</definedName>
    <definedName name="Raggr15">Rækker!#REF!</definedName>
    <definedName name="Raggr16">Rækker!#REF!</definedName>
    <definedName name="Raggr17">Rækker!#REF!</definedName>
    <definedName name="Raggr18">Rækker!#REF!</definedName>
    <definedName name="Raggr19">Rækker!#REF!</definedName>
    <definedName name="Raggr2">Rækker!$B$4:$B$119</definedName>
    <definedName name="Raggr20">Rækker!#REF!</definedName>
    <definedName name="Raggr21">Rækker!#REF!</definedName>
    <definedName name="Raggr22">Rækker!#REF!</definedName>
    <definedName name="Raggr23">Rækker!#REF!</definedName>
    <definedName name="Raggr24">Rækker!#REF!</definedName>
    <definedName name="Raggr25">Rækker!#REF!</definedName>
    <definedName name="Raggr3">Rækker!$C$4:$C$119</definedName>
    <definedName name="Raggr4">Rækker!$D$4:$D$119</definedName>
    <definedName name="Raggr5">Rækker!#REF!</definedName>
    <definedName name="Raggr6">Rækker!#REF!</definedName>
    <definedName name="Raggr7">Rækker!#REF!</definedName>
    <definedName name="Raggr8">Rækker!#REF!</definedName>
    <definedName name="Raggr9">Rækker!#REF!</definedName>
    <definedName name="Saggr1">Søjler!$A$4:$A$9</definedName>
    <definedName name="Saggr10">Søjler!$J$4:$J$9</definedName>
    <definedName name="Saggr11">Søjler!$K$4:$K$9</definedName>
    <definedName name="Saggr12">Søjler!$L$4:$L$9</definedName>
    <definedName name="Saggr13">Søjler!$M$4:$M$9</definedName>
    <definedName name="Saggr14">Søjler!#REF!</definedName>
    <definedName name="Saggr15">Søjler!#REF!</definedName>
    <definedName name="Saggr16">Søjler!#REF!</definedName>
    <definedName name="Saggr17">Søjler!#REF!</definedName>
    <definedName name="Saggr18">Søjler!#REF!</definedName>
    <definedName name="Saggr19">Søjler!#REF!</definedName>
    <definedName name="Saggr2">Søjler!$B$4:$B$9</definedName>
    <definedName name="Saggr20">Søjler!#REF!</definedName>
    <definedName name="Saggr21">Søjler!#REF!</definedName>
    <definedName name="Saggr22">Søjler!#REF!</definedName>
    <definedName name="Saggr23">Søjler!#REF!</definedName>
    <definedName name="Saggr24">Søjler!#REF!</definedName>
    <definedName name="Saggr25">Søjler!#REF!</definedName>
    <definedName name="Saggr3">Søjler!$C$4:$C$9</definedName>
    <definedName name="Saggr4">Søjler!$D$4:$D$9</definedName>
    <definedName name="Saggr5">Søjler!$E$4:$E$9</definedName>
    <definedName name="Saggr6">Søjler!$F$4:$F$9</definedName>
    <definedName name="Saggr7">Søjler!$G$4:$G$9</definedName>
    <definedName name="Saggr8">Søjler!$H$4:$H$9</definedName>
    <definedName name="Saggr9">Søjler!$I$4:$I$9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L2" i="3"/>
  <c r="K2" i="3"/>
  <c r="J2" i="3"/>
  <c r="I2" i="3"/>
  <c r="H2" i="3"/>
  <c r="G2" i="3"/>
  <c r="F2" i="3"/>
  <c r="E2" i="3"/>
  <c r="D2" i="3"/>
  <c r="C2" i="3"/>
  <c r="B2" i="3"/>
  <c r="A2" i="3"/>
  <c r="D2" i="2"/>
  <c r="C2" i="2"/>
  <c r="B2" i="2"/>
  <c r="A2" i="2"/>
  <c r="J4" i="1"/>
  <c r="I4" i="1"/>
  <c r="H4" i="1"/>
  <c r="G4" i="1"/>
  <c r="F4" i="1"/>
  <c r="E4" i="1"/>
  <c r="D4" i="1"/>
  <c r="B4" i="1"/>
</calcChain>
</file>

<file path=xl/sharedStrings.xml><?xml version="1.0" encoding="utf-8"?>
<sst xmlns="http://schemas.openxmlformats.org/spreadsheetml/2006/main" count="316" uniqueCount="209">
  <si>
    <t xml:space="preserve">Aktuel matrice :  </t>
  </si>
  <si>
    <t>Navn</t>
  </si>
  <si>
    <t>Indhold</t>
  </si>
  <si>
    <t>Enhed</t>
  </si>
  <si>
    <t>Antal</t>
  </si>
  <si>
    <t>Gruppe</t>
  </si>
  <si>
    <t>Første år</t>
  </si>
  <si>
    <t>Sidste år</t>
  </si>
  <si>
    <t>Rækker</t>
  </si>
  <si>
    <t>Søjler</t>
  </si>
  <si>
    <t>Form heading!</t>
  </si>
  <si>
    <t>TilGJ</t>
  </si>
  <si>
    <t>Supply and use of energy in heating values</t>
  </si>
  <si>
    <t>GJ</t>
  </si>
  <si>
    <t>Supply_Mgd_GJ</t>
  </si>
  <si>
    <t>Energy</t>
  </si>
  <si>
    <t>D5</t>
  </si>
  <si>
    <t>TopLeft</t>
  </si>
  <si>
    <t xml:space="preserve">Navn på aggregering :  </t>
  </si>
  <si>
    <t>Energy Balance 2010, 2012</t>
  </si>
  <si>
    <t xml:space="preserve">Kommentarer :  </t>
  </si>
  <si>
    <t>Eventuelle kommentarer vedrørende aggregatet.</t>
  </si>
  <si>
    <t xml:space="preserve">Mappe med data :  </t>
  </si>
  <si>
    <t>C:\TIMES-DK_git\DOCUMENTATION\3_Industry\References\Energy matrix\E Data 66-12</t>
  </si>
  <si>
    <t>Helge V. Larsen, hela@dtu.dk</t>
  </si>
  <si>
    <t>DTU Management Engineering</t>
  </si>
  <si>
    <t>Technical University of Denmark</t>
  </si>
  <si>
    <t>Risø Campus</t>
  </si>
  <si>
    <t>Række-
aggregat</t>
  </si>
  <si>
    <t>Søjle-
aggregat</t>
  </si>
  <si>
    <t>Supply</t>
  </si>
  <si>
    <t>Biogas</t>
  </si>
  <si>
    <t>Biomass</t>
  </si>
  <si>
    <t>Coal</t>
  </si>
  <si>
    <t>Diesel</t>
  </si>
  <si>
    <t>District Heating</t>
  </si>
  <si>
    <t>Electricity</t>
  </si>
  <si>
    <t>Fuel Oil</t>
  </si>
  <si>
    <t>Gasoline</t>
  </si>
  <si>
    <t>LPG</t>
  </si>
  <si>
    <t>Natural gas</t>
  </si>
  <si>
    <t>Waste</t>
  </si>
  <si>
    <t>Rest</t>
  </si>
  <si>
    <t>Bunkering</t>
  </si>
  <si>
    <t>Import</t>
  </si>
  <si>
    <t>Distribution/Production</t>
  </si>
  <si>
    <t>Consumption</t>
  </si>
  <si>
    <t>Rækkeaggregeringer</t>
  </si>
  <si>
    <t>060000 004 Extraction of oil and gas</t>
  </si>
  <si>
    <t>000700 120 Imports</t>
  </si>
  <si>
    <t>350010 042 Prod., distrib. of electricity</t>
  </si>
  <si>
    <t>010000 001 Agriculture and horticulture</t>
  </si>
  <si>
    <t>350020 043 Manuf.and distribution of gas</t>
  </si>
  <si>
    <t>020000 002 Forestry</t>
  </si>
  <si>
    <t>030000 003 Fishing</t>
  </si>
  <si>
    <t>080090 005 Extraction of gravel and stone</t>
  </si>
  <si>
    <t>090000 006 Mining support service</t>
  </si>
  <si>
    <t>100010 007 Production of meat</t>
  </si>
  <si>
    <t>100020 008 Processing of fish</t>
  </si>
  <si>
    <t>100030 009 Manufacture of dairy products</t>
  </si>
  <si>
    <t>100040 010 Manufacture of bakery products</t>
  </si>
  <si>
    <t>100050 011 Other manufacture of food</t>
  </si>
  <si>
    <t>110000 012 Manufacture of beverages</t>
  </si>
  <si>
    <t>120000 013 Manufact. of tobacco products</t>
  </si>
  <si>
    <t>130000 014 Manufacture of textiles</t>
  </si>
  <si>
    <t>140000 015 Manufacture of wearing apparel</t>
  </si>
  <si>
    <t>150000 016 Manufacture of footwear etc.</t>
  </si>
  <si>
    <t>160000 017 Manufacture of wood etc.</t>
  </si>
  <si>
    <t>170000 018 Manufacture of paper etc.</t>
  </si>
  <si>
    <t>180000 019 Printing etc.</t>
  </si>
  <si>
    <t>190000 020 Oil refinery etc.</t>
  </si>
  <si>
    <t>200010 021 Manufacture of basic chemicals</t>
  </si>
  <si>
    <t>200020 022 Manufact. of paints, soap etc.</t>
  </si>
  <si>
    <t>210000 023 Pharmaceuticals</t>
  </si>
  <si>
    <t>220000 024 Manufacture of rubber etc.</t>
  </si>
  <si>
    <t>230010 025 Manufacture of glass etc.</t>
  </si>
  <si>
    <t>230020 026 Manufacture of concrete etc.</t>
  </si>
  <si>
    <t>240000 027 Manufacture of basic metals</t>
  </si>
  <si>
    <t>250000 028 Manufact. of fabricated metal</t>
  </si>
  <si>
    <t>260010 029 Manufact. of computers, etc.</t>
  </si>
  <si>
    <t>260020 030 Manufact. of other electronics</t>
  </si>
  <si>
    <t>270010 031 Manufacture of motors, etc.</t>
  </si>
  <si>
    <t>270020 032 Manufacture of wires, cables</t>
  </si>
  <si>
    <t>270030 033 Manuf.of household appl. etc.</t>
  </si>
  <si>
    <t>280010 034 Manufacture of engines etc.</t>
  </si>
  <si>
    <t>280020 035 Manufacture of other machinery</t>
  </si>
  <si>
    <t>290000 036 Manuf. of motor vehicles etc.</t>
  </si>
  <si>
    <t>300000 037 Mf. of ships, transport equip.</t>
  </si>
  <si>
    <t>310000 038 Manufacture of furniture</t>
  </si>
  <si>
    <t>320010 039 Manufact. of med. instruments</t>
  </si>
  <si>
    <t>320020 040 Manufacture of toys, etc.</t>
  </si>
  <si>
    <t>330000 041 Repair, inst. of machinery etc</t>
  </si>
  <si>
    <t>350030 044 Steam and hot water supply</t>
  </si>
  <si>
    <t>360000 045 Water collect.purification etc</t>
  </si>
  <si>
    <t>370000 046 Sewerage</t>
  </si>
  <si>
    <t>383900 047 Waste and materials</t>
  </si>
  <si>
    <t>410009 048 Construction of new buildings</t>
  </si>
  <si>
    <t>420000 049 Civil engeneering</t>
  </si>
  <si>
    <t>430003 050 Professional repair and maint.</t>
  </si>
  <si>
    <t>430004 051 Own-account repair and maint.</t>
  </si>
  <si>
    <t>450010 052 Sale of motor vehicles</t>
  </si>
  <si>
    <t>450020 053 Repair etc. of motor veh. etc.</t>
  </si>
  <si>
    <t>460000 054 Wholesale</t>
  </si>
  <si>
    <t>470000 055 Retail sale</t>
  </si>
  <si>
    <t>490010 056 Passenger rail transport etc.</t>
  </si>
  <si>
    <t>490020 057 Transp.by suburban trains etc.</t>
  </si>
  <si>
    <t>490030 058 Road and pipeline transport</t>
  </si>
  <si>
    <t>500000 059 Water transport</t>
  </si>
  <si>
    <t>510000 060 Air transport</t>
  </si>
  <si>
    <t>520000 061 Support activities for transp.</t>
  </si>
  <si>
    <t>530000 062 Postal and courier activities</t>
  </si>
  <si>
    <t>550000 063 Hotels, similar accommodation</t>
  </si>
  <si>
    <t>560000 064 Restaurants</t>
  </si>
  <si>
    <t>580010 065 Publishing</t>
  </si>
  <si>
    <t>580020 066 Publishing,computer games etc.</t>
  </si>
  <si>
    <t>590000 067 Motion picture, tv and sound</t>
  </si>
  <si>
    <t>600000 068 Radio, television broadcasting</t>
  </si>
  <si>
    <t>610000 069 Telecommunications</t>
  </si>
  <si>
    <t>620000 070 Information technology service</t>
  </si>
  <si>
    <t>630000 071 Information service activities</t>
  </si>
  <si>
    <t>640010 072 Monetary intermediation</t>
  </si>
  <si>
    <t>640020 073 Mortgage credit institutes etc</t>
  </si>
  <si>
    <t>650000 074 Insurance and pension funding</t>
  </si>
  <si>
    <t>660000 075 Other financial activities</t>
  </si>
  <si>
    <t>680010 076 Buying, selling of real estate</t>
  </si>
  <si>
    <t>680030 077 Renting, non-resid. Buildings</t>
  </si>
  <si>
    <t>680023 078 Renting of resident. buildings</t>
  </si>
  <si>
    <t>680024 079 Owner-occupied dwellings</t>
  </si>
  <si>
    <t>690010 080 Legal activities</t>
  </si>
  <si>
    <t>690020 081 Accounting and bookkeeping</t>
  </si>
  <si>
    <t>700000 082 Business consultancy</t>
  </si>
  <si>
    <t>710000 083 Architecture and engineering</t>
  </si>
  <si>
    <t>720001 084 Research and developm.(market)</t>
  </si>
  <si>
    <t>720002 085 Research and dev. (non-market)</t>
  </si>
  <si>
    <t>730000 086 Advertising, market research</t>
  </si>
  <si>
    <t>740000 087 Other technical business serv.</t>
  </si>
  <si>
    <t>750000 088 Veterinary activities</t>
  </si>
  <si>
    <t>770000 089 Rental and leasing activities</t>
  </si>
  <si>
    <t>780000 090 Employment activities</t>
  </si>
  <si>
    <t>790000 091 Travel agent activities</t>
  </si>
  <si>
    <t>800000 092 Security and investigation</t>
  </si>
  <si>
    <t>810000 093 Services to buildings,cleaning</t>
  </si>
  <si>
    <t>820000 094 Other business services</t>
  </si>
  <si>
    <t>840010 095 Public administration</t>
  </si>
  <si>
    <t>840022 096 Defence,publ.order(non-market)</t>
  </si>
  <si>
    <t>840021 097 Rescue service ect. (market)</t>
  </si>
  <si>
    <t>850010 098 Primary education</t>
  </si>
  <si>
    <t>850020 099 Secondary education</t>
  </si>
  <si>
    <t>850030 100 Higher education</t>
  </si>
  <si>
    <t>850042 101 Adult-,other educ.(non-market)</t>
  </si>
  <si>
    <t>850041 102 Adult-,other education(market)</t>
  </si>
  <si>
    <t>860010 103 Hospital activities</t>
  </si>
  <si>
    <t>860020 104 Medical and dental practice</t>
  </si>
  <si>
    <t>870000 105 Residential care activities</t>
  </si>
  <si>
    <t>880000 106 Social work without accommod.</t>
  </si>
  <si>
    <t>900000 107 Theatres, concerts, and arts</t>
  </si>
  <si>
    <t>910001 108 Libraries, museums (market)</t>
  </si>
  <si>
    <t>910002 109 Libraries, museums(non-market)</t>
  </si>
  <si>
    <t>920000 110 Gambling and betting</t>
  </si>
  <si>
    <t>930011 111 Sports activities (market)</t>
  </si>
  <si>
    <t>930012 112 Sports activities (non-market)</t>
  </si>
  <si>
    <t>930020 113 Amusement and recreation</t>
  </si>
  <si>
    <t>940000 114 Activities of membership org.</t>
  </si>
  <si>
    <t>950000 115 Repair of personal goods</t>
  </si>
  <si>
    <t>960000 116 Other personal services</t>
  </si>
  <si>
    <t>970000 117 Households as employers</t>
  </si>
  <si>
    <t>000010 118 Renewable energy</t>
  </si>
  <si>
    <t>000020 119 Waste</t>
  </si>
  <si>
    <t>Søjleaggregeringer</t>
  </si>
  <si>
    <t>41 Biogas</t>
  </si>
  <si>
    <t>36 Straw</t>
  </si>
  <si>
    <t>21 Petroleum coke</t>
  </si>
  <si>
    <t>15 Gasoil</t>
  </si>
  <si>
    <t>45 District heat</t>
  </si>
  <si>
    <t>43 Heat pumps</t>
  </si>
  <si>
    <t>01 Crude oil</t>
  </si>
  <si>
    <t>07 Motor gasoline, colored</t>
  </si>
  <si>
    <t>04 LPG</t>
  </si>
  <si>
    <t>23 Natural gas 1, North Sea and imports</t>
  </si>
  <si>
    <t>29 Waste, non renewable</t>
  </si>
  <si>
    <t>02 Refinery feedstocks</t>
  </si>
  <si>
    <t>14 Jet petroleum bunkered by Danish operated planes abroad</t>
  </si>
  <si>
    <t>37 Firewood</t>
  </si>
  <si>
    <t>26 Coal</t>
  </si>
  <si>
    <t>16 Diesel oil</t>
  </si>
  <si>
    <t>44 Electricity</t>
  </si>
  <si>
    <t>18 Fuel oil</t>
  </si>
  <si>
    <t>08 Motor gasoline, unleaded</t>
  </si>
  <si>
    <t>05 LPG for transport</t>
  </si>
  <si>
    <t>24 Natural gas 2, large-scale consumers and exports</t>
  </si>
  <si>
    <t>30 Waste, renewable</t>
  </si>
  <si>
    <t>03 Refinery gas</t>
  </si>
  <si>
    <t>17 Diesel bunkered by Danish operated vehicles abroad</t>
  </si>
  <si>
    <t>38 Wood chips</t>
  </si>
  <si>
    <t>27 Coke</t>
  </si>
  <si>
    <t>20 Waste oil</t>
  </si>
  <si>
    <t>09 Motor gasoline, leaded</t>
  </si>
  <si>
    <t>06 LVN</t>
  </si>
  <si>
    <t>25 Natural gas 3 to industries and households</t>
  </si>
  <si>
    <t>10 JP4</t>
  </si>
  <si>
    <t>19 Fuel oil bunkered by Danish operated ships abroad</t>
  </si>
  <si>
    <t>39 Wood pellets</t>
  </si>
  <si>
    <t>28 Brown coal briquettes</t>
  </si>
  <si>
    <t>46 Gas works gas</t>
  </si>
  <si>
    <t>11 Kerosene</t>
  </si>
  <si>
    <t>40 Wood waste</t>
  </si>
  <si>
    <t>12 Aviation gasoline</t>
  </si>
  <si>
    <t>42 Bio oil</t>
  </si>
  <si>
    <t>13 Jet petroleum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</si>
</sst>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0"/>
      <name val="Arial"/>
      <family val="2"/>
    </font>
    <font>
      <b/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6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93">
    <xf numFmtId="0" fontId="0" fillId="0" borderId="0" xfId="0"/>
    <xf numFmtId="0" fontId="1" fillId="2" borderId="0" xfId="0" applyFont="1" applyFill="1" applyAlignment="1" applyProtection="1">
      <alignment horizontal="right"/>
    </xf>
    <xf numFmtId="0" fontId="1" fillId="2" borderId="0" xfId="0" applyFont="1" applyFill="1" applyProtection="1"/>
    <xf numFmtId="0" fontId="1" fillId="3" borderId="0" xfId="0" applyFont="1" applyFill="1" applyProtection="1"/>
    <xf numFmtId="0" fontId="2" fillId="2" borderId="1" xfId="0" applyFont="1" applyFill="1" applyBorder="1" applyAlignment="1" applyProtection="1">
      <alignment horizontal="right" vertical="center"/>
    </xf>
    <xf numFmtId="0" fontId="2" fillId="4" borderId="2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/>
    </xf>
    <xf numFmtId="0" fontId="2" fillId="4" borderId="5" xfId="0" applyFont="1" applyFill="1" applyBorder="1" applyAlignment="1" applyProtection="1">
      <alignment horizontal="center" vertical="center"/>
    </xf>
    <xf numFmtId="0" fontId="2" fillId="4" borderId="6" xfId="0" applyFont="1" applyFill="1" applyBorder="1" applyAlignment="1" applyProtection="1">
      <alignment horizontal="center" vertical="center"/>
    </xf>
    <xf numFmtId="0" fontId="2" fillId="4" borderId="7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</xf>
    <xf numFmtId="0" fontId="1" fillId="3" borderId="0" xfId="0" applyFont="1" applyFill="1" applyAlignment="1" applyProtection="1">
      <alignment vertical="center"/>
    </xf>
    <xf numFmtId="0" fontId="2" fillId="4" borderId="8" xfId="0" applyFont="1" applyFill="1" applyBorder="1" applyAlignment="1" applyProtection="1">
      <alignment horizontal="center" vertical="center"/>
    </xf>
    <xf numFmtId="0" fontId="2" fillId="4" borderId="9" xfId="0" applyFont="1" applyFill="1" applyBorder="1" applyAlignment="1" applyProtection="1">
      <alignment horizontal="center" vertical="center"/>
    </xf>
    <xf numFmtId="0" fontId="2" fillId="4" borderId="10" xfId="0" applyFont="1" applyFill="1" applyBorder="1" applyAlignment="1" applyProtection="1">
      <alignment horizontal="center" vertical="center"/>
    </xf>
    <xf numFmtId="0" fontId="2" fillId="4" borderId="11" xfId="0" applyFont="1" applyFill="1" applyBorder="1" applyAlignment="1" applyProtection="1">
      <alignment horizontal="center" vertical="center"/>
    </xf>
    <xf numFmtId="0" fontId="2" fillId="4" borderId="12" xfId="0" applyFont="1" applyFill="1" applyBorder="1" applyAlignment="1" applyProtection="1">
      <alignment horizontal="center" vertical="center"/>
    </xf>
    <xf numFmtId="0" fontId="2" fillId="4" borderId="10" xfId="0" applyFont="1" applyFill="1" applyBorder="1" applyAlignment="1" applyProtection="1">
      <alignment horizontal="center" vertical="center"/>
    </xf>
    <xf numFmtId="0" fontId="2" fillId="4" borderId="13" xfId="0" applyFont="1" applyFill="1" applyBorder="1" applyAlignment="1" applyProtection="1">
      <alignment horizontal="center" vertical="center"/>
    </xf>
    <xf numFmtId="0" fontId="2" fillId="4" borderId="14" xfId="0" applyFont="1" applyFill="1" applyBorder="1" applyAlignment="1" applyProtection="1">
      <alignment horizontal="center" vertical="center"/>
    </xf>
    <xf numFmtId="0" fontId="2" fillId="4" borderId="15" xfId="0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2" fillId="4" borderId="16" xfId="0" applyFont="1" applyFill="1" applyBorder="1" applyAlignment="1" applyProtection="1">
      <alignment horizontal="center" vertical="center"/>
    </xf>
    <xf numFmtId="0" fontId="2" fillId="4" borderId="17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right" vertical="center"/>
    </xf>
    <xf numFmtId="0" fontId="2" fillId="4" borderId="18" xfId="0" applyFont="1" applyFill="1" applyBorder="1" applyAlignment="1" applyProtection="1">
      <alignment horizontal="center" vertical="center"/>
    </xf>
    <xf numFmtId="0" fontId="2" fillId="4" borderId="19" xfId="0" applyFont="1" applyFill="1" applyBorder="1" applyAlignment="1" applyProtection="1">
      <alignment vertical="center" wrapText="1"/>
    </xf>
    <xf numFmtId="0" fontId="2" fillId="4" borderId="20" xfId="0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 applyProtection="1">
      <alignment horizontal="center" vertical="center"/>
    </xf>
    <xf numFmtId="0" fontId="2" fillId="4" borderId="22" xfId="0" applyFont="1" applyFill="1" applyBorder="1" applyAlignment="1" applyProtection="1">
      <alignment horizontal="center" vertical="center"/>
    </xf>
    <xf numFmtId="0" fontId="2" fillId="4" borderId="23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center"/>
    </xf>
    <xf numFmtId="0" fontId="2" fillId="4" borderId="24" xfId="0" applyFont="1" applyFill="1" applyBorder="1" applyAlignment="1" applyProtection="1">
      <alignment horizontal="left" vertical="center"/>
      <protection locked="0"/>
    </xf>
    <xf numFmtId="0" fontId="2" fillId="4" borderId="25" xfId="0" applyFont="1" applyFill="1" applyBorder="1" applyAlignment="1" applyProtection="1">
      <alignment horizontal="left" vertical="center"/>
      <protection locked="0"/>
    </xf>
    <xf numFmtId="0" fontId="2" fillId="4" borderId="26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right"/>
    </xf>
    <xf numFmtId="0" fontId="1" fillId="4" borderId="27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0" fontId="1" fillId="4" borderId="7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0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1" fillId="4" borderId="29" xfId="0" applyFont="1" applyFill="1" applyBorder="1" applyProtection="1">
      <protection locked="0"/>
    </xf>
    <xf numFmtId="0" fontId="1" fillId="4" borderId="30" xfId="0" applyFont="1" applyFill="1" applyBorder="1" applyProtection="1">
      <protection locked="0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" fillId="2" borderId="33" xfId="0" applyFont="1" applyFill="1" applyBorder="1" applyProtection="1"/>
    <xf numFmtId="0" fontId="1" fillId="2" borderId="34" xfId="0" applyFont="1" applyFill="1" applyBorder="1" applyProtection="1"/>
    <xf numFmtId="0" fontId="1" fillId="2" borderId="0" xfId="0" applyFont="1" applyFill="1" applyBorder="1" applyProtection="1"/>
    <xf numFmtId="0" fontId="1" fillId="2" borderId="35" xfId="0" applyFont="1" applyFill="1" applyBorder="1" applyProtection="1"/>
    <xf numFmtId="0" fontId="1" fillId="2" borderId="36" xfId="0" applyFont="1" applyFill="1" applyBorder="1" applyProtection="1"/>
    <xf numFmtId="0" fontId="1" fillId="2" borderId="37" xfId="0" applyFont="1" applyFill="1" applyBorder="1" applyProtection="1"/>
    <xf numFmtId="0" fontId="1" fillId="2" borderId="38" xfId="0" applyFont="1" applyFill="1" applyBorder="1" applyProtection="1"/>
    <xf numFmtId="0" fontId="1" fillId="3" borderId="0" xfId="0" applyFont="1" applyFill="1" applyAlignment="1" applyProtection="1">
      <alignment horizontal="right"/>
    </xf>
    <xf numFmtId="0" fontId="4" fillId="4" borderId="39" xfId="0" applyFont="1" applyFill="1" applyBorder="1" applyAlignment="1">
      <alignment vertical="center" wrapText="1"/>
    </xf>
    <xf numFmtId="0" fontId="4" fillId="4" borderId="40" xfId="0" applyFont="1" applyFill="1" applyBorder="1" applyAlignment="1">
      <alignment vertical="center" wrapText="1"/>
    </xf>
    <xf numFmtId="0" fontId="4" fillId="4" borderId="4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2" borderId="44" xfId="0" applyFont="1" applyFill="1" applyBorder="1"/>
    <xf numFmtId="0" fontId="5" fillId="2" borderId="45" xfId="0" applyFont="1" applyFill="1" applyBorder="1"/>
    <xf numFmtId="3" fontId="5" fillId="2" borderId="17" xfId="0" applyNumberFormat="1" applyFont="1" applyFill="1" applyBorder="1"/>
    <xf numFmtId="3" fontId="5" fillId="2" borderId="15" xfId="0" applyNumberFormat="1" applyFont="1" applyFill="1" applyBorder="1"/>
    <xf numFmtId="3" fontId="5" fillId="2" borderId="46" xfId="0" applyNumberFormat="1" applyFont="1" applyFill="1" applyBorder="1"/>
    <xf numFmtId="0" fontId="5" fillId="2" borderId="47" xfId="0" applyFont="1" applyFill="1" applyBorder="1"/>
    <xf numFmtId="0" fontId="5" fillId="2" borderId="48" xfId="0" applyFont="1" applyFill="1" applyBorder="1"/>
    <xf numFmtId="3" fontId="5" fillId="2" borderId="49" xfId="0" applyNumberFormat="1" applyFont="1" applyFill="1" applyBorder="1"/>
    <xf numFmtId="3" fontId="5" fillId="2" borderId="50" xfId="0" applyNumberFormat="1" applyFont="1" applyFill="1" applyBorder="1"/>
    <xf numFmtId="3" fontId="5" fillId="2" borderId="51" xfId="0" applyNumberFormat="1" applyFont="1" applyFill="1" applyBorder="1"/>
    <xf numFmtId="0" fontId="6" fillId="0" borderId="52" xfId="0" applyFont="1" applyBorder="1" applyAlignment="1">
      <alignment vertical="center"/>
    </xf>
    <xf numFmtId="0" fontId="5" fillId="0" borderId="53" xfId="0" applyFont="1" applyBorder="1" applyAlignment="1" applyProtection="1">
      <alignment vertical="center"/>
    </xf>
    <xf numFmtId="0" fontId="5" fillId="4" borderId="54" xfId="1" applyFont="1" applyFill="1" applyBorder="1" applyAlignment="1" applyProtection="1">
      <alignment vertical="center"/>
    </xf>
    <xf numFmtId="0" fontId="5" fillId="4" borderId="55" xfId="1" applyFont="1" applyFill="1" applyBorder="1" applyAlignment="1" applyProtection="1">
      <alignment horizontal="left" vertical="center"/>
    </xf>
    <xf numFmtId="0" fontId="5" fillId="0" borderId="0" xfId="0" applyFont="1"/>
    <xf numFmtId="0" fontId="5" fillId="0" borderId="56" xfId="0" applyFont="1" applyBorder="1" applyProtection="1"/>
    <xf numFmtId="0" fontId="5" fillId="0" borderId="0" xfId="0" applyFont="1" applyBorder="1" applyProtection="1"/>
    <xf numFmtId="0" fontId="5" fillId="0" borderId="0" xfId="0" applyFont="1" applyFill="1" applyBorder="1" applyProtection="1"/>
    <xf numFmtId="0" fontId="8" fillId="5" borderId="57" xfId="0" applyFont="1" applyFill="1" applyBorder="1" applyProtection="1"/>
    <xf numFmtId="0" fontId="8" fillId="5" borderId="42" xfId="0" applyFont="1" applyFill="1" applyBorder="1" applyProtection="1"/>
    <xf numFmtId="0" fontId="5" fillId="4" borderId="58" xfId="0" applyFont="1" applyFill="1" applyBorder="1" applyProtection="1"/>
    <xf numFmtId="0" fontId="5" fillId="4" borderId="15" xfId="0" applyFont="1" applyFill="1" applyBorder="1" applyProtection="1"/>
    <xf numFmtId="0" fontId="5" fillId="4" borderId="59" xfId="0" applyFont="1" applyFill="1" applyBorder="1" applyProtection="1"/>
    <xf numFmtId="0" fontId="5" fillId="4" borderId="50" xfId="0" applyFont="1" applyFill="1" applyBorder="1" applyProtection="1"/>
    <xf numFmtId="0" fontId="5" fillId="4" borderId="60" xfId="1" applyFont="1" applyFill="1" applyBorder="1" applyAlignment="1" applyProtection="1">
      <alignment vertical="center"/>
    </xf>
    <xf numFmtId="0" fontId="5" fillId="0" borderId="61" xfId="0" applyFont="1" applyFill="1" applyBorder="1" applyProtection="1"/>
    <xf numFmtId="0" fontId="8" fillId="5" borderId="62" xfId="0" applyFont="1" applyFill="1" applyBorder="1" applyProtection="1"/>
    <xf numFmtId="0" fontId="5" fillId="4" borderId="63" xfId="0" applyFont="1" applyFill="1" applyBorder="1" applyProtection="1"/>
    <xf numFmtId="0" fontId="5" fillId="4" borderId="64" xfId="0" applyFont="1" applyFill="1" applyBorder="1" applyProtection="1"/>
    <xf numFmtId="0" fontId="5" fillId="0" borderId="65" xfId="0" applyFont="1" applyBorder="1" applyAlignment="1" applyProtection="1">
      <alignment vertical="center"/>
    </xf>
  </cellXfs>
  <cellStyles count="2">
    <cellStyle name="Normal" xfId="0" builtinId="0"/>
    <cellStyle name="Normal 3" xfId="1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showRowColHeaders="0" tabSelected="1" workbookViewId="0"/>
  </sheetViews>
  <sheetFormatPr defaultColWidth="0" defaultRowHeight="15" customHeight="1" zeroHeight="1" x14ac:dyDescent="0.2"/>
  <cols>
    <col min="1" max="1" width="26.28515625" style="56" customWidth="1"/>
    <col min="2" max="2" width="12.140625" style="3" bestFit="1" customWidth="1"/>
    <col min="3" max="3" width="45.5703125" style="3" bestFit="1" customWidth="1"/>
    <col min="4" max="10" width="10.85546875" style="3" customWidth="1"/>
    <col min="11" max="11" width="9.140625" style="3" hidden="1" customWidth="1"/>
    <col min="12" max="12" width="2.85546875" style="3" customWidth="1"/>
    <col min="13" max="16384" width="9.140625" style="3" hidden="1"/>
  </cols>
  <sheetData>
    <row r="1" spans="1:12" ht="15" customHeight="1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2" customFormat="1" ht="15" customHeight="1" x14ac:dyDescent="0.2">
      <c r="A2" s="4" t="s">
        <v>0</v>
      </c>
      <c r="B2" s="5" t="s">
        <v>1</v>
      </c>
      <c r="C2" s="6" t="s">
        <v>2</v>
      </c>
      <c r="D2" s="6" t="s">
        <v>3</v>
      </c>
      <c r="E2" s="7" t="s">
        <v>4</v>
      </c>
      <c r="F2" s="8"/>
      <c r="G2" s="9" t="s">
        <v>5</v>
      </c>
      <c r="H2" s="9"/>
      <c r="I2" s="7" t="s">
        <v>6</v>
      </c>
      <c r="J2" s="10" t="s">
        <v>7</v>
      </c>
      <c r="K2" s="2"/>
      <c r="L2" s="11"/>
    </row>
    <row r="3" spans="1:12" s="12" customFormat="1" ht="15" customHeight="1" x14ac:dyDescent="0.2">
      <c r="A3" s="4"/>
      <c r="B3" s="13"/>
      <c r="C3" s="14"/>
      <c r="D3" s="14"/>
      <c r="E3" s="15" t="s">
        <v>8</v>
      </c>
      <c r="F3" s="16" t="s">
        <v>9</v>
      </c>
      <c r="G3" s="17" t="s">
        <v>8</v>
      </c>
      <c r="H3" s="17" t="s">
        <v>9</v>
      </c>
      <c r="I3" s="18"/>
      <c r="J3" s="19"/>
      <c r="K3" s="2"/>
      <c r="L3" s="11"/>
    </row>
    <row r="4" spans="1:12" s="12" customFormat="1" ht="16.5" hidden="1" customHeight="1" x14ac:dyDescent="0.2">
      <c r="A4" s="1" t="s">
        <v>10</v>
      </c>
      <c r="B4" s="20" t="str">
        <f>+B2</f>
        <v>Navn</v>
      </c>
      <c r="C4" s="21" t="s">
        <v>2</v>
      </c>
      <c r="D4" s="22" t="str">
        <f>+D2</f>
        <v>Enhed</v>
      </c>
      <c r="E4" s="23" t="str">
        <f>+E3</f>
        <v>Rækker</v>
      </c>
      <c r="F4" s="24" t="str">
        <f>+F3</f>
        <v>Søjler</v>
      </c>
      <c r="G4" s="22" t="str">
        <f>+G3</f>
        <v>Rækker</v>
      </c>
      <c r="H4" s="22" t="str">
        <f>+H3</f>
        <v>Søjler</v>
      </c>
      <c r="I4" s="23" t="str">
        <f>+I2</f>
        <v>Første år</v>
      </c>
      <c r="J4" s="25" t="str">
        <f>+J2</f>
        <v>Sidste år</v>
      </c>
      <c r="K4" s="2"/>
      <c r="L4" s="11"/>
    </row>
    <row r="5" spans="1:12" s="12" customFormat="1" ht="20.100000000000001" customHeight="1" thickBot="1" x14ac:dyDescent="0.25">
      <c r="A5" s="26"/>
      <c r="B5" s="27" t="s">
        <v>11</v>
      </c>
      <c r="C5" s="28" t="s">
        <v>12</v>
      </c>
      <c r="D5" s="29" t="s">
        <v>13</v>
      </c>
      <c r="E5" s="30">
        <v>120</v>
      </c>
      <c r="F5" s="31">
        <v>46</v>
      </c>
      <c r="G5" s="29" t="s">
        <v>14</v>
      </c>
      <c r="H5" s="29" t="s">
        <v>15</v>
      </c>
      <c r="I5" s="30">
        <v>2010</v>
      </c>
      <c r="J5" s="32">
        <v>2012</v>
      </c>
      <c r="K5" s="2" t="s">
        <v>16</v>
      </c>
      <c r="L5" s="11"/>
    </row>
    <row r="6" spans="1:12" ht="1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" customHeight="1" thickBot="1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 t="s">
        <v>17</v>
      </c>
      <c r="L7" s="2"/>
    </row>
    <row r="8" spans="1:12" ht="15" customHeight="1" thickBot="1" x14ac:dyDescent="0.25">
      <c r="A8" s="33" t="s">
        <v>18</v>
      </c>
      <c r="B8" s="34" t="s">
        <v>19</v>
      </c>
      <c r="C8" s="35"/>
      <c r="D8" s="35"/>
      <c r="E8" s="36"/>
      <c r="F8" s="2"/>
      <c r="G8" s="2"/>
      <c r="H8" s="2"/>
      <c r="I8" s="2"/>
      <c r="J8" s="2"/>
      <c r="K8" s="2"/>
      <c r="L8" s="2"/>
    </row>
    <row r="9" spans="1:12" ht="1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" customHeight="1" thickBot="1" x14ac:dyDescent="0.25">
      <c r="A10" s="37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" customHeight="1" x14ac:dyDescent="0.2">
      <c r="A11" s="37" t="s">
        <v>20</v>
      </c>
      <c r="B11" s="38" t="s">
        <v>21</v>
      </c>
      <c r="C11" s="39"/>
      <c r="D11" s="39"/>
      <c r="E11" s="39"/>
      <c r="F11" s="39"/>
      <c r="G11" s="39"/>
      <c r="H11" s="39"/>
      <c r="I11" s="39"/>
      <c r="J11" s="40"/>
      <c r="K11" s="2"/>
      <c r="L11" s="2"/>
    </row>
    <row r="12" spans="1:12" ht="15" customHeight="1" x14ac:dyDescent="0.2">
      <c r="A12" s="1"/>
      <c r="B12" s="41"/>
      <c r="C12" s="42"/>
      <c r="D12" s="42"/>
      <c r="E12" s="42"/>
      <c r="F12" s="42"/>
      <c r="G12" s="42"/>
      <c r="H12" s="42"/>
      <c r="I12" s="42"/>
      <c r="J12" s="43"/>
      <c r="K12" s="2"/>
      <c r="L12" s="2"/>
    </row>
    <row r="13" spans="1:12" ht="15" customHeight="1" x14ac:dyDescent="0.2">
      <c r="A13" s="1"/>
      <c r="B13" s="41"/>
      <c r="C13" s="42"/>
      <c r="D13" s="42"/>
      <c r="E13" s="42"/>
      <c r="F13" s="42"/>
      <c r="G13" s="42"/>
      <c r="H13" s="42"/>
      <c r="I13" s="42"/>
      <c r="J13" s="43"/>
      <c r="K13" s="2"/>
      <c r="L13" s="2"/>
    </row>
    <row r="14" spans="1:12" ht="15" customHeight="1" x14ac:dyDescent="0.2">
      <c r="A14" s="1"/>
      <c r="B14" s="41"/>
      <c r="C14" s="42"/>
      <c r="D14" s="42"/>
      <c r="E14" s="42"/>
      <c r="F14" s="42"/>
      <c r="G14" s="42"/>
      <c r="H14" s="42"/>
      <c r="I14" s="42"/>
      <c r="J14" s="43"/>
      <c r="K14" s="2"/>
      <c r="L14" s="2"/>
    </row>
    <row r="15" spans="1:12" ht="15" customHeight="1" x14ac:dyDescent="0.2">
      <c r="A15" s="1"/>
      <c r="B15" s="41"/>
      <c r="C15" s="42"/>
      <c r="D15" s="42"/>
      <c r="E15" s="42"/>
      <c r="F15" s="42"/>
      <c r="G15" s="42"/>
      <c r="H15" s="42"/>
      <c r="I15" s="42"/>
      <c r="J15" s="43"/>
      <c r="K15" s="2"/>
      <c r="L15" s="2"/>
    </row>
    <row r="16" spans="1:12" ht="15" customHeight="1" x14ac:dyDescent="0.2">
      <c r="A16" s="1"/>
      <c r="B16" s="41"/>
      <c r="C16" s="42"/>
      <c r="D16" s="42"/>
      <c r="E16" s="42"/>
      <c r="F16" s="42"/>
      <c r="G16" s="42"/>
      <c r="H16" s="42"/>
      <c r="I16" s="42"/>
      <c r="J16" s="43"/>
      <c r="K16" s="2"/>
      <c r="L16" s="2"/>
    </row>
    <row r="17" spans="1:12" ht="15" customHeight="1" x14ac:dyDescent="0.2">
      <c r="A17" s="1"/>
      <c r="B17" s="41"/>
      <c r="C17" s="42"/>
      <c r="D17" s="42"/>
      <c r="E17" s="42"/>
      <c r="F17" s="42"/>
      <c r="G17" s="42"/>
      <c r="H17" s="42"/>
      <c r="I17" s="42"/>
      <c r="J17" s="43"/>
      <c r="K17" s="2"/>
      <c r="L17" s="2"/>
    </row>
    <row r="18" spans="1:12" ht="15" customHeight="1" thickBot="1" x14ac:dyDescent="0.25">
      <c r="A18" s="1"/>
      <c r="B18" s="44"/>
      <c r="C18" s="45"/>
      <c r="D18" s="45"/>
      <c r="E18" s="45"/>
      <c r="F18" s="45"/>
      <c r="G18" s="45"/>
      <c r="H18" s="45"/>
      <c r="I18" s="45"/>
      <c r="J18" s="46"/>
      <c r="K18" s="2"/>
      <c r="L18" s="2"/>
    </row>
    <row r="19" spans="1:12" ht="1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" customHeight="1" thickBo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" customHeight="1" thickBot="1" x14ac:dyDescent="0.25">
      <c r="A21" s="33" t="s">
        <v>22</v>
      </c>
      <c r="B21" s="34" t="s">
        <v>23</v>
      </c>
      <c r="C21" s="35"/>
      <c r="D21" s="35"/>
      <c r="E21" s="36"/>
      <c r="F21" s="2"/>
      <c r="G21" s="2"/>
      <c r="H21" s="2"/>
      <c r="I21" s="2"/>
      <c r="J21" s="2"/>
      <c r="K21" s="2"/>
      <c r="L21" s="2"/>
    </row>
    <row r="22" spans="1:12" ht="1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 customHeight="1" x14ac:dyDescent="0.2">
      <c r="A31" s="2"/>
      <c r="B31" s="2"/>
      <c r="C31" s="2"/>
      <c r="D31" s="2"/>
      <c r="E31" s="2"/>
      <c r="F31" s="2"/>
      <c r="G31" s="2"/>
      <c r="H31" s="47" t="s">
        <v>24</v>
      </c>
      <c r="I31" s="48"/>
      <c r="J31" s="49"/>
      <c r="K31" s="2"/>
      <c r="L31" s="2"/>
    </row>
    <row r="32" spans="1:12" ht="15" customHeight="1" x14ac:dyDescent="0.2">
      <c r="A32" s="2"/>
      <c r="B32" s="2"/>
      <c r="C32" s="2"/>
      <c r="D32" s="2"/>
      <c r="E32" s="2"/>
      <c r="F32" s="2"/>
      <c r="G32" s="2"/>
      <c r="H32" s="50" t="s">
        <v>25</v>
      </c>
      <c r="I32" s="51"/>
      <c r="J32" s="52"/>
      <c r="K32" s="2"/>
      <c r="L32" s="2"/>
    </row>
    <row r="33" spans="1:12" ht="15" customHeight="1" x14ac:dyDescent="0.2">
      <c r="A33" s="1"/>
      <c r="B33" s="2"/>
      <c r="C33" s="2"/>
      <c r="D33" s="2"/>
      <c r="E33" s="2"/>
      <c r="F33" s="2"/>
      <c r="G33" s="2"/>
      <c r="H33" s="50" t="s">
        <v>26</v>
      </c>
      <c r="I33" s="51"/>
      <c r="J33" s="52"/>
      <c r="K33" s="2"/>
      <c r="L33" s="2"/>
    </row>
    <row r="34" spans="1:12" ht="15" customHeight="1" x14ac:dyDescent="0.2">
      <c r="A34" s="1"/>
      <c r="B34" s="2"/>
      <c r="C34" s="2"/>
      <c r="D34" s="2"/>
      <c r="E34" s="2"/>
      <c r="F34" s="2"/>
      <c r="G34" s="2"/>
      <c r="H34" s="53" t="s">
        <v>27</v>
      </c>
      <c r="I34" s="54"/>
      <c r="J34" s="55"/>
      <c r="K34" s="2"/>
      <c r="L34" s="2"/>
    </row>
    <row r="35" spans="1:12" ht="1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</sheetData>
  <mergeCells count="18">
    <mergeCell ref="B14:J14"/>
    <mergeCell ref="B15:J15"/>
    <mergeCell ref="B16:J16"/>
    <mergeCell ref="B17:J17"/>
    <mergeCell ref="B18:J18"/>
    <mergeCell ref="B21:E21"/>
    <mergeCell ref="I2:I3"/>
    <mergeCell ref="J2:J3"/>
    <mergeCell ref="B8:E8"/>
    <mergeCell ref="B11:J11"/>
    <mergeCell ref="B12:J12"/>
    <mergeCell ref="B13:J13"/>
    <mergeCell ref="A2:A3"/>
    <mergeCell ref="B2:B3"/>
    <mergeCell ref="C2:C3"/>
    <mergeCell ref="D2:D3"/>
    <mergeCell ref="E2:F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4"/>
  <sheetViews>
    <sheetView showGridLines="0" workbookViewId="0"/>
  </sheetViews>
  <sheetFormatPr defaultColWidth="0" defaultRowHeight="15" zeroHeight="1" x14ac:dyDescent="0.25"/>
  <cols>
    <col min="1" max="4" width="25.7109375" style="77" customWidth="1"/>
    <col min="5" max="26" width="0" style="77" hidden="1"/>
    <col min="27" max="16384" width="9.140625" style="77" hidden="1"/>
  </cols>
  <sheetData>
    <row r="1" spans="1:4" ht="20.100000000000001" customHeight="1" thickTop="1" x14ac:dyDescent="0.25">
      <c r="A1" s="73" t="s">
        <v>47</v>
      </c>
      <c r="B1" s="74"/>
      <c r="C1" s="74"/>
      <c r="D1" s="87"/>
    </row>
    <row r="2" spans="1:4" ht="15.75" thickBot="1" x14ac:dyDescent="0.3">
      <c r="A2" s="78">
        <f>+COUNTA(Raggr1)</f>
        <v>1</v>
      </c>
      <c r="B2" s="79">
        <f>+COUNTA(Raggr2)</f>
        <v>1</v>
      </c>
      <c r="C2" s="80">
        <f>+COUNTA(Raggr3)</f>
        <v>2</v>
      </c>
      <c r="D2" s="88">
        <f>+COUNTA(Raggr4)</f>
        <v>116</v>
      </c>
    </row>
    <row r="3" spans="1:4" ht="16.5" thickTop="1" thickBot="1" x14ac:dyDescent="0.3">
      <c r="A3" s="81" t="s">
        <v>30</v>
      </c>
      <c r="B3" s="82" t="s">
        <v>44</v>
      </c>
      <c r="C3" s="82" t="s">
        <v>45</v>
      </c>
      <c r="D3" s="89" t="s">
        <v>46</v>
      </c>
    </row>
    <row r="4" spans="1:4" x14ac:dyDescent="0.25">
      <c r="A4" s="83" t="s">
        <v>48</v>
      </c>
      <c r="B4" s="84" t="s">
        <v>49</v>
      </c>
      <c r="C4" s="84" t="s">
        <v>50</v>
      </c>
      <c r="D4" s="90" t="s">
        <v>51</v>
      </c>
    </row>
    <row r="5" spans="1:4" x14ac:dyDescent="0.25">
      <c r="A5" s="83"/>
      <c r="B5" s="84"/>
      <c r="C5" s="84" t="s">
        <v>52</v>
      </c>
      <c r="D5" s="90" t="s">
        <v>53</v>
      </c>
    </row>
    <row r="6" spans="1:4" x14ac:dyDescent="0.25">
      <c r="A6" s="83"/>
      <c r="B6" s="84"/>
      <c r="C6" s="84"/>
      <c r="D6" s="90" t="s">
        <v>54</v>
      </c>
    </row>
    <row r="7" spans="1:4" x14ac:dyDescent="0.25">
      <c r="A7" s="83"/>
      <c r="B7" s="84"/>
      <c r="C7" s="84"/>
      <c r="D7" s="90" t="s">
        <v>55</v>
      </c>
    </row>
    <row r="8" spans="1:4" x14ac:dyDescent="0.25">
      <c r="A8" s="83"/>
      <c r="B8" s="84"/>
      <c r="C8" s="84"/>
      <c r="D8" s="90" t="s">
        <v>56</v>
      </c>
    </row>
    <row r="9" spans="1:4" x14ac:dyDescent="0.25">
      <c r="A9" s="83"/>
      <c r="B9" s="84"/>
      <c r="C9" s="84"/>
      <c r="D9" s="90" t="s">
        <v>57</v>
      </c>
    </row>
    <row r="10" spans="1:4" x14ac:dyDescent="0.25">
      <c r="A10" s="83"/>
      <c r="B10" s="84"/>
      <c r="C10" s="84"/>
      <c r="D10" s="90" t="s">
        <v>58</v>
      </c>
    </row>
    <row r="11" spans="1:4" x14ac:dyDescent="0.25">
      <c r="A11" s="83"/>
      <c r="B11" s="84"/>
      <c r="C11" s="84"/>
      <c r="D11" s="90" t="s">
        <v>59</v>
      </c>
    </row>
    <row r="12" spans="1:4" x14ac:dyDescent="0.25">
      <c r="A12" s="83"/>
      <c r="B12" s="84"/>
      <c r="C12" s="84"/>
      <c r="D12" s="90" t="s">
        <v>60</v>
      </c>
    </row>
    <row r="13" spans="1:4" x14ac:dyDescent="0.25">
      <c r="A13" s="83"/>
      <c r="B13" s="84"/>
      <c r="C13" s="84"/>
      <c r="D13" s="90" t="s">
        <v>61</v>
      </c>
    </row>
    <row r="14" spans="1:4" x14ac:dyDescent="0.25">
      <c r="A14" s="83"/>
      <c r="B14" s="84"/>
      <c r="C14" s="84"/>
      <c r="D14" s="90" t="s">
        <v>62</v>
      </c>
    </row>
    <row r="15" spans="1:4" x14ac:dyDescent="0.25">
      <c r="A15" s="83"/>
      <c r="B15" s="84"/>
      <c r="C15" s="84"/>
      <c r="D15" s="90" t="s">
        <v>63</v>
      </c>
    </row>
    <row r="16" spans="1:4" x14ac:dyDescent="0.25">
      <c r="A16" s="83"/>
      <c r="B16" s="84"/>
      <c r="C16" s="84"/>
      <c r="D16" s="90" t="s">
        <v>64</v>
      </c>
    </row>
    <row r="17" spans="1:4" x14ac:dyDescent="0.25">
      <c r="A17" s="83"/>
      <c r="B17" s="84"/>
      <c r="C17" s="84"/>
      <c r="D17" s="90" t="s">
        <v>65</v>
      </c>
    </row>
    <row r="18" spans="1:4" x14ac:dyDescent="0.25">
      <c r="A18" s="83"/>
      <c r="B18" s="84"/>
      <c r="C18" s="84"/>
      <c r="D18" s="90" t="s">
        <v>66</v>
      </c>
    </row>
    <row r="19" spans="1:4" x14ac:dyDescent="0.25">
      <c r="A19" s="83"/>
      <c r="B19" s="84"/>
      <c r="C19" s="84"/>
      <c r="D19" s="90" t="s">
        <v>67</v>
      </c>
    </row>
    <row r="20" spans="1:4" x14ac:dyDescent="0.25">
      <c r="A20" s="83"/>
      <c r="B20" s="84"/>
      <c r="C20" s="84"/>
      <c r="D20" s="90" t="s">
        <v>68</v>
      </c>
    </row>
    <row r="21" spans="1:4" x14ac:dyDescent="0.25">
      <c r="A21" s="83"/>
      <c r="B21" s="84"/>
      <c r="C21" s="84"/>
      <c r="D21" s="90" t="s">
        <v>69</v>
      </c>
    </row>
    <row r="22" spans="1:4" x14ac:dyDescent="0.25">
      <c r="A22" s="83"/>
      <c r="B22" s="84"/>
      <c r="C22" s="84"/>
      <c r="D22" s="90" t="s">
        <v>70</v>
      </c>
    </row>
    <row r="23" spans="1:4" x14ac:dyDescent="0.25">
      <c r="A23" s="83"/>
      <c r="B23" s="84"/>
      <c r="C23" s="84"/>
      <c r="D23" s="90" t="s">
        <v>71</v>
      </c>
    </row>
    <row r="24" spans="1:4" x14ac:dyDescent="0.25">
      <c r="A24" s="83"/>
      <c r="B24" s="84"/>
      <c r="C24" s="84"/>
      <c r="D24" s="90" t="s">
        <v>72</v>
      </c>
    </row>
    <row r="25" spans="1:4" x14ac:dyDescent="0.25">
      <c r="A25" s="83"/>
      <c r="B25" s="84"/>
      <c r="C25" s="84"/>
      <c r="D25" s="90" t="s">
        <v>73</v>
      </c>
    </row>
    <row r="26" spans="1:4" x14ac:dyDescent="0.25">
      <c r="A26" s="83"/>
      <c r="B26" s="84"/>
      <c r="C26" s="84"/>
      <c r="D26" s="90" t="s">
        <v>74</v>
      </c>
    </row>
    <row r="27" spans="1:4" x14ac:dyDescent="0.25">
      <c r="A27" s="83"/>
      <c r="B27" s="84"/>
      <c r="C27" s="84"/>
      <c r="D27" s="90" t="s">
        <v>75</v>
      </c>
    </row>
    <row r="28" spans="1:4" x14ac:dyDescent="0.25">
      <c r="A28" s="83"/>
      <c r="B28" s="84"/>
      <c r="C28" s="84"/>
      <c r="D28" s="90" t="s">
        <v>76</v>
      </c>
    </row>
    <row r="29" spans="1:4" x14ac:dyDescent="0.25">
      <c r="A29" s="83"/>
      <c r="B29" s="84"/>
      <c r="C29" s="84"/>
      <c r="D29" s="90" t="s">
        <v>77</v>
      </c>
    </row>
    <row r="30" spans="1:4" x14ac:dyDescent="0.25">
      <c r="A30" s="83"/>
      <c r="B30" s="84"/>
      <c r="C30" s="84"/>
      <c r="D30" s="90" t="s">
        <v>78</v>
      </c>
    </row>
    <row r="31" spans="1:4" x14ac:dyDescent="0.25">
      <c r="A31" s="83"/>
      <c r="B31" s="84"/>
      <c r="C31" s="84"/>
      <c r="D31" s="90" t="s">
        <v>79</v>
      </c>
    </row>
    <row r="32" spans="1:4" x14ac:dyDescent="0.25">
      <c r="A32" s="83"/>
      <c r="B32" s="84"/>
      <c r="C32" s="84"/>
      <c r="D32" s="90" t="s">
        <v>80</v>
      </c>
    </row>
    <row r="33" spans="1:4" x14ac:dyDescent="0.25">
      <c r="A33" s="83"/>
      <c r="B33" s="84"/>
      <c r="C33" s="84"/>
      <c r="D33" s="90" t="s">
        <v>81</v>
      </c>
    </row>
    <row r="34" spans="1:4" x14ac:dyDescent="0.25">
      <c r="A34" s="83"/>
      <c r="B34" s="84"/>
      <c r="C34" s="84"/>
      <c r="D34" s="90" t="s">
        <v>82</v>
      </c>
    </row>
    <row r="35" spans="1:4" x14ac:dyDescent="0.25">
      <c r="A35" s="83"/>
      <c r="B35" s="84"/>
      <c r="C35" s="84"/>
      <c r="D35" s="90" t="s">
        <v>83</v>
      </c>
    </row>
    <row r="36" spans="1:4" x14ac:dyDescent="0.25">
      <c r="A36" s="83"/>
      <c r="B36" s="84"/>
      <c r="C36" s="84"/>
      <c r="D36" s="90" t="s">
        <v>84</v>
      </c>
    </row>
    <row r="37" spans="1:4" x14ac:dyDescent="0.25">
      <c r="A37" s="83"/>
      <c r="B37" s="84"/>
      <c r="C37" s="84"/>
      <c r="D37" s="90" t="s">
        <v>85</v>
      </c>
    </row>
    <row r="38" spans="1:4" x14ac:dyDescent="0.25">
      <c r="A38" s="83"/>
      <c r="B38" s="84"/>
      <c r="C38" s="84"/>
      <c r="D38" s="90" t="s">
        <v>86</v>
      </c>
    </row>
    <row r="39" spans="1:4" x14ac:dyDescent="0.25">
      <c r="A39" s="83"/>
      <c r="B39" s="84"/>
      <c r="C39" s="84"/>
      <c r="D39" s="90" t="s">
        <v>87</v>
      </c>
    </row>
    <row r="40" spans="1:4" x14ac:dyDescent="0.25">
      <c r="A40" s="83"/>
      <c r="B40" s="84"/>
      <c r="C40" s="84"/>
      <c r="D40" s="90" t="s">
        <v>88</v>
      </c>
    </row>
    <row r="41" spans="1:4" x14ac:dyDescent="0.25">
      <c r="A41" s="83"/>
      <c r="B41" s="84"/>
      <c r="C41" s="84"/>
      <c r="D41" s="90" t="s">
        <v>89</v>
      </c>
    </row>
    <row r="42" spans="1:4" x14ac:dyDescent="0.25">
      <c r="A42" s="83"/>
      <c r="B42" s="84"/>
      <c r="C42" s="84"/>
      <c r="D42" s="90" t="s">
        <v>90</v>
      </c>
    </row>
    <row r="43" spans="1:4" x14ac:dyDescent="0.25">
      <c r="A43" s="83"/>
      <c r="B43" s="84"/>
      <c r="C43" s="84"/>
      <c r="D43" s="90" t="s">
        <v>91</v>
      </c>
    </row>
    <row r="44" spans="1:4" x14ac:dyDescent="0.25">
      <c r="A44" s="83"/>
      <c r="B44" s="84"/>
      <c r="C44" s="84"/>
      <c r="D44" s="90" t="s">
        <v>92</v>
      </c>
    </row>
    <row r="45" spans="1:4" x14ac:dyDescent="0.25">
      <c r="A45" s="83"/>
      <c r="B45" s="84"/>
      <c r="C45" s="84"/>
      <c r="D45" s="90" t="s">
        <v>93</v>
      </c>
    </row>
    <row r="46" spans="1:4" x14ac:dyDescent="0.25">
      <c r="A46" s="83"/>
      <c r="B46" s="84"/>
      <c r="C46" s="84"/>
      <c r="D46" s="90" t="s">
        <v>94</v>
      </c>
    </row>
    <row r="47" spans="1:4" x14ac:dyDescent="0.25">
      <c r="A47" s="83"/>
      <c r="B47" s="84"/>
      <c r="C47" s="84"/>
      <c r="D47" s="90" t="s">
        <v>95</v>
      </c>
    </row>
    <row r="48" spans="1:4" x14ac:dyDescent="0.25">
      <c r="A48" s="83"/>
      <c r="B48" s="84"/>
      <c r="C48" s="84"/>
      <c r="D48" s="90" t="s">
        <v>96</v>
      </c>
    </row>
    <row r="49" spans="1:4" x14ac:dyDescent="0.25">
      <c r="A49" s="83"/>
      <c r="B49" s="84"/>
      <c r="C49" s="84"/>
      <c r="D49" s="90" t="s">
        <v>97</v>
      </c>
    </row>
    <row r="50" spans="1:4" x14ac:dyDescent="0.25">
      <c r="A50" s="83"/>
      <c r="B50" s="84"/>
      <c r="C50" s="84"/>
      <c r="D50" s="90" t="s">
        <v>98</v>
      </c>
    </row>
    <row r="51" spans="1:4" x14ac:dyDescent="0.25">
      <c r="A51" s="83"/>
      <c r="B51" s="84"/>
      <c r="C51" s="84"/>
      <c r="D51" s="90" t="s">
        <v>99</v>
      </c>
    </row>
    <row r="52" spans="1:4" x14ac:dyDescent="0.25">
      <c r="A52" s="83"/>
      <c r="B52" s="84"/>
      <c r="C52" s="84"/>
      <c r="D52" s="90" t="s">
        <v>100</v>
      </c>
    </row>
    <row r="53" spans="1:4" x14ac:dyDescent="0.25">
      <c r="A53" s="83"/>
      <c r="B53" s="84"/>
      <c r="C53" s="84"/>
      <c r="D53" s="90" t="s">
        <v>101</v>
      </c>
    </row>
    <row r="54" spans="1:4" x14ac:dyDescent="0.25">
      <c r="A54" s="83"/>
      <c r="B54" s="84"/>
      <c r="C54" s="84"/>
      <c r="D54" s="90" t="s">
        <v>102</v>
      </c>
    </row>
    <row r="55" spans="1:4" x14ac:dyDescent="0.25">
      <c r="A55" s="83"/>
      <c r="B55" s="84"/>
      <c r="C55" s="84"/>
      <c r="D55" s="90" t="s">
        <v>103</v>
      </c>
    </row>
    <row r="56" spans="1:4" x14ac:dyDescent="0.25">
      <c r="A56" s="83"/>
      <c r="B56" s="84"/>
      <c r="C56" s="84"/>
      <c r="D56" s="90" t="s">
        <v>104</v>
      </c>
    </row>
    <row r="57" spans="1:4" x14ac:dyDescent="0.25">
      <c r="A57" s="83"/>
      <c r="B57" s="84"/>
      <c r="C57" s="84"/>
      <c r="D57" s="90" t="s">
        <v>105</v>
      </c>
    </row>
    <row r="58" spans="1:4" x14ac:dyDescent="0.25">
      <c r="A58" s="83"/>
      <c r="B58" s="84"/>
      <c r="C58" s="84"/>
      <c r="D58" s="90" t="s">
        <v>106</v>
      </c>
    </row>
    <row r="59" spans="1:4" x14ac:dyDescent="0.25">
      <c r="A59" s="83"/>
      <c r="B59" s="84"/>
      <c r="C59" s="84"/>
      <c r="D59" s="90" t="s">
        <v>107</v>
      </c>
    </row>
    <row r="60" spans="1:4" x14ac:dyDescent="0.25">
      <c r="A60" s="83"/>
      <c r="B60" s="84"/>
      <c r="C60" s="84"/>
      <c r="D60" s="90" t="s">
        <v>108</v>
      </c>
    </row>
    <row r="61" spans="1:4" x14ac:dyDescent="0.25">
      <c r="A61" s="83"/>
      <c r="B61" s="84"/>
      <c r="C61" s="84"/>
      <c r="D61" s="90" t="s">
        <v>109</v>
      </c>
    </row>
    <row r="62" spans="1:4" x14ac:dyDescent="0.25">
      <c r="A62" s="83"/>
      <c r="B62" s="84"/>
      <c r="C62" s="84"/>
      <c r="D62" s="90" t="s">
        <v>110</v>
      </c>
    </row>
    <row r="63" spans="1:4" x14ac:dyDescent="0.25">
      <c r="A63" s="83"/>
      <c r="B63" s="84"/>
      <c r="C63" s="84"/>
      <c r="D63" s="90" t="s">
        <v>111</v>
      </c>
    </row>
    <row r="64" spans="1:4" x14ac:dyDescent="0.25">
      <c r="A64" s="83"/>
      <c r="B64" s="84"/>
      <c r="C64" s="84"/>
      <c r="D64" s="90" t="s">
        <v>112</v>
      </c>
    </row>
    <row r="65" spans="1:4" x14ac:dyDescent="0.25">
      <c r="A65" s="83"/>
      <c r="B65" s="84"/>
      <c r="C65" s="84"/>
      <c r="D65" s="90" t="s">
        <v>113</v>
      </c>
    </row>
    <row r="66" spans="1:4" x14ac:dyDescent="0.25">
      <c r="A66" s="83"/>
      <c r="B66" s="84"/>
      <c r="C66" s="84"/>
      <c r="D66" s="90" t="s">
        <v>114</v>
      </c>
    </row>
    <row r="67" spans="1:4" x14ac:dyDescent="0.25">
      <c r="A67" s="83"/>
      <c r="B67" s="84"/>
      <c r="C67" s="84"/>
      <c r="D67" s="90" t="s">
        <v>115</v>
      </c>
    </row>
    <row r="68" spans="1:4" x14ac:dyDescent="0.25">
      <c r="A68" s="83"/>
      <c r="B68" s="84"/>
      <c r="C68" s="84"/>
      <c r="D68" s="90" t="s">
        <v>116</v>
      </c>
    </row>
    <row r="69" spans="1:4" x14ac:dyDescent="0.25">
      <c r="A69" s="83"/>
      <c r="B69" s="84"/>
      <c r="C69" s="84"/>
      <c r="D69" s="90" t="s">
        <v>117</v>
      </c>
    </row>
    <row r="70" spans="1:4" x14ac:dyDescent="0.25">
      <c r="A70" s="83"/>
      <c r="B70" s="84"/>
      <c r="C70" s="84"/>
      <c r="D70" s="90" t="s">
        <v>118</v>
      </c>
    </row>
    <row r="71" spans="1:4" x14ac:dyDescent="0.25">
      <c r="A71" s="83"/>
      <c r="B71" s="84"/>
      <c r="C71" s="84"/>
      <c r="D71" s="90" t="s">
        <v>119</v>
      </c>
    </row>
    <row r="72" spans="1:4" x14ac:dyDescent="0.25">
      <c r="A72" s="83"/>
      <c r="B72" s="84"/>
      <c r="C72" s="84"/>
      <c r="D72" s="90" t="s">
        <v>120</v>
      </c>
    </row>
    <row r="73" spans="1:4" x14ac:dyDescent="0.25">
      <c r="A73" s="83"/>
      <c r="B73" s="84"/>
      <c r="C73" s="84"/>
      <c r="D73" s="90" t="s">
        <v>121</v>
      </c>
    </row>
    <row r="74" spans="1:4" x14ac:dyDescent="0.25">
      <c r="A74" s="83"/>
      <c r="B74" s="84"/>
      <c r="C74" s="84"/>
      <c r="D74" s="90" t="s">
        <v>122</v>
      </c>
    </row>
    <row r="75" spans="1:4" x14ac:dyDescent="0.25">
      <c r="A75" s="83"/>
      <c r="B75" s="84"/>
      <c r="C75" s="84"/>
      <c r="D75" s="90" t="s">
        <v>123</v>
      </c>
    </row>
    <row r="76" spans="1:4" x14ac:dyDescent="0.25">
      <c r="A76" s="83"/>
      <c r="B76" s="84"/>
      <c r="C76" s="84"/>
      <c r="D76" s="90" t="s">
        <v>124</v>
      </c>
    </row>
    <row r="77" spans="1:4" x14ac:dyDescent="0.25">
      <c r="A77" s="83"/>
      <c r="B77" s="84"/>
      <c r="C77" s="84"/>
      <c r="D77" s="90" t="s">
        <v>125</v>
      </c>
    </row>
    <row r="78" spans="1:4" x14ac:dyDescent="0.25">
      <c r="A78" s="83"/>
      <c r="B78" s="84"/>
      <c r="C78" s="84"/>
      <c r="D78" s="90" t="s">
        <v>126</v>
      </c>
    </row>
    <row r="79" spans="1:4" x14ac:dyDescent="0.25">
      <c r="A79" s="83"/>
      <c r="B79" s="84"/>
      <c r="C79" s="84"/>
      <c r="D79" s="90" t="s">
        <v>127</v>
      </c>
    </row>
    <row r="80" spans="1:4" x14ac:dyDescent="0.25">
      <c r="A80" s="83"/>
      <c r="B80" s="84"/>
      <c r="C80" s="84"/>
      <c r="D80" s="90" t="s">
        <v>128</v>
      </c>
    </row>
    <row r="81" spans="1:4" x14ac:dyDescent="0.25">
      <c r="A81" s="83"/>
      <c r="B81" s="84"/>
      <c r="C81" s="84"/>
      <c r="D81" s="90" t="s">
        <v>129</v>
      </c>
    </row>
    <row r="82" spans="1:4" x14ac:dyDescent="0.25">
      <c r="A82" s="83"/>
      <c r="B82" s="84"/>
      <c r="C82" s="84"/>
      <c r="D82" s="90" t="s">
        <v>130</v>
      </c>
    </row>
    <row r="83" spans="1:4" x14ac:dyDescent="0.25">
      <c r="A83" s="83"/>
      <c r="B83" s="84"/>
      <c r="C83" s="84"/>
      <c r="D83" s="90" t="s">
        <v>131</v>
      </c>
    </row>
    <row r="84" spans="1:4" x14ac:dyDescent="0.25">
      <c r="A84" s="83"/>
      <c r="B84" s="84"/>
      <c r="C84" s="84"/>
      <c r="D84" s="90" t="s">
        <v>132</v>
      </c>
    </row>
    <row r="85" spans="1:4" x14ac:dyDescent="0.25">
      <c r="A85" s="83"/>
      <c r="B85" s="84"/>
      <c r="C85" s="84"/>
      <c r="D85" s="90" t="s">
        <v>133</v>
      </c>
    </row>
    <row r="86" spans="1:4" x14ac:dyDescent="0.25">
      <c r="A86" s="83"/>
      <c r="B86" s="84"/>
      <c r="C86" s="84"/>
      <c r="D86" s="90" t="s">
        <v>134</v>
      </c>
    </row>
    <row r="87" spans="1:4" x14ac:dyDescent="0.25">
      <c r="A87" s="83"/>
      <c r="B87" s="84"/>
      <c r="C87" s="84"/>
      <c r="D87" s="90" t="s">
        <v>135</v>
      </c>
    </row>
    <row r="88" spans="1:4" x14ac:dyDescent="0.25">
      <c r="A88" s="83"/>
      <c r="B88" s="84"/>
      <c r="C88" s="84"/>
      <c r="D88" s="90" t="s">
        <v>136</v>
      </c>
    </row>
    <row r="89" spans="1:4" x14ac:dyDescent="0.25">
      <c r="A89" s="83"/>
      <c r="B89" s="84"/>
      <c r="C89" s="84"/>
      <c r="D89" s="90" t="s">
        <v>137</v>
      </c>
    </row>
    <row r="90" spans="1:4" x14ac:dyDescent="0.25">
      <c r="A90" s="83"/>
      <c r="B90" s="84"/>
      <c r="C90" s="84"/>
      <c r="D90" s="90" t="s">
        <v>138</v>
      </c>
    </row>
    <row r="91" spans="1:4" x14ac:dyDescent="0.25">
      <c r="A91" s="83"/>
      <c r="B91" s="84"/>
      <c r="C91" s="84"/>
      <c r="D91" s="90" t="s">
        <v>139</v>
      </c>
    </row>
    <row r="92" spans="1:4" x14ac:dyDescent="0.25">
      <c r="A92" s="83"/>
      <c r="B92" s="84"/>
      <c r="C92" s="84"/>
      <c r="D92" s="90" t="s">
        <v>140</v>
      </c>
    </row>
    <row r="93" spans="1:4" x14ac:dyDescent="0.25">
      <c r="A93" s="83"/>
      <c r="B93" s="84"/>
      <c r="C93" s="84"/>
      <c r="D93" s="90" t="s">
        <v>141</v>
      </c>
    </row>
    <row r="94" spans="1:4" x14ac:dyDescent="0.25">
      <c r="A94" s="83"/>
      <c r="B94" s="84"/>
      <c r="C94" s="84"/>
      <c r="D94" s="90" t="s">
        <v>142</v>
      </c>
    </row>
    <row r="95" spans="1:4" x14ac:dyDescent="0.25">
      <c r="A95" s="83"/>
      <c r="B95" s="84"/>
      <c r="C95" s="84"/>
      <c r="D95" s="90" t="s">
        <v>143</v>
      </c>
    </row>
    <row r="96" spans="1:4" x14ac:dyDescent="0.25">
      <c r="A96" s="83"/>
      <c r="B96" s="84"/>
      <c r="C96" s="84"/>
      <c r="D96" s="90" t="s">
        <v>144</v>
      </c>
    </row>
    <row r="97" spans="1:4" x14ac:dyDescent="0.25">
      <c r="A97" s="83"/>
      <c r="B97" s="84"/>
      <c r="C97" s="84"/>
      <c r="D97" s="90" t="s">
        <v>145</v>
      </c>
    </row>
    <row r="98" spans="1:4" x14ac:dyDescent="0.25">
      <c r="A98" s="83"/>
      <c r="B98" s="84"/>
      <c r="C98" s="84"/>
      <c r="D98" s="90" t="s">
        <v>146</v>
      </c>
    </row>
    <row r="99" spans="1:4" x14ac:dyDescent="0.25">
      <c r="A99" s="83"/>
      <c r="B99" s="84"/>
      <c r="C99" s="84"/>
      <c r="D99" s="90" t="s">
        <v>147</v>
      </c>
    </row>
    <row r="100" spans="1:4" x14ac:dyDescent="0.25">
      <c r="A100" s="83"/>
      <c r="B100" s="84"/>
      <c r="C100" s="84"/>
      <c r="D100" s="90" t="s">
        <v>148</v>
      </c>
    </row>
    <row r="101" spans="1:4" x14ac:dyDescent="0.25">
      <c r="A101" s="83"/>
      <c r="B101" s="84"/>
      <c r="C101" s="84"/>
      <c r="D101" s="90" t="s">
        <v>149</v>
      </c>
    </row>
    <row r="102" spans="1:4" x14ac:dyDescent="0.25">
      <c r="A102" s="83"/>
      <c r="B102" s="84"/>
      <c r="C102" s="84"/>
      <c r="D102" s="90" t="s">
        <v>150</v>
      </c>
    </row>
    <row r="103" spans="1:4" x14ac:dyDescent="0.25">
      <c r="A103" s="83"/>
      <c r="B103" s="84"/>
      <c r="C103" s="84"/>
      <c r="D103" s="90" t="s">
        <v>151</v>
      </c>
    </row>
    <row r="104" spans="1:4" x14ac:dyDescent="0.25">
      <c r="A104" s="83"/>
      <c r="B104" s="84"/>
      <c r="C104" s="84"/>
      <c r="D104" s="90" t="s">
        <v>152</v>
      </c>
    </row>
    <row r="105" spans="1:4" x14ac:dyDescent="0.25">
      <c r="A105" s="83"/>
      <c r="B105" s="84"/>
      <c r="C105" s="84"/>
      <c r="D105" s="90" t="s">
        <v>153</v>
      </c>
    </row>
    <row r="106" spans="1:4" x14ac:dyDescent="0.25">
      <c r="A106" s="83"/>
      <c r="B106" s="84"/>
      <c r="C106" s="84"/>
      <c r="D106" s="90" t="s">
        <v>154</v>
      </c>
    </row>
    <row r="107" spans="1:4" x14ac:dyDescent="0.25">
      <c r="A107" s="83"/>
      <c r="B107" s="84"/>
      <c r="C107" s="84"/>
      <c r="D107" s="90" t="s">
        <v>155</v>
      </c>
    </row>
    <row r="108" spans="1:4" x14ac:dyDescent="0.25">
      <c r="A108" s="83"/>
      <c r="B108" s="84"/>
      <c r="C108" s="84"/>
      <c r="D108" s="90" t="s">
        <v>156</v>
      </c>
    </row>
    <row r="109" spans="1:4" x14ac:dyDescent="0.25">
      <c r="A109" s="83"/>
      <c r="B109" s="84"/>
      <c r="C109" s="84"/>
      <c r="D109" s="90" t="s">
        <v>157</v>
      </c>
    </row>
    <row r="110" spans="1:4" x14ac:dyDescent="0.25">
      <c r="A110" s="83"/>
      <c r="B110" s="84"/>
      <c r="C110" s="84"/>
      <c r="D110" s="90" t="s">
        <v>158</v>
      </c>
    </row>
    <row r="111" spans="1:4" x14ac:dyDescent="0.25">
      <c r="A111" s="83"/>
      <c r="B111" s="84"/>
      <c r="C111" s="84"/>
      <c r="D111" s="90" t="s">
        <v>159</v>
      </c>
    </row>
    <row r="112" spans="1:4" x14ac:dyDescent="0.25">
      <c r="A112" s="83"/>
      <c r="B112" s="84"/>
      <c r="C112" s="84"/>
      <c r="D112" s="90" t="s">
        <v>160</v>
      </c>
    </row>
    <row r="113" spans="1:4" x14ac:dyDescent="0.25">
      <c r="A113" s="83"/>
      <c r="B113" s="84"/>
      <c r="C113" s="84"/>
      <c r="D113" s="90" t="s">
        <v>161</v>
      </c>
    </row>
    <row r="114" spans="1:4" x14ac:dyDescent="0.25">
      <c r="A114" s="83"/>
      <c r="B114" s="84"/>
      <c r="C114" s="84"/>
      <c r="D114" s="90" t="s">
        <v>162</v>
      </c>
    </row>
    <row r="115" spans="1:4" x14ac:dyDescent="0.25">
      <c r="A115" s="83"/>
      <c r="B115" s="84"/>
      <c r="C115" s="84"/>
      <c r="D115" s="90" t="s">
        <v>163</v>
      </c>
    </row>
    <row r="116" spans="1:4" x14ac:dyDescent="0.25">
      <c r="A116" s="83"/>
      <c r="B116" s="84"/>
      <c r="C116" s="84"/>
      <c r="D116" s="90" t="s">
        <v>164</v>
      </c>
    </row>
    <row r="117" spans="1:4" x14ac:dyDescent="0.25">
      <c r="A117" s="83"/>
      <c r="B117" s="84"/>
      <c r="C117" s="84"/>
      <c r="D117" s="90" t="s">
        <v>165</v>
      </c>
    </row>
    <row r="118" spans="1:4" x14ac:dyDescent="0.25">
      <c r="A118" s="83"/>
      <c r="B118" s="84"/>
      <c r="C118" s="84"/>
      <c r="D118" s="90" t="s">
        <v>166</v>
      </c>
    </row>
    <row r="119" spans="1:4" ht="15.75" thickBot="1" x14ac:dyDescent="0.3">
      <c r="A119" s="85"/>
      <c r="B119" s="86"/>
      <c r="C119" s="86"/>
      <c r="D119" s="91" t="s">
        <v>167</v>
      </c>
    </row>
    <row r="120" spans="1:4" ht="15.75" thickTop="1" x14ac:dyDescent="0.25"/>
    <row r="121" spans="1:4" x14ac:dyDescent="0.25"/>
    <row r="122" spans="1:4" x14ac:dyDescent="0.25"/>
    <row r="123" spans="1:4" x14ac:dyDescent="0.25"/>
    <row r="124" spans="1:4" x14ac:dyDescent="0.25"/>
    <row r="125" spans="1:4" x14ac:dyDescent="0.25"/>
    <row r="126" spans="1:4" x14ac:dyDescent="0.25"/>
    <row r="127" spans="1:4" x14ac:dyDescent="0.25"/>
    <row r="128" spans="1:4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</sheetData>
  <conditionalFormatting sqref="A3:C119">
    <cfRule type="containsBlanks" dxfId="3" priority="3">
      <formula>LEN(TRIM(A3))=0</formula>
    </cfRule>
  </conditionalFormatting>
  <conditionalFormatting sqref="D3:D119">
    <cfRule type="containsBlanks" dxfId="2" priority="1">
      <formula>LEN(TRIM(D3))=0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4"/>
  <sheetViews>
    <sheetView showGridLines="0" workbookViewId="0"/>
  </sheetViews>
  <sheetFormatPr defaultColWidth="0" defaultRowHeight="15" zeroHeight="1" x14ac:dyDescent="0.25"/>
  <cols>
    <col min="1" max="13" width="25.7109375" style="77" customWidth="1"/>
    <col min="14" max="26" width="0" style="77" hidden="1"/>
    <col min="27" max="16384" width="9.140625" style="77" hidden="1"/>
  </cols>
  <sheetData>
    <row r="1" spans="1:13" ht="20.100000000000001" customHeight="1" thickTop="1" x14ac:dyDescent="0.25">
      <c r="A1" s="73" t="s">
        <v>168</v>
      </c>
      <c r="B1" s="74"/>
      <c r="C1" s="74"/>
      <c r="D1" s="75"/>
      <c r="E1" s="76"/>
      <c r="F1" s="74"/>
      <c r="G1" s="74"/>
      <c r="H1" s="74"/>
      <c r="I1" s="74"/>
      <c r="J1" s="74"/>
      <c r="K1" s="74"/>
      <c r="L1" s="74"/>
      <c r="M1" s="92"/>
    </row>
    <row r="2" spans="1:13" ht="15.75" thickBot="1" x14ac:dyDescent="0.3">
      <c r="A2" s="78">
        <f>+COUNTA(Saggr1)</f>
        <v>1</v>
      </c>
      <c r="B2" s="79">
        <f>+COUNTA(Saggr2)</f>
        <v>6</v>
      </c>
      <c r="C2" s="80">
        <f>+COUNTA(Saggr3)</f>
        <v>4</v>
      </c>
      <c r="D2" s="80">
        <f>+COUNTA(Saggr4)</f>
        <v>2</v>
      </c>
      <c r="E2" s="80">
        <f>+COUNTA(Saggr5)</f>
        <v>1</v>
      </c>
      <c r="F2" s="80">
        <f>+COUNTA(Saggr6)</f>
        <v>2</v>
      </c>
      <c r="G2" s="80">
        <f>+COUNTA(Saggr7)</f>
        <v>3</v>
      </c>
      <c r="H2" s="80">
        <f>+COUNTA(Saggr8)</f>
        <v>3</v>
      </c>
      <c r="I2" s="80">
        <f>+COUNTA(Saggr9)</f>
        <v>3</v>
      </c>
      <c r="J2" s="80">
        <f>+COUNTA(Saggr10)</f>
        <v>4</v>
      </c>
      <c r="K2" s="80">
        <f>+COUNTA(Saggr11)</f>
        <v>2</v>
      </c>
      <c r="L2" s="80">
        <f>+COUNTA(Saggr12)</f>
        <v>6</v>
      </c>
      <c r="M2" s="88">
        <f>+COUNTA(Saggr13)</f>
        <v>3</v>
      </c>
    </row>
    <row r="3" spans="1:13" ht="16.5" thickTop="1" thickBot="1" x14ac:dyDescent="0.3">
      <c r="A3" s="81" t="s">
        <v>31</v>
      </c>
      <c r="B3" s="82" t="s">
        <v>32</v>
      </c>
      <c r="C3" s="82" t="s">
        <v>33</v>
      </c>
      <c r="D3" s="82" t="s">
        <v>34</v>
      </c>
      <c r="E3" s="82" t="s">
        <v>35</v>
      </c>
      <c r="F3" s="82" t="s">
        <v>36</v>
      </c>
      <c r="G3" s="82" t="s">
        <v>37</v>
      </c>
      <c r="H3" s="82" t="s">
        <v>38</v>
      </c>
      <c r="I3" s="82" t="s">
        <v>39</v>
      </c>
      <c r="J3" s="82" t="s">
        <v>40</v>
      </c>
      <c r="K3" s="82" t="s">
        <v>41</v>
      </c>
      <c r="L3" s="82" t="s">
        <v>42</v>
      </c>
      <c r="M3" s="89" t="s">
        <v>43</v>
      </c>
    </row>
    <row r="4" spans="1:13" x14ac:dyDescent="0.25">
      <c r="A4" s="83" t="s">
        <v>169</v>
      </c>
      <c r="B4" s="84" t="s">
        <v>170</v>
      </c>
      <c r="C4" s="84" t="s">
        <v>171</v>
      </c>
      <c r="D4" s="84" t="s">
        <v>172</v>
      </c>
      <c r="E4" s="84" t="s">
        <v>173</v>
      </c>
      <c r="F4" s="84" t="s">
        <v>174</v>
      </c>
      <c r="G4" s="84" t="s">
        <v>175</v>
      </c>
      <c r="H4" s="84" t="s">
        <v>176</v>
      </c>
      <c r="I4" s="84" t="s">
        <v>177</v>
      </c>
      <c r="J4" s="84" t="s">
        <v>178</v>
      </c>
      <c r="K4" s="84" t="s">
        <v>179</v>
      </c>
      <c r="L4" s="84" t="s">
        <v>180</v>
      </c>
      <c r="M4" s="90" t="s">
        <v>181</v>
      </c>
    </row>
    <row r="5" spans="1:13" x14ac:dyDescent="0.25">
      <c r="A5" s="83"/>
      <c r="B5" s="84" t="s">
        <v>182</v>
      </c>
      <c r="C5" s="84" t="s">
        <v>183</v>
      </c>
      <c r="D5" s="84" t="s">
        <v>184</v>
      </c>
      <c r="E5" s="84"/>
      <c r="F5" s="84" t="s">
        <v>185</v>
      </c>
      <c r="G5" s="84" t="s">
        <v>186</v>
      </c>
      <c r="H5" s="84" t="s">
        <v>187</v>
      </c>
      <c r="I5" s="84" t="s">
        <v>188</v>
      </c>
      <c r="J5" s="84" t="s">
        <v>189</v>
      </c>
      <c r="K5" s="84" t="s">
        <v>190</v>
      </c>
      <c r="L5" s="84" t="s">
        <v>191</v>
      </c>
      <c r="M5" s="90" t="s">
        <v>192</v>
      </c>
    </row>
    <row r="6" spans="1:13" x14ac:dyDescent="0.25">
      <c r="A6" s="83"/>
      <c r="B6" s="84" t="s">
        <v>193</v>
      </c>
      <c r="C6" s="84" t="s">
        <v>194</v>
      </c>
      <c r="D6" s="84"/>
      <c r="E6" s="84"/>
      <c r="F6" s="84"/>
      <c r="G6" s="84" t="s">
        <v>195</v>
      </c>
      <c r="H6" s="84" t="s">
        <v>196</v>
      </c>
      <c r="I6" s="84" t="s">
        <v>197</v>
      </c>
      <c r="J6" s="84" t="s">
        <v>198</v>
      </c>
      <c r="K6" s="84"/>
      <c r="L6" s="84" t="s">
        <v>199</v>
      </c>
      <c r="M6" s="90" t="s">
        <v>200</v>
      </c>
    </row>
    <row r="7" spans="1:13" x14ac:dyDescent="0.25">
      <c r="A7" s="83"/>
      <c r="B7" s="84" t="s">
        <v>201</v>
      </c>
      <c r="C7" s="84" t="s">
        <v>202</v>
      </c>
      <c r="D7" s="84"/>
      <c r="E7" s="84"/>
      <c r="F7" s="84"/>
      <c r="G7" s="84"/>
      <c r="H7" s="84"/>
      <c r="I7" s="84"/>
      <c r="J7" s="84" t="s">
        <v>203</v>
      </c>
      <c r="K7" s="84"/>
      <c r="L7" s="84" t="s">
        <v>204</v>
      </c>
      <c r="M7" s="90"/>
    </row>
    <row r="8" spans="1:13" x14ac:dyDescent="0.25">
      <c r="A8" s="83"/>
      <c r="B8" s="84" t="s">
        <v>205</v>
      </c>
      <c r="C8" s="84"/>
      <c r="D8" s="84"/>
      <c r="E8" s="84"/>
      <c r="F8" s="84"/>
      <c r="G8" s="84"/>
      <c r="H8" s="84"/>
      <c r="I8" s="84"/>
      <c r="J8" s="84"/>
      <c r="K8" s="84"/>
      <c r="L8" s="84" t="s">
        <v>206</v>
      </c>
      <c r="M8" s="90"/>
    </row>
    <row r="9" spans="1:13" ht="15.75" thickBot="1" x14ac:dyDescent="0.3">
      <c r="A9" s="85"/>
      <c r="B9" s="86" t="s">
        <v>207</v>
      </c>
      <c r="C9" s="86"/>
      <c r="D9" s="86"/>
      <c r="E9" s="86"/>
      <c r="F9" s="86"/>
      <c r="G9" s="86"/>
      <c r="H9" s="86"/>
      <c r="I9" s="86"/>
      <c r="J9" s="86"/>
      <c r="K9" s="86"/>
      <c r="L9" s="86" t="s">
        <v>208</v>
      </c>
      <c r="M9" s="91"/>
    </row>
    <row r="10" spans="1:13" ht="15.75" thickTop="1" x14ac:dyDescent="0.25"/>
    <row r="11" spans="1:13" x14ac:dyDescent="0.25"/>
    <row r="12" spans="1:13" x14ac:dyDescent="0.25"/>
    <row r="13" spans="1:13" x14ac:dyDescent="0.25"/>
    <row r="14" spans="1:13" x14ac:dyDescent="0.25"/>
    <row r="15" spans="1:13" x14ac:dyDescent="0.25"/>
    <row r="16" spans="1:13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</sheetData>
  <conditionalFormatting sqref="A3:M4 A6:C7 A8:M9 D7:M7 D6 A5:D5 F5:M6">
    <cfRule type="containsBlanks" dxfId="1" priority="2">
      <formula>LEN(TRIM(A3))=0</formula>
    </cfRule>
  </conditionalFormatting>
  <conditionalFormatting sqref="E5:E6">
    <cfRule type="containsBlanks" dxfId="0" priority="1">
      <formula>LEN(TRIM(E5))=0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7"/>
  <sheetViews>
    <sheetView showGridLines="0" workbookViewId="0">
      <selection activeCell="C2" sqref="C2"/>
    </sheetView>
  </sheetViews>
  <sheetFormatPr defaultColWidth="9.140625" defaultRowHeight="15" zeroHeight="1" x14ac:dyDescent="0.25"/>
  <cols>
    <col min="1" max="1" width="22.5703125" customWidth="1"/>
    <col min="2" max="2" width="14.7109375" customWidth="1"/>
    <col min="3" max="5" width="11.140625" customWidth="1"/>
  </cols>
  <sheetData>
    <row r="1" spans="1:5" s="62" customFormat="1" ht="33" customHeight="1" thickTop="1" thickBot="1" x14ac:dyDescent="0.3">
      <c r="A1" s="57" t="s">
        <v>28</v>
      </c>
      <c r="B1" s="58" t="s">
        <v>29</v>
      </c>
      <c r="C1" s="59">
        <v>2010</v>
      </c>
      <c r="D1" s="60">
        <v>2011</v>
      </c>
      <c r="E1" s="61">
        <v>2012</v>
      </c>
    </row>
    <row r="2" spans="1:5" x14ac:dyDescent="0.25">
      <c r="A2" s="63" t="s">
        <v>30</v>
      </c>
      <c r="B2" s="64" t="s">
        <v>31</v>
      </c>
      <c r="C2" s="65">
        <v>0</v>
      </c>
      <c r="D2" s="66">
        <v>0</v>
      </c>
      <c r="E2" s="67">
        <v>0</v>
      </c>
    </row>
    <row r="3" spans="1:5" x14ac:dyDescent="0.25">
      <c r="A3" s="63" t="s">
        <v>30</v>
      </c>
      <c r="B3" s="64" t="s">
        <v>32</v>
      </c>
      <c r="C3" s="65">
        <v>0</v>
      </c>
      <c r="D3" s="66">
        <v>0</v>
      </c>
      <c r="E3" s="67">
        <v>0</v>
      </c>
    </row>
    <row r="4" spans="1:5" x14ac:dyDescent="0.25">
      <c r="A4" s="63" t="s">
        <v>30</v>
      </c>
      <c r="B4" s="64" t="s">
        <v>33</v>
      </c>
      <c r="C4" s="65">
        <v>0</v>
      </c>
      <c r="D4" s="66">
        <v>0</v>
      </c>
      <c r="E4" s="67">
        <v>0</v>
      </c>
    </row>
    <row r="5" spans="1:5" x14ac:dyDescent="0.25">
      <c r="A5" s="63" t="s">
        <v>30</v>
      </c>
      <c r="B5" s="64" t="s">
        <v>34</v>
      </c>
      <c r="C5" s="65">
        <v>0</v>
      </c>
      <c r="D5" s="66">
        <v>0</v>
      </c>
      <c r="E5" s="67">
        <v>0</v>
      </c>
    </row>
    <row r="6" spans="1:5" x14ac:dyDescent="0.25">
      <c r="A6" s="63" t="s">
        <v>30</v>
      </c>
      <c r="B6" s="64" t="s">
        <v>35</v>
      </c>
      <c r="C6" s="65">
        <v>0</v>
      </c>
      <c r="D6" s="66">
        <v>0</v>
      </c>
      <c r="E6" s="67">
        <v>0</v>
      </c>
    </row>
    <row r="7" spans="1:5" x14ac:dyDescent="0.25">
      <c r="A7" s="63" t="s">
        <v>30</v>
      </c>
      <c r="B7" s="64" t="s">
        <v>36</v>
      </c>
      <c r="C7" s="65">
        <v>0</v>
      </c>
      <c r="D7" s="66">
        <v>0</v>
      </c>
      <c r="E7" s="67">
        <v>0</v>
      </c>
    </row>
    <row r="8" spans="1:5" x14ac:dyDescent="0.25">
      <c r="A8" s="63" t="s">
        <v>30</v>
      </c>
      <c r="B8" s="64" t="s">
        <v>37</v>
      </c>
      <c r="C8" s="65">
        <v>525175985</v>
      </c>
      <c r="D8" s="66">
        <v>471290965</v>
      </c>
      <c r="E8" s="67">
        <v>430009460</v>
      </c>
    </row>
    <row r="9" spans="1:5" x14ac:dyDescent="0.25">
      <c r="A9" s="63" t="s">
        <v>30</v>
      </c>
      <c r="B9" s="64" t="s">
        <v>38</v>
      </c>
      <c r="C9" s="65">
        <v>0</v>
      </c>
      <c r="D9" s="66">
        <v>0</v>
      </c>
      <c r="E9" s="67">
        <v>0</v>
      </c>
    </row>
    <row r="10" spans="1:5" x14ac:dyDescent="0.25">
      <c r="A10" s="63" t="s">
        <v>30</v>
      </c>
      <c r="B10" s="64" t="s">
        <v>39</v>
      </c>
      <c r="C10" s="65">
        <v>0</v>
      </c>
      <c r="D10" s="66">
        <v>0</v>
      </c>
      <c r="E10" s="67">
        <v>0</v>
      </c>
    </row>
    <row r="11" spans="1:5" x14ac:dyDescent="0.25">
      <c r="A11" s="63" t="s">
        <v>30</v>
      </c>
      <c r="B11" s="64" t="s">
        <v>40</v>
      </c>
      <c r="C11" s="65">
        <v>312185621</v>
      </c>
      <c r="D11" s="66">
        <v>250110318</v>
      </c>
      <c r="E11" s="67">
        <v>220333851</v>
      </c>
    </row>
    <row r="12" spans="1:5" x14ac:dyDescent="0.25">
      <c r="A12" s="63" t="s">
        <v>30</v>
      </c>
      <c r="B12" s="64" t="s">
        <v>41</v>
      </c>
      <c r="C12" s="65">
        <v>0</v>
      </c>
      <c r="D12" s="66">
        <v>0</v>
      </c>
      <c r="E12" s="67">
        <v>0</v>
      </c>
    </row>
    <row r="13" spans="1:5" x14ac:dyDescent="0.25">
      <c r="A13" s="63" t="s">
        <v>30</v>
      </c>
      <c r="B13" s="64" t="s">
        <v>42</v>
      </c>
      <c r="C13" s="65">
        <v>0</v>
      </c>
      <c r="D13" s="66">
        <v>0</v>
      </c>
      <c r="E13" s="67">
        <v>0</v>
      </c>
    </row>
    <row r="14" spans="1:5" x14ac:dyDescent="0.25">
      <c r="A14" s="63" t="s">
        <v>30</v>
      </c>
      <c r="B14" s="64" t="s">
        <v>43</v>
      </c>
      <c r="C14" s="65">
        <v>0</v>
      </c>
      <c r="D14" s="66">
        <v>0</v>
      </c>
      <c r="E14" s="67">
        <v>0</v>
      </c>
    </row>
    <row r="15" spans="1:5" x14ac:dyDescent="0.25">
      <c r="A15" s="63" t="s">
        <v>44</v>
      </c>
      <c r="B15" s="64" t="s">
        <v>31</v>
      </c>
      <c r="C15" s="65">
        <v>0</v>
      </c>
      <c r="D15" s="66">
        <v>0</v>
      </c>
      <c r="E15" s="67">
        <v>0</v>
      </c>
    </row>
    <row r="16" spans="1:5" x14ac:dyDescent="0.25">
      <c r="A16" s="63" t="s">
        <v>44</v>
      </c>
      <c r="B16" s="64" t="s">
        <v>32</v>
      </c>
      <c r="C16" s="65">
        <v>36453253</v>
      </c>
      <c r="D16" s="66">
        <v>42601548</v>
      </c>
      <c r="E16" s="67">
        <v>48180589</v>
      </c>
    </row>
    <row r="17" spans="1:5" x14ac:dyDescent="0.25">
      <c r="A17" s="63" t="s">
        <v>44</v>
      </c>
      <c r="B17" s="64" t="s">
        <v>33</v>
      </c>
      <c r="C17" s="65">
        <v>111623308</v>
      </c>
      <c r="D17" s="66">
        <v>170475689</v>
      </c>
      <c r="E17" s="67">
        <v>104463747</v>
      </c>
    </row>
    <row r="18" spans="1:5" x14ac:dyDescent="0.25">
      <c r="A18" s="63" t="s">
        <v>44</v>
      </c>
      <c r="B18" s="64" t="s">
        <v>34</v>
      </c>
      <c r="C18" s="65">
        <v>104360596</v>
      </c>
      <c r="D18" s="66">
        <v>104576081</v>
      </c>
      <c r="E18" s="67">
        <v>102178495</v>
      </c>
    </row>
    <row r="19" spans="1:5" x14ac:dyDescent="0.25">
      <c r="A19" s="63" t="s">
        <v>44</v>
      </c>
      <c r="B19" s="64" t="s">
        <v>35</v>
      </c>
      <c r="C19" s="65">
        <v>0</v>
      </c>
      <c r="D19" s="66">
        <v>0</v>
      </c>
      <c r="E19" s="67">
        <v>0</v>
      </c>
    </row>
    <row r="20" spans="1:5" x14ac:dyDescent="0.25">
      <c r="A20" s="63" t="s">
        <v>44</v>
      </c>
      <c r="B20" s="64" t="s">
        <v>36</v>
      </c>
      <c r="C20" s="65">
        <v>38157631</v>
      </c>
      <c r="D20" s="66">
        <v>42095364</v>
      </c>
      <c r="E20" s="67">
        <v>57312904</v>
      </c>
    </row>
    <row r="21" spans="1:5" x14ac:dyDescent="0.25">
      <c r="A21" s="63" t="s">
        <v>44</v>
      </c>
      <c r="B21" s="64" t="s">
        <v>37</v>
      </c>
      <c r="C21" s="65">
        <v>209283422</v>
      </c>
      <c r="D21" s="66">
        <v>207348213</v>
      </c>
      <c r="E21" s="67">
        <v>221538583</v>
      </c>
    </row>
    <row r="22" spans="1:5" x14ac:dyDescent="0.25">
      <c r="A22" s="63" t="s">
        <v>44</v>
      </c>
      <c r="B22" s="64" t="s">
        <v>38</v>
      </c>
      <c r="C22" s="65">
        <v>21552177</v>
      </c>
      <c r="D22" s="66">
        <v>20554416</v>
      </c>
      <c r="E22" s="67">
        <v>17493238</v>
      </c>
    </row>
    <row r="23" spans="1:5" x14ac:dyDescent="0.25">
      <c r="A23" s="63" t="s">
        <v>44</v>
      </c>
      <c r="B23" s="64" t="s">
        <v>39</v>
      </c>
      <c r="C23" s="65">
        <v>6405716</v>
      </c>
      <c r="D23" s="66">
        <v>8085560</v>
      </c>
      <c r="E23" s="67">
        <v>8679589</v>
      </c>
    </row>
    <row r="24" spans="1:5" x14ac:dyDescent="0.25">
      <c r="A24" s="63" t="s">
        <v>44</v>
      </c>
      <c r="B24" s="64" t="s">
        <v>40</v>
      </c>
      <c r="C24" s="65">
        <v>5695082</v>
      </c>
      <c r="D24" s="66">
        <v>31152520</v>
      </c>
      <c r="E24" s="67">
        <v>32852820</v>
      </c>
    </row>
    <row r="25" spans="1:5" x14ac:dyDescent="0.25">
      <c r="A25" s="63" t="s">
        <v>44</v>
      </c>
      <c r="B25" s="64" t="s">
        <v>41</v>
      </c>
      <c r="C25" s="65">
        <v>0</v>
      </c>
      <c r="D25" s="66">
        <v>0</v>
      </c>
      <c r="E25" s="67">
        <v>0</v>
      </c>
    </row>
    <row r="26" spans="1:5" x14ac:dyDescent="0.25">
      <c r="A26" s="63" t="s">
        <v>44</v>
      </c>
      <c r="B26" s="64" t="s">
        <v>42</v>
      </c>
      <c r="C26" s="65">
        <v>43162818</v>
      </c>
      <c r="D26" s="66">
        <v>36740170</v>
      </c>
      <c r="E26" s="67">
        <v>39921906</v>
      </c>
    </row>
    <row r="27" spans="1:5" x14ac:dyDescent="0.25">
      <c r="A27" s="63" t="s">
        <v>44</v>
      </c>
      <c r="B27" s="64" t="s">
        <v>43</v>
      </c>
      <c r="C27" s="65">
        <v>478721324</v>
      </c>
      <c r="D27" s="66">
        <v>516881156</v>
      </c>
      <c r="E27" s="67">
        <v>490879729</v>
      </c>
    </row>
    <row r="28" spans="1:5" x14ac:dyDescent="0.25">
      <c r="A28" s="63" t="s">
        <v>45</v>
      </c>
      <c r="B28" s="64" t="s">
        <v>31</v>
      </c>
      <c r="C28" s="65">
        <v>4278002</v>
      </c>
      <c r="D28" s="66">
        <v>4217964</v>
      </c>
      <c r="E28" s="67">
        <v>4383254</v>
      </c>
    </row>
    <row r="29" spans="1:5" x14ac:dyDescent="0.25">
      <c r="A29" s="63" t="s">
        <v>45</v>
      </c>
      <c r="B29" s="64" t="s">
        <v>32</v>
      </c>
      <c r="C29" s="65">
        <v>0</v>
      </c>
      <c r="D29" s="66">
        <v>0</v>
      </c>
      <c r="E29" s="67">
        <v>0</v>
      </c>
    </row>
    <row r="30" spans="1:5" x14ac:dyDescent="0.25">
      <c r="A30" s="63" t="s">
        <v>45</v>
      </c>
      <c r="B30" s="64" t="s">
        <v>33</v>
      </c>
      <c r="C30" s="65">
        <v>0</v>
      </c>
      <c r="D30" s="66">
        <v>0</v>
      </c>
      <c r="E30" s="67">
        <v>0</v>
      </c>
    </row>
    <row r="31" spans="1:5" x14ac:dyDescent="0.25">
      <c r="A31" s="63" t="s">
        <v>45</v>
      </c>
      <c r="B31" s="64" t="s">
        <v>34</v>
      </c>
      <c r="C31" s="65">
        <v>0</v>
      </c>
      <c r="D31" s="66">
        <v>0</v>
      </c>
      <c r="E31" s="67">
        <v>0</v>
      </c>
    </row>
    <row r="32" spans="1:5" x14ac:dyDescent="0.25">
      <c r="A32" s="63" t="s">
        <v>45</v>
      </c>
      <c r="B32" s="64" t="s">
        <v>35</v>
      </c>
      <c r="C32" s="65">
        <v>103596261</v>
      </c>
      <c r="D32" s="66">
        <v>90579362</v>
      </c>
      <c r="E32" s="67">
        <v>88030506</v>
      </c>
    </row>
    <row r="33" spans="1:5" x14ac:dyDescent="0.25">
      <c r="A33" s="63" t="s">
        <v>45</v>
      </c>
      <c r="B33" s="64" t="s">
        <v>36</v>
      </c>
      <c r="C33" s="65">
        <v>129099285</v>
      </c>
      <c r="D33" s="66">
        <v>117324612</v>
      </c>
      <c r="E33" s="67">
        <v>101956838</v>
      </c>
    </row>
    <row r="34" spans="1:5" x14ac:dyDescent="0.25">
      <c r="A34" s="63" t="s">
        <v>45</v>
      </c>
      <c r="B34" s="64" t="s">
        <v>37</v>
      </c>
      <c r="C34" s="65">
        <v>0</v>
      </c>
      <c r="D34" s="66">
        <v>0</v>
      </c>
      <c r="E34" s="67">
        <v>0</v>
      </c>
    </row>
    <row r="35" spans="1:5" x14ac:dyDescent="0.25">
      <c r="A35" s="63" t="s">
        <v>45</v>
      </c>
      <c r="B35" s="64" t="s">
        <v>38</v>
      </c>
      <c r="C35" s="65">
        <v>0</v>
      </c>
      <c r="D35" s="66">
        <v>0</v>
      </c>
      <c r="E35" s="67">
        <v>0</v>
      </c>
    </row>
    <row r="36" spans="1:5" x14ac:dyDescent="0.25">
      <c r="A36" s="63" t="s">
        <v>45</v>
      </c>
      <c r="B36" s="64" t="s">
        <v>39</v>
      </c>
      <c r="C36" s="65">
        <v>0</v>
      </c>
      <c r="D36" s="66">
        <v>0</v>
      </c>
      <c r="E36" s="67">
        <v>0</v>
      </c>
    </row>
    <row r="37" spans="1:5" x14ac:dyDescent="0.25">
      <c r="A37" s="63" t="s">
        <v>45</v>
      </c>
      <c r="B37" s="64" t="s">
        <v>40</v>
      </c>
      <c r="C37" s="65">
        <v>287702666</v>
      </c>
      <c r="D37" s="66">
        <v>253925228</v>
      </c>
      <c r="E37" s="67">
        <v>225948252</v>
      </c>
    </row>
    <row r="38" spans="1:5" x14ac:dyDescent="0.25">
      <c r="A38" s="63" t="s">
        <v>45</v>
      </c>
      <c r="B38" s="64" t="s">
        <v>41</v>
      </c>
      <c r="C38" s="65">
        <v>0</v>
      </c>
      <c r="D38" s="66">
        <v>0</v>
      </c>
      <c r="E38" s="67">
        <v>0</v>
      </c>
    </row>
    <row r="39" spans="1:5" x14ac:dyDescent="0.25">
      <c r="A39" s="63" t="s">
        <v>45</v>
      </c>
      <c r="B39" s="64" t="s">
        <v>42</v>
      </c>
      <c r="C39" s="65">
        <v>0</v>
      </c>
      <c r="D39" s="66">
        <v>0</v>
      </c>
      <c r="E39" s="67">
        <v>0</v>
      </c>
    </row>
    <row r="40" spans="1:5" x14ac:dyDescent="0.25">
      <c r="A40" s="63" t="s">
        <v>45</v>
      </c>
      <c r="B40" s="64" t="s">
        <v>43</v>
      </c>
      <c r="C40" s="65">
        <v>0</v>
      </c>
      <c r="D40" s="66">
        <v>0</v>
      </c>
      <c r="E40" s="67">
        <v>0</v>
      </c>
    </row>
    <row r="41" spans="1:5" x14ac:dyDescent="0.25">
      <c r="A41" s="63" t="s">
        <v>46</v>
      </c>
      <c r="B41" s="64" t="s">
        <v>31</v>
      </c>
      <c r="C41" s="65">
        <v>0</v>
      </c>
      <c r="D41" s="66">
        <v>0</v>
      </c>
      <c r="E41" s="67">
        <v>0</v>
      </c>
    </row>
    <row r="42" spans="1:5" x14ac:dyDescent="0.25">
      <c r="A42" s="63" t="s">
        <v>46</v>
      </c>
      <c r="B42" s="64" t="s">
        <v>32</v>
      </c>
      <c r="C42" s="65">
        <v>76055717</v>
      </c>
      <c r="D42" s="66">
        <v>71597886</v>
      </c>
      <c r="E42" s="67">
        <v>78155070</v>
      </c>
    </row>
    <row r="43" spans="1:5" x14ac:dyDescent="0.25">
      <c r="A43" s="63" t="s">
        <v>46</v>
      </c>
      <c r="B43" s="64" t="s">
        <v>33</v>
      </c>
      <c r="C43" s="65">
        <v>0</v>
      </c>
      <c r="D43" s="66">
        <v>0</v>
      </c>
      <c r="E43" s="67">
        <v>0</v>
      </c>
    </row>
    <row r="44" spans="1:5" x14ac:dyDescent="0.25">
      <c r="A44" s="63" t="s">
        <v>46</v>
      </c>
      <c r="B44" s="64" t="s">
        <v>34</v>
      </c>
      <c r="C44" s="65">
        <v>117131483</v>
      </c>
      <c r="D44" s="66">
        <v>122018453</v>
      </c>
      <c r="E44" s="67">
        <v>145640256</v>
      </c>
    </row>
    <row r="45" spans="1:5" x14ac:dyDescent="0.25">
      <c r="A45" s="63" t="s">
        <v>46</v>
      </c>
      <c r="B45" s="64" t="s">
        <v>35</v>
      </c>
      <c r="C45" s="65">
        <v>45368067</v>
      </c>
      <c r="D45" s="66">
        <v>41145869</v>
      </c>
      <c r="E45" s="67">
        <v>47287034</v>
      </c>
    </row>
    <row r="46" spans="1:5" x14ac:dyDescent="0.25">
      <c r="A46" s="63" t="s">
        <v>46</v>
      </c>
      <c r="B46" s="64" t="s">
        <v>36</v>
      </c>
      <c r="C46" s="65">
        <v>11403037</v>
      </c>
      <c r="D46" s="66">
        <v>11361647</v>
      </c>
      <c r="E46" s="67">
        <v>11895663</v>
      </c>
    </row>
    <row r="47" spans="1:5" x14ac:dyDescent="0.25">
      <c r="A47" s="63" t="s">
        <v>46</v>
      </c>
      <c r="B47" s="64" t="s">
        <v>37</v>
      </c>
      <c r="C47" s="65">
        <v>55670899</v>
      </c>
      <c r="D47" s="66">
        <v>48153689</v>
      </c>
      <c r="E47" s="67">
        <v>50511073</v>
      </c>
    </row>
    <row r="48" spans="1:5" x14ac:dyDescent="0.25">
      <c r="A48" s="63" t="s">
        <v>46</v>
      </c>
      <c r="B48" s="64" t="s">
        <v>38</v>
      </c>
      <c r="C48" s="65">
        <v>86925896</v>
      </c>
      <c r="D48" s="66">
        <v>83704909</v>
      </c>
      <c r="E48" s="67">
        <v>90540929</v>
      </c>
    </row>
    <row r="49" spans="1:5" x14ac:dyDescent="0.25">
      <c r="A49" s="63" t="s">
        <v>46</v>
      </c>
      <c r="B49" s="64" t="s">
        <v>39</v>
      </c>
      <c r="C49" s="65">
        <v>19066646</v>
      </c>
      <c r="D49" s="66">
        <v>22571033</v>
      </c>
      <c r="E49" s="67">
        <v>27005534</v>
      </c>
    </row>
    <row r="50" spans="1:5" x14ac:dyDescent="0.25">
      <c r="A50" s="63" t="s">
        <v>46</v>
      </c>
      <c r="B50" s="64" t="s">
        <v>40</v>
      </c>
      <c r="C50" s="65">
        <v>0</v>
      </c>
      <c r="D50" s="66">
        <v>0</v>
      </c>
      <c r="E50" s="67">
        <v>0</v>
      </c>
    </row>
    <row r="51" spans="1:5" x14ac:dyDescent="0.25">
      <c r="A51" s="63" t="s">
        <v>46</v>
      </c>
      <c r="B51" s="64" t="s">
        <v>41</v>
      </c>
      <c r="C51" s="65">
        <v>38132991</v>
      </c>
      <c r="D51" s="66">
        <v>38547378</v>
      </c>
      <c r="E51" s="67">
        <v>37495328</v>
      </c>
    </row>
    <row r="52" spans="1:5" x14ac:dyDescent="0.25">
      <c r="A52" s="63" t="s">
        <v>46</v>
      </c>
      <c r="B52" s="64" t="s">
        <v>42</v>
      </c>
      <c r="C52" s="65">
        <v>46917282</v>
      </c>
      <c r="D52" s="66">
        <v>53187742</v>
      </c>
      <c r="E52" s="67">
        <v>50098455</v>
      </c>
    </row>
    <row r="53" spans="1:5" ht="15.75" thickBot="1" x14ac:dyDescent="0.3">
      <c r="A53" s="68" t="s">
        <v>46</v>
      </c>
      <c r="B53" s="69" t="s">
        <v>43</v>
      </c>
      <c r="C53" s="70">
        <v>0</v>
      </c>
      <c r="D53" s="71">
        <v>0</v>
      </c>
      <c r="E53" s="72">
        <v>0</v>
      </c>
    </row>
    <row r="54" spans="1:5" ht="15.75" thickTop="1" x14ac:dyDescent="0.25"/>
    <row r="55" spans="1:5" x14ac:dyDescent="0.25"/>
    <row r="56" spans="1:5" x14ac:dyDescent="0.25"/>
    <row r="57" spans="1:5" x14ac:dyDescent="0.25"/>
    <row r="58" spans="1:5" x14ac:dyDescent="0.25"/>
    <row r="59" spans="1:5" x14ac:dyDescent="0.25"/>
    <row r="60" spans="1:5" x14ac:dyDescent="0.25"/>
    <row r="61" spans="1:5" x14ac:dyDescent="0.25"/>
    <row r="62" spans="1:5" x14ac:dyDescent="0.25"/>
    <row r="63" spans="1:5" x14ac:dyDescent="0.25"/>
    <row r="64" spans="1:5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Start</vt:lpstr>
      <vt:lpstr>Rækker</vt:lpstr>
      <vt:lpstr>Søjler</vt:lpstr>
      <vt:lpstr>Resultat</vt:lpstr>
      <vt:lpstr>Raggr1</vt:lpstr>
      <vt:lpstr>Raggr2</vt:lpstr>
      <vt:lpstr>Raggr3</vt:lpstr>
      <vt:lpstr>Raggr4</vt:lpstr>
      <vt:lpstr>Saggr1</vt:lpstr>
      <vt:lpstr>Saggr10</vt:lpstr>
      <vt:lpstr>Saggr11</vt:lpstr>
      <vt:lpstr>Saggr12</vt:lpstr>
      <vt:lpstr>Saggr13</vt:lpstr>
      <vt:lpstr>Saggr2</vt:lpstr>
      <vt:lpstr>Saggr3</vt:lpstr>
      <vt:lpstr>Saggr4</vt:lpstr>
      <vt:lpstr>Saggr5</vt:lpstr>
      <vt:lpstr>Saggr6</vt:lpstr>
      <vt:lpstr>Saggr7</vt:lpstr>
      <vt:lpstr>Saggr8</vt:lpstr>
      <vt:lpstr>Saggr9</vt:lpstr>
    </vt:vector>
  </TitlesOfParts>
  <Company>DTU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Bernard Karlsson</dc:creator>
  <cp:lastModifiedBy>Kenneth Bernard Karlsson</cp:lastModifiedBy>
  <dcterms:created xsi:type="dcterms:W3CDTF">2015-12-01T13:34:42Z</dcterms:created>
  <dcterms:modified xsi:type="dcterms:W3CDTF">2015-12-01T13:34:45Z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277187526226043</vt:r8>
  </property>
</Properties>
</file>