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9780"/>
  </bookViews>
  <sheets>
    <sheet name="Start" sheetId="1" r:id="rId1"/>
    <sheet name="Rækker" sheetId="2" r:id="rId2"/>
    <sheet name="Søjler" sheetId="3" r:id="rId3"/>
    <sheet name="Resultat" sheetId="4" r:id="rId4"/>
  </sheets>
  <definedNames>
    <definedName name="Raggr1">Rækker!$A$4:$A$10</definedName>
    <definedName name="Raggr10">Rækker!#REF!</definedName>
    <definedName name="Raggr11">Rækker!#REF!</definedName>
    <definedName name="Raggr12">Rækker!#REF!</definedName>
    <definedName name="Raggr13">Rækker!#REF!</definedName>
    <definedName name="Raggr14">Rækker!#REF!</definedName>
    <definedName name="Raggr15">Rækker!#REF!</definedName>
    <definedName name="Raggr16">Rækker!#REF!</definedName>
    <definedName name="Raggr17">Rækker!#REF!</definedName>
    <definedName name="Raggr18">Rækker!#REF!</definedName>
    <definedName name="Raggr19">Rækker!#REF!</definedName>
    <definedName name="Raggr2">Rækker!#REF!</definedName>
    <definedName name="Raggr20">Rækker!#REF!</definedName>
    <definedName name="Raggr21">Rækker!#REF!</definedName>
    <definedName name="Raggr22">Rækker!#REF!</definedName>
    <definedName name="Raggr23">Rækker!#REF!</definedName>
    <definedName name="Raggr24">Rækker!#REF!</definedName>
    <definedName name="Raggr25">Rækker!#REF!</definedName>
    <definedName name="Raggr3">Rækker!#REF!</definedName>
    <definedName name="Raggr4">Rækker!#REF!</definedName>
    <definedName name="Raggr5">Rækker!#REF!</definedName>
    <definedName name="Raggr6">Rækker!#REF!</definedName>
    <definedName name="Raggr7">Rækker!#REF!</definedName>
    <definedName name="Raggr8">Rækker!#REF!</definedName>
    <definedName name="Raggr9">Rækker!#REF!</definedName>
    <definedName name="Saggr1">Søjler!$A$4:$A$9</definedName>
    <definedName name="Saggr10">Søjler!$J$4:$J$9</definedName>
    <definedName name="Saggr11">Søjler!$K$4:$K$9</definedName>
    <definedName name="Saggr12">Søjler!$L$4:$L$9</definedName>
    <definedName name="Saggr13">Søjler!$M$4:$M$9</definedName>
    <definedName name="Saggr14">Søjler!#REF!</definedName>
    <definedName name="Saggr15">Søjler!#REF!</definedName>
    <definedName name="Saggr16">Søjler!#REF!</definedName>
    <definedName name="Saggr17">Søjler!#REF!</definedName>
    <definedName name="Saggr18">Søjler!#REF!</definedName>
    <definedName name="Saggr19">Søjler!#REF!</definedName>
    <definedName name="Saggr2">Søjler!$B$4:$B$9</definedName>
    <definedName name="Saggr20">Søjler!#REF!</definedName>
    <definedName name="Saggr21">Søjler!#REF!</definedName>
    <definedName name="Saggr22">Søjler!#REF!</definedName>
    <definedName name="Saggr23">Søjler!#REF!</definedName>
    <definedName name="Saggr24">Søjler!#REF!</definedName>
    <definedName name="Saggr25">Søjler!#REF!</definedName>
    <definedName name="Saggr3">Søjler!$C$4:$C$9</definedName>
    <definedName name="Saggr4">Søjler!$D$4:$D$9</definedName>
    <definedName name="Saggr5">Søjler!$E$4:$E$9</definedName>
    <definedName name="Saggr6">Søjler!$F$4:$F$9</definedName>
    <definedName name="Saggr7">Søjler!$G$4:$G$9</definedName>
    <definedName name="Saggr8">Søjler!$H$4:$H$9</definedName>
    <definedName name="Saggr9">Søjler!$I$4:$I$9</definedName>
  </definedNames>
  <calcPr calcId="145621"/>
</workbook>
</file>

<file path=xl/calcChain.xml><?xml version="1.0" encoding="utf-8"?>
<calcChain xmlns="http://schemas.openxmlformats.org/spreadsheetml/2006/main">
  <c r="M2" i="3" l="1"/>
  <c r="L2" i="3"/>
  <c r="K2" i="3"/>
  <c r="J2" i="3"/>
  <c r="I2" i="3"/>
  <c r="H2" i="3"/>
  <c r="G2" i="3"/>
  <c r="F2" i="3"/>
  <c r="E2" i="3"/>
  <c r="D2" i="3"/>
  <c r="C2" i="3"/>
  <c r="B2" i="3"/>
  <c r="A2" i="3"/>
  <c r="A2" i="2"/>
  <c r="J4" i="1"/>
  <c r="I4" i="1"/>
  <c r="H4" i="1"/>
  <c r="G4" i="1"/>
  <c r="F4" i="1"/>
  <c r="E4" i="1"/>
  <c r="D4" i="1"/>
  <c r="B4" i="1"/>
</calcChain>
</file>

<file path=xl/sharedStrings.xml><?xml version="1.0" encoding="utf-8"?>
<sst xmlns="http://schemas.openxmlformats.org/spreadsheetml/2006/main" count="122" uniqueCount="93">
  <si>
    <t xml:space="preserve">Aktuel matrice :  </t>
  </si>
  <si>
    <t>Navn</t>
  </si>
  <si>
    <t>Indhold</t>
  </si>
  <si>
    <t>Enhed</t>
  </si>
  <si>
    <t>Antal</t>
  </si>
  <si>
    <t>Gruppe</t>
  </si>
  <si>
    <t>Første år</t>
  </si>
  <si>
    <t>Sidste år</t>
  </si>
  <si>
    <t>Rækker</t>
  </si>
  <si>
    <t>Søjler</t>
  </si>
  <si>
    <t>Form heading!</t>
  </si>
  <si>
    <t>AnvGJ</t>
  </si>
  <si>
    <t>Use of energy in heating values</t>
  </si>
  <si>
    <t>GJ</t>
  </si>
  <si>
    <t>Use_Mgd_GJ</t>
  </si>
  <si>
    <t>Energy</t>
  </si>
  <si>
    <t>D5</t>
  </si>
  <si>
    <t>TopLeft</t>
  </si>
  <si>
    <t xml:space="preserve">Navn på aggregering :  </t>
  </si>
  <si>
    <t>Food</t>
  </si>
  <si>
    <t xml:space="preserve">Kommentarer :  </t>
  </si>
  <si>
    <t>Eventuelle kommentarer vedrørende aggregatet.</t>
  </si>
  <si>
    <t xml:space="preserve">Mappe med data :  </t>
  </si>
  <si>
    <t>C:\Risø\KlimaCenter\AAA_projects\TIMES-DK\Phase_2\TIMES Industri\Energy matrix\E Data 66-12</t>
  </si>
  <si>
    <t>Helge V. Larsen, hela@dtu.dk</t>
  </si>
  <si>
    <t>DTU Management Engineering</t>
  </si>
  <si>
    <t>Technical University of Denmark</t>
  </si>
  <si>
    <t>Risø Campus</t>
  </si>
  <si>
    <t>Række-
aggregat</t>
  </si>
  <si>
    <t>Søjle-
aggregat</t>
  </si>
  <si>
    <t>FOOD</t>
  </si>
  <si>
    <t>Biogas</t>
  </si>
  <si>
    <t>Biomass</t>
  </si>
  <si>
    <t>Coal</t>
  </si>
  <si>
    <t>Diesel</t>
  </si>
  <si>
    <t>District Heating</t>
  </si>
  <si>
    <t>Electricity</t>
  </si>
  <si>
    <t>Fuel Oil</t>
  </si>
  <si>
    <t>Gasoline</t>
  </si>
  <si>
    <t>LPG</t>
  </si>
  <si>
    <t>Natural gas</t>
  </si>
  <si>
    <t>Waste</t>
  </si>
  <si>
    <t>Rest</t>
  </si>
  <si>
    <t>Bunkering</t>
  </si>
  <si>
    <t>Rækkeaggregeringer</t>
  </si>
  <si>
    <t>100010 007 Production of meat</t>
  </si>
  <si>
    <t>100020 008 Processing of fish</t>
  </si>
  <si>
    <t>100030 009 Manufacture of dairy products</t>
  </si>
  <si>
    <t>100040 010 Manufacture of bakery products</t>
  </si>
  <si>
    <t>100050 011 Other manufacture of food</t>
  </si>
  <si>
    <t>110000 012 Manufacture of beverages</t>
  </si>
  <si>
    <t>120000 013 Manufact. of tobacco products</t>
  </si>
  <si>
    <t>Søjleaggregeringer</t>
  </si>
  <si>
    <t>41 Biogas</t>
  </si>
  <si>
    <t>36 Straw</t>
  </si>
  <si>
    <t>21 Petroleum coke</t>
  </si>
  <si>
    <t>15 Gasoil</t>
  </si>
  <si>
    <t>45 District heat</t>
  </si>
  <si>
    <t>43 Heat pumps</t>
  </si>
  <si>
    <t>01 Crude oil</t>
  </si>
  <si>
    <t>07 Motor gasoline, colored</t>
  </si>
  <si>
    <t>04 LPG</t>
  </si>
  <si>
    <t>23 Natural gas 1, North Sea and imports</t>
  </si>
  <si>
    <t>29 Waste, non renewable</t>
  </si>
  <si>
    <t>02 Refinery feedstocks</t>
  </si>
  <si>
    <t>14 Jet petroleum bunkered by Danish operated planes abroad</t>
  </si>
  <si>
    <t>37 Firewood</t>
  </si>
  <si>
    <t>26 Coal</t>
  </si>
  <si>
    <t>16 Diesel oil</t>
  </si>
  <si>
    <t>44 Electricity</t>
  </si>
  <si>
    <t>18 Fuel oil</t>
  </si>
  <si>
    <t>08 Motor gasoline, unleaded</t>
  </si>
  <si>
    <t>05 LPG for transport</t>
  </si>
  <si>
    <t>24 Natural gas 2, large-scale consumers and exports</t>
  </si>
  <si>
    <t>30 Waste, renewable</t>
  </si>
  <si>
    <t>03 Refinery gas</t>
  </si>
  <si>
    <t>17 Diesel bunkered by Danish operated vehicles abroad</t>
  </si>
  <si>
    <t>38 Wood chips</t>
  </si>
  <si>
    <t>27 Coke</t>
  </si>
  <si>
    <t>20 Waste oil</t>
  </si>
  <si>
    <t>09 Motor gasoline, leaded</t>
  </si>
  <si>
    <t>06 LVN</t>
  </si>
  <si>
    <t>25 Natural gas 3 to industries and households</t>
  </si>
  <si>
    <t>10 JP4</t>
  </si>
  <si>
    <t>19 Fuel oil bunkered by Danish operated ships abroad</t>
  </si>
  <si>
    <t>39 Wood pellets</t>
  </si>
  <si>
    <t>28 Brown coal briquettes</t>
  </si>
  <si>
    <t>46 Gas works gas</t>
  </si>
  <si>
    <t>11 Kerosene</t>
  </si>
  <si>
    <t>40 Wood waste</t>
  </si>
  <si>
    <t>12 Aviation gasoline</t>
  </si>
  <si>
    <t>42 Bio oil</t>
  </si>
  <si>
    <t>13 Jet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</si>
</sst>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6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/>
      <diagonal/>
    </border>
    <border>
      <left style="thick">
        <color indexed="64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/>
      <bottom style="thick">
        <color indexed="64"/>
      </bottom>
      <diagonal/>
    </border>
  </borders>
  <cellStyleXfs count="2">
    <xf numFmtId="0" fontId="0" fillId="0" borderId="0"/>
    <xf numFmtId="0" fontId="7" fillId="0" borderId="0"/>
  </cellStyleXfs>
  <cellXfs count="97">
    <xf numFmtId="0" fontId="0" fillId="0" borderId="0" xfId="0"/>
    <xf numFmtId="0" fontId="1" fillId="2" borderId="0" xfId="0" applyFont="1" applyFill="1" applyAlignment="1" applyProtection="1">
      <alignment horizontal="right"/>
    </xf>
    <xf numFmtId="0" fontId="1" fillId="2" borderId="0" xfId="0" applyFont="1" applyFill="1" applyProtection="1"/>
    <xf numFmtId="0" fontId="1" fillId="3" borderId="0" xfId="0" applyFont="1" applyFill="1" applyProtection="1"/>
    <xf numFmtId="0" fontId="2" fillId="2" borderId="1" xfId="0" applyFont="1" applyFill="1" applyBorder="1" applyAlignment="1" applyProtection="1">
      <alignment horizontal="right" vertical="center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0" fontId="2" fillId="4" borderId="6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9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1" xfId="0" applyFont="1" applyFill="1" applyBorder="1" applyAlignment="1" applyProtection="1">
      <alignment horizontal="center" vertical="center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2" fillId="4" borderId="15" xfId="0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 vertical="center"/>
    </xf>
    <xf numFmtId="0" fontId="2" fillId="4" borderId="17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center"/>
    </xf>
    <xf numFmtId="0" fontId="2" fillId="4" borderId="18" xfId="0" applyFont="1" applyFill="1" applyBorder="1" applyAlignment="1" applyProtection="1">
      <alignment horizontal="center" vertical="center"/>
    </xf>
    <xf numFmtId="0" fontId="2" fillId="4" borderId="19" xfId="0" applyFont="1" applyFill="1" applyBorder="1" applyAlignment="1" applyProtection="1">
      <alignment vertical="center" wrapText="1"/>
    </xf>
    <xf numFmtId="0" fontId="2" fillId="4" borderId="20" xfId="0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 applyProtection="1">
      <alignment horizontal="center" vertical="center"/>
    </xf>
    <xf numFmtId="0" fontId="2" fillId="4" borderId="22" xfId="0" applyFont="1" applyFill="1" applyBorder="1" applyAlignment="1" applyProtection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center"/>
    </xf>
    <xf numFmtId="0" fontId="2" fillId="4" borderId="24" xfId="0" applyFont="1" applyFill="1" applyBorder="1" applyAlignment="1" applyProtection="1">
      <alignment horizontal="left" vertical="center"/>
      <protection locked="0"/>
    </xf>
    <xf numFmtId="0" fontId="2" fillId="4" borderId="25" xfId="0" applyFont="1" applyFill="1" applyBorder="1" applyAlignment="1" applyProtection="1">
      <alignment horizontal="left" vertical="center"/>
      <protection locked="0"/>
    </xf>
    <xf numFmtId="0" fontId="2" fillId="4" borderId="26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right"/>
    </xf>
    <xf numFmtId="0" fontId="1" fillId="4" borderId="27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0" fontId="1" fillId="4" borderId="7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0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1" fillId="4" borderId="29" xfId="0" applyFont="1" applyFill="1" applyBorder="1" applyProtection="1">
      <protection locked="0"/>
    </xf>
    <xf numFmtId="0" fontId="1" fillId="4" borderId="30" xfId="0" applyFont="1" applyFill="1" applyBorder="1" applyProtection="1">
      <protection locked="0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" fillId="2" borderId="33" xfId="0" applyFont="1" applyFill="1" applyBorder="1" applyProtection="1"/>
    <xf numFmtId="0" fontId="1" fillId="2" borderId="34" xfId="0" applyFont="1" applyFill="1" applyBorder="1" applyProtection="1"/>
    <xf numFmtId="0" fontId="1" fillId="2" borderId="0" xfId="0" applyFont="1" applyFill="1" applyBorder="1" applyProtection="1"/>
    <xf numFmtId="0" fontId="1" fillId="2" borderId="35" xfId="0" applyFont="1" applyFill="1" applyBorder="1" applyProtection="1"/>
    <xf numFmtId="0" fontId="1" fillId="2" borderId="36" xfId="0" applyFont="1" applyFill="1" applyBorder="1" applyProtection="1"/>
    <xf numFmtId="0" fontId="1" fillId="2" borderId="37" xfId="0" applyFont="1" applyFill="1" applyBorder="1" applyProtection="1"/>
    <xf numFmtId="0" fontId="1" fillId="2" borderId="38" xfId="0" applyFont="1" applyFill="1" applyBorder="1" applyProtection="1"/>
    <xf numFmtId="0" fontId="1" fillId="3" borderId="0" xfId="0" applyFont="1" applyFill="1" applyAlignment="1" applyProtection="1">
      <alignment horizontal="right"/>
    </xf>
    <xf numFmtId="0" fontId="4" fillId="4" borderId="39" xfId="0" applyFont="1" applyFill="1" applyBorder="1" applyAlignment="1">
      <alignment vertical="center" wrapText="1"/>
    </xf>
    <xf numFmtId="0" fontId="4" fillId="4" borderId="40" xfId="0" applyFont="1" applyFill="1" applyBorder="1" applyAlignment="1">
      <alignment vertical="center" wrapText="1"/>
    </xf>
    <xf numFmtId="0" fontId="4" fillId="4" borderId="4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44" xfId="0" applyFont="1" applyFill="1" applyBorder="1"/>
    <xf numFmtId="0" fontId="5" fillId="2" borderId="45" xfId="0" applyFont="1" applyFill="1" applyBorder="1"/>
    <xf numFmtId="3" fontId="5" fillId="2" borderId="17" xfId="0" applyNumberFormat="1" applyFont="1" applyFill="1" applyBorder="1"/>
    <xf numFmtId="3" fontId="5" fillId="2" borderId="15" xfId="0" applyNumberFormat="1" applyFont="1" applyFill="1" applyBorder="1"/>
    <xf numFmtId="3" fontId="5" fillId="2" borderId="46" xfId="0" applyNumberFormat="1" applyFont="1" applyFill="1" applyBorder="1"/>
    <xf numFmtId="0" fontId="5" fillId="2" borderId="47" xfId="0" applyFont="1" applyFill="1" applyBorder="1"/>
    <xf numFmtId="0" fontId="5" fillId="2" borderId="48" xfId="0" applyFont="1" applyFill="1" applyBorder="1"/>
    <xf numFmtId="3" fontId="5" fillId="2" borderId="49" xfId="0" applyNumberFormat="1" applyFont="1" applyFill="1" applyBorder="1"/>
    <xf numFmtId="3" fontId="5" fillId="2" borderId="50" xfId="0" applyNumberFormat="1" applyFont="1" applyFill="1" applyBorder="1"/>
    <xf numFmtId="3" fontId="5" fillId="2" borderId="51" xfId="0" applyNumberFormat="1" applyFont="1" applyFill="1" applyBorder="1"/>
    <xf numFmtId="0" fontId="6" fillId="0" borderId="52" xfId="0" applyFont="1" applyBorder="1" applyAlignment="1">
      <alignment vertical="center"/>
    </xf>
    <xf numFmtId="0" fontId="5" fillId="0" borderId="53" xfId="0" applyFont="1" applyBorder="1" applyAlignment="1" applyProtection="1">
      <alignment vertical="center"/>
    </xf>
    <xf numFmtId="0" fontId="5" fillId="4" borderId="54" xfId="1" applyFont="1" applyFill="1" applyBorder="1" applyAlignment="1" applyProtection="1">
      <alignment vertical="center"/>
    </xf>
    <xf numFmtId="0" fontId="5" fillId="4" borderId="55" xfId="1" applyFont="1" applyFill="1" applyBorder="1" applyAlignment="1" applyProtection="1">
      <alignment horizontal="left" vertical="center"/>
    </xf>
    <xf numFmtId="0" fontId="5" fillId="0" borderId="0" xfId="0" applyFont="1"/>
    <xf numFmtId="0" fontId="5" fillId="0" borderId="56" xfId="0" applyFont="1" applyBorder="1" applyProtection="1"/>
    <xf numFmtId="0" fontId="5" fillId="0" borderId="0" xfId="0" applyFont="1" applyBorder="1" applyProtection="1"/>
    <xf numFmtId="0" fontId="5" fillId="0" borderId="0" xfId="0" applyFont="1" applyFill="1" applyBorder="1" applyProtection="1"/>
    <xf numFmtId="0" fontId="8" fillId="5" borderId="57" xfId="0" applyFont="1" applyFill="1" applyBorder="1" applyProtection="1"/>
    <xf numFmtId="0" fontId="8" fillId="5" borderId="42" xfId="0" applyFont="1" applyFill="1" applyBorder="1" applyProtection="1"/>
    <xf numFmtId="0" fontId="5" fillId="4" borderId="58" xfId="0" applyFont="1" applyFill="1" applyBorder="1" applyProtection="1"/>
    <xf numFmtId="0" fontId="5" fillId="4" borderId="15" xfId="0" applyFont="1" applyFill="1" applyBorder="1" applyProtection="1"/>
    <xf numFmtId="0" fontId="5" fillId="4" borderId="59" xfId="0" applyFont="1" applyFill="1" applyBorder="1" applyProtection="1"/>
    <xf numFmtId="0" fontId="5" fillId="4" borderId="50" xfId="0" applyFont="1" applyFill="1" applyBorder="1" applyProtection="1"/>
    <xf numFmtId="0" fontId="6" fillId="0" borderId="60" xfId="0" applyFont="1" applyBorder="1" applyAlignment="1">
      <alignment vertical="center"/>
    </xf>
    <xf numFmtId="0" fontId="5" fillId="0" borderId="61" xfId="0" applyFont="1" applyBorder="1" applyProtection="1"/>
    <xf numFmtId="0" fontId="8" fillId="5" borderId="62" xfId="0" applyFont="1" applyFill="1" applyBorder="1" applyProtection="1"/>
    <xf numFmtId="0" fontId="5" fillId="4" borderId="61" xfId="0" applyFont="1" applyFill="1" applyBorder="1" applyProtection="1"/>
    <xf numFmtId="0" fontId="5" fillId="4" borderId="63" xfId="0" applyFont="1" applyFill="1" applyBorder="1" applyProtection="1"/>
    <xf numFmtId="0" fontId="5" fillId="0" borderId="64" xfId="0" applyFont="1" applyBorder="1" applyAlignment="1" applyProtection="1">
      <alignment vertical="center"/>
    </xf>
    <xf numFmtId="0" fontId="5" fillId="0" borderId="65" xfId="0" applyFont="1" applyFill="1" applyBorder="1" applyProtection="1"/>
    <xf numFmtId="0" fontId="8" fillId="5" borderId="66" xfId="0" applyFont="1" applyFill="1" applyBorder="1" applyProtection="1"/>
    <xf numFmtId="0" fontId="5" fillId="4" borderId="67" xfId="0" applyFont="1" applyFill="1" applyBorder="1" applyProtection="1"/>
    <xf numFmtId="0" fontId="5" fillId="4" borderId="68" xfId="0" applyFont="1" applyFill="1" applyBorder="1" applyProtection="1"/>
  </cellXfs>
  <cellStyles count="2">
    <cellStyle name="Normal" xfId="0" builtinId="0"/>
    <cellStyle name="Normal 3" xfId="1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showRowColHeaders="0" tabSelected="1" workbookViewId="0"/>
  </sheetViews>
  <sheetFormatPr defaultColWidth="0" defaultRowHeight="15" customHeight="1" zeroHeight="1" x14ac:dyDescent="0.2"/>
  <cols>
    <col min="1" max="1" width="26.28515625" style="56" customWidth="1"/>
    <col min="2" max="2" width="12.140625" style="3" bestFit="1" customWidth="1"/>
    <col min="3" max="3" width="45.5703125" style="3" bestFit="1" customWidth="1"/>
    <col min="4" max="10" width="10.85546875" style="3" customWidth="1"/>
    <col min="11" max="11" width="9.140625" style="3" hidden="1" customWidth="1"/>
    <col min="12" max="12" width="2.85546875" style="3" customWidth="1"/>
    <col min="13" max="16384" width="9.140625" style="3" hidden="1"/>
  </cols>
  <sheetData>
    <row r="1" spans="1:12" ht="15" customHeight="1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2" customFormat="1" ht="15" customHeight="1" x14ac:dyDescent="0.2">
      <c r="A2" s="4" t="s">
        <v>0</v>
      </c>
      <c r="B2" s="5" t="s">
        <v>1</v>
      </c>
      <c r="C2" s="6" t="s">
        <v>2</v>
      </c>
      <c r="D2" s="6" t="s">
        <v>3</v>
      </c>
      <c r="E2" s="7" t="s">
        <v>4</v>
      </c>
      <c r="F2" s="8"/>
      <c r="G2" s="9" t="s">
        <v>5</v>
      </c>
      <c r="H2" s="9"/>
      <c r="I2" s="7" t="s">
        <v>6</v>
      </c>
      <c r="J2" s="10" t="s">
        <v>7</v>
      </c>
      <c r="K2" s="2"/>
      <c r="L2" s="11"/>
    </row>
    <row r="3" spans="1:12" s="12" customFormat="1" ht="15" customHeight="1" x14ac:dyDescent="0.2">
      <c r="A3" s="4"/>
      <c r="B3" s="13"/>
      <c r="C3" s="14"/>
      <c r="D3" s="14"/>
      <c r="E3" s="15" t="s">
        <v>8</v>
      </c>
      <c r="F3" s="16" t="s">
        <v>9</v>
      </c>
      <c r="G3" s="17" t="s">
        <v>8</v>
      </c>
      <c r="H3" s="17" t="s">
        <v>9</v>
      </c>
      <c r="I3" s="18"/>
      <c r="J3" s="19"/>
      <c r="K3" s="2"/>
      <c r="L3" s="11"/>
    </row>
    <row r="4" spans="1:12" s="12" customFormat="1" ht="16.5" hidden="1" customHeight="1" x14ac:dyDescent="0.2">
      <c r="A4" s="1" t="s">
        <v>10</v>
      </c>
      <c r="B4" s="20" t="str">
        <f>+B2</f>
        <v>Navn</v>
      </c>
      <c r="C4" s="21" t="s">
        <v>2</v>
      </c>
      <c r="D4" s="22" t="str">
        <f>+D2</f>
        <v>Enhed</v>
      </c>
      <c r="E4" s="23" t="str">
        <f>+E3</f>
        <v>Rækker</v>
      </c>
      <c r="F4" s="24" t="str">
        <f>+F3</f>
        <v>Søjler</v>
      </c>
      <c r="G4" s="22" t="str">
        <f>+G3</f>
        <v>Rækker</v>
      </c>
      <c r="H4" s="22" t="str">
        <f>+H3</f>
        <v>Søjler</v>
      </c>
      <c r="I4" s="23" t="str">
        <f>+I2</f>
        <v>Første år</v>
      </c>
      <c r="J4" s="25" t="str">
        <f>+J2</f>
        <v>Sidste år</v>
      </c>
      <c r="K4" s="2"/>
      <c r="L4" s="11"/>
    </row>
    <row r="5" spans="1:12" s="12" customFormat="1" ht="20.100000000000001" customHeight="1" thickBot="1" x14ac:dyDescent="0.25">
      <c r="A5" s="26"/>
      <c r="B5" s="27" t="s">
        <v>11</v>
      </c>
      <c r="C5" s="28" t="s">
        <v>12</v>
      </c>
      <c r="D5" s="29" t="s">
        <v>13</v>
      </c>
      <c r="E5" s="30">
        <v>125</v>
      </c>
      <c r="F5" s="31">
        <v>46</v>
      </c>
      <c r="G5" s="29" t="s">
        <v>14</v>
      </c>
      <c r="H5" s="29" t="s">
        <v>15</v>
      </c>
      <c r="I5" s="30">
        <v>1966</v>
      </c>
      <c r="J5" s="32">
        <v>2012</v>
      </c>
      <c r="K5" s="2" t="s">
        <v>16</v>
      </c>
      <c r="L5" s="11"/>
    </row>
    <row r="6" spans="1:12" ht="1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thickBo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 t="s">
        <v>17</v>
      </c>
      <c r="L7" s="2"/>
    </row>
    <row r="8" spans="1:12" ht="15" customHeight="1" thickBot="1" x14ac:dyDescent="0.25">
      <c r="A8" s="33" t="s">
        <v>18</v>
      </c>
      <c r="B8" s="34" t="s">
        <v>19</v>
      </c>
      <c r="C8" s="35"/>
      <c r="D8" s="35"/>
      <c r="E8" s="36"/>
      <c r="F8" s="2"/>
      <c r="G8" s="2"/>
      <c r="H8" s="2"/>
      <c r="I8" s="2"/>
      <c r="J8" s="2"/>
      <c r="K8" s="2"/>
      <c r="L8" s="2"/>
    </row>
    <row r="9" spans="1:12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thickBot="1" x14ac:dyDescent="0.25">
      <c r="A10" s="3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">
      <c r="A11" s="37" t="s">
        <v>20</v>
      </c>
      <c r="B11" s="38" t="s">
        <v>21</v>
      </c>
      <c r="C11" s="39"/>
      <c r="D11" s="39"/>
      <c r="E11" s="39"/>
      <c r="F11" s="39"/>
      <c r="G11" s="39"/>
      <c r="H11" s="39"/>
      <c r="I11" s="39"/>
      <c r="J11" s="40"/>
      <c r="K11" s="2"/>
      <c r="L11" s="2"/>
    </row>
    <row r="12" spans="1:12" ht="15" customHeight="1" x14ac:dyDescent="0.2">
      <c r="A12" s="1"/>
      <c r="B12" s="41"/>
      <c r="C12" s="42"/>
      <c r="D12" s="42"/>
      <c r="E12" s="42"/>
      <c r="F12" s="42"/>
      <c r="G12" s="42"/>
      <c r="H12" s="42"/>
      <c r="I12" s="42"/>
      <c r="J12" s="43"/>
      <c r="K12" s="2"/>
      <c r="L12" s="2"/>
    </row>
    <row r="13" spans="1:12" ht="15" customHeight="1" x14ac:dyDescent="0.2">
      <c r="A13" s="1"/>
      <c r="B13" s="41"/>
      <c r="C13" s="42"/>
      <c r="D13" s="42"/>
      <c r="E13" s="42"/>
      <c r="F13" s="42"/>
      <c r="G13" s="42"/>
      <c r="H13" s="42"/>
      <c r="I13" s="42"/>
      <c r="J13" s="43"/>
      <c r="K13" s="2"/>
      <c r="L13" s="2"/>
    </row>
    <row r="14" spans="1:12" ht="15" customHeight="1" x14ac:dyDescent="0.2">
      <c r="A14" s="1"/>
      <c r="B14" s="41"/>
      <c r="C14" s="42"/>
      <c r="D14" s="42"/>
      <c r="E14" s="42"/>
      <c r="F14" s="42"/>
      <c r="G14" s="42"/>
      <c r="H14" s="42"/>
      <c r="I14" s="42"/>
      <c r="J14" s="43"/>
      <c r="K14" s="2"/>
      <c r="L14" s="2"/>
    </row>
    <row r="15" spans="1:12" ht="15" customHeight="1" x14ac:dyDescent="0.2">
      <c r="A15" s="1"/>
      <c r="B15" s="41"/>
      <c r="C15" s="42"/>
      <c r="D15" s="42"/>
      <c r="E15" s="42"/>
      <c r="F15" s="42"/>
      <c r="G15" s="42"/>
      <c r="H15" s="42"/>
      <c r="I15" s="42"/>
      <c r="J15" s="43"/>
      <c r="K15" s="2"/>
      <c r="L15" s="2"/>
    </row>
    <row r="16" spans="1:12" ht="15" customHeight="1" x14ac:dyDescent="0.2">
      <c r="A16" s="1"/>
      <c r="B16" s="41"/>
      <c r="C16" s="42"/>
      <c r="D16" s="42"/>
      <c r="E16" s="42"/>
      <c r="F16" s="42"/>
      <c r="G16" s="42"/>
      <c r="H16" s="42"/>
      <c r="I16" s="42"/>
      <c r="J16" s="43"/>
      <c r="K16" s="2"/>
      <c r="L16" s="2"/>
    </row>
    <row r="17" spans="1:12" ht="15" customHeight="1" x14ac:dyDescent="0.2">
      <c r="A17" s="1"/>
      <c r="B17" s="41"/>
      <c r="C17" s="42"/>
      <c r="D17" s="42"/>
      <c r="E17" s="42"/>
      <c r="F17" s="42"/>
      <c r="G17" s="42"/>
      <c r="H17" s="42"/>
      <c r="I17" s="42"/>
      <c r="J17" s="43"/>
      <c r="K17" s="2"/>
      <c r="L17" s="2"/>
    </row>
    <row r="18" spans="1:12" ht="15" customHeight="1" thickBot="1" x14ac:dyDescent="0.25">
      <c r="A18" s="1"/>
      <c r="B18" s="44"/>
      <c r="C18" s="45"/>
      <c r="D18" s="45"/>
      <c r="E18" s="45"/>
      <c r="F18" s="45"/>
      <c r="G18" s="45"/>
      <c r="H18" s="45"/>
      <c r="I18" s="45"/>
      <c r="J18" s="46"/>
      <c r="K18" s="2"/>
      <c r="L18" s="2"/>
    </row>
    <row r="19" spans="1:12" ht="1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customHeight="1" thickBo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" customHeight="1" thickBot="1" x14ac:dyDescent="0.25">
      <c r="A21" s="33" t="s">
        <v>22</v>
      </c>
      <c r="B21" s="34" t="s">
        <v>23</v>
      </c>
      <c r="C21" s="35"/>
      <c r="D21" s="35"/>
      <c r="E21" s="36"/>
      <c r="F21" s="2"/>
      <c r="G21" s="2"/>
      <c r="H21" s="2"/>
      <c r="I21" s="2"/>
      <c r="J21" s="2"/>
      <c r="K21" s="2"/>
      <c r="L21" s="2"/>
    </row>
    <row r="22" spans="1:12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customHeight="1" x14ac:dyDescent="0.2">
      <c r="A31" s="2"/>
      <c r="B31" s="2"/>
      <c r="C31" s="2"/>
      <c r="D31" s="2"/>
      <c r="E31" s="2"/>
      <c r="F31" s="2"/>
      <c r="G31" s="2"/>
      <c r="H31" s="47" t="s">
        <v>24</v>
      </c>
      <c r="I31" s="48"/>
      <c r="J31" s="49"/>
      <c r="K31" s="2"/>
      <c r="L31" s="2"/>
    </row>
    <row r="32" spans="1:12" ht="15" customHeight="1" x14ac:dyDescent="0.2">
      <c r="A32" s="2"/>
      <c r="B32" s="2"/>
      <c r="C32" s="2"/>
      <c r="D32" s="2"/>
      <c r="E32" s="2"/>
      <c r="F32" s="2"/>
      <c r="G32" s="2"/>
      <c r="H32" s="50" t="s">
        <v>25</v>
      </c>
      <c r="I32" s="51"/>
      <c r="J32" s="52"/>
      <c r="K32" s="2"/>
      <c r="L32" s="2"/>
    </row>
    <row r="33" spans="1:12" ht="15" customHeight="1" x14ac:dyDescent="0.2">
      <c r="A33" s="1"/>
      <c r="B33" s="2"/>
      <c r="C33" s="2"/>
      <c r="D33" s="2"/>
      <c r="E33" s="2"/>
      <c r="F33" s="2"/>
      <c r="G33" s="2"/>
      <c r="H33" s="50" t="s">
        <v>26</v>
      </c>
      <c r="I33" s="51"/>
      <c r="J33" s="52"/>
      <c r="K33" s="2"/>
      <c r="L33" s="2"/>
    </row>
    <row r="34" spans="1:12" ht="15" customHeight="1" x14ac:dyDescent="0.2">
      <c r="A34" s="1"/>
      <c r="B34" s="2"/>
      <c r="C34" s="2"/>
      <c r="D34" s="2"/>
      <c r="E34" s="2"/>
      <c r="F34" s="2"/>
      <c r="G34" s="2"/>
      <c r="H34" s="53" t="s">
        <v>27</v>
      </c>
      <c r="I34" s="54"/>
      <c r="J34" s="55"/>
      <c r="K34" s="2"/>
      <c r="L34" s="2"/>
    </row>
    <row r="35" spans="1:12" ht="1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mergeCells count="18">
    <mergeCell ref="B14:J14"/>
    <mergeCell ref="B15:J15"/>
    <mergeCell ref="B16:J16"/>
    <mergeCell ref="B17:J17"/>
    <mergeCell ref="B18:J18"/>
    <mergeCell ref="B21:E21"/>
    <mergeCell ref="I2:I3"/>
    <mergeCell ref="J2:J3"/>
    <mergeCell ref="B8:E8"/>
    <mergeCell ref="B11:J11"/>
    <mergeCell ref="B12:J12"/>
    <mergeCell ref="B13:J13"/>
    <mergeCell ref="A2:A3"/>
    <mergeCell ref="B2:B3"/>
    <mergeCell ref="C2:C3"/>
    <mergeCell ref="D2:D3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1" width="25.7109375" style="77" customWidth="1"/>
    <col min="2" max="26" width="0" style="77" hidden="1"/>
    <col min="27" max="16384" width="9.140625" style="77" hidden="1"/>
  </cols>
  <sheetData>
    <row r="1" spans="1:1" ht="16.5" thickTop="1" x14ac:dyDescent="0.25">
      <c r="A1" s="87" t="s">
        <v>44</v>
      </c>
    </row>
    <row r="2" spans="1:1" ht="15.75" thickBot="1" x14ac:dyDescent="0.3">
      <c r="A2" s="88">
        <f>+COUNTA(Raggr1)</f>
        <v>7</v>
      </c>
    </row>
    <row r="3" spans="1:1" ht="16.5" thickTop="1" thickBot="1" x14ac:dyDescent="0.3">
      <c r="A3" s="89" t="s">
        <v>30</v>
      </c>
    </row>
    <row r="4" spans="1:1" x14ac:dyDescent="0.25">
      <c r="A4" s="90" t="s">
        <v>45</v>
      </c>
    </row>
    <row r="5" spans="1:1" x14ac:dyDescent="0.25">
      <c r="A5" s="90" t="s">
        <v>46</v>
      </c>
    </row>
    <row r="6" spans="1:1" x14ac:dyDescent="0.25">
      <c r="A6" s="90" t="s">
        <v>47</v>
      </c>
    </row>
    <row r="7" spans="1:1" x14ac:dyDescent="0.25">
      <c r="A7" s="90" t="s">
        <v>48</v>
      </c>
    </row>
    <row r="8" spans="1:1" x14ac:dyDescent="0.25">
      <c r="A8" s="90" t="s">
        <v>49</v>
      </c>
    </row>
    <row r="9" spans="1:1" x14ac:dyDescent="0.25">
      <c r="A9" s="90" t="s">
        <v>50</v>
      </c>
    </row>
    <row r="10" spans="1:1" ht="15.75" thickBot="1" x14ac:dyDescent="0.3">
      <c r="A10" s="91" t="s">
        <v>51</v>
      </c>
    </row>
    <row r="11" spans="1:1" ht="15.75" thickTop="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A3:A10">
    <cfRule type="containsBlanks" dxfId="2" priority="2">
      <formula>LEN(TRIM(A3))=0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13" width="25.7109375" style="77" customWidth="1"/>
    <col min="14" max="26" width="0" style="77" hidden="1"/>
    <col min="27" max="16384" width="9.140625" style="77" hidden="1"/>
  </cols>
  <sheetData>
    <row r="1" spans="1:13" ht="16.5" thickTop="1" x14ac:dyDescent="0.25">
      <c r="A1" s="73" t="s">
        <v>52</v>
      </c>
      <c r="B1" s="74"/>
      <c r="C1" s="74"/>
      <c r="D1" s="75"/>
      <c r="E1" s="76"/>
      <c r="F1" s="74"/>
      <c r="G1" s="74"/>
      <c r="H1" s="74"/>
      <c r="I1" s="74"/>
      <c r="J1" s="74"/>
      <c r="K1" s="74"/>
      <c r="L1" s="74"/>
      <c r="M1" s="92"/>
    </row>
    <row r="2" spans="1:13" ht="15.75" thickBot="1" x14ac:dyDescent="0.3">
      <c r="A2" s="78">
        <f>+COUNTA(Saggr1)</f>
        <v>1</v>
      </c>
      <c r="B2" s="79">
        <f>+COUNTA(Saggr2)</f>
        <v>6</v>
      </c>
      <c r="C2" s="80">
        <f>+COUNTA(Saggr3)</f>
        <v>4</v>
      </c>
      <c r="D2" s="80">
        <f>+COUNTA(Saggr4)</f>
        <v>2</v>
      </c>
      <c r="E2" s="80">
        <f>+COUNTA(Saggr5)</f>
        <v>1</v>
      </c>
      <c r="F2" s="80">
        <f>+COUNTA(Saggr6)</f>
        <v>2</v>
      </c>
      <c r="G2" s="80">
        <f>+COUNTA(Saggr7)</f>
        <v>3</v>
      </c>
      <c r="H2" s="80">
        <f>+COUNTA(Saggr8)</f>
        <v>3</v>
      </c>
      <c r="I2" s="80">
        <f>+COUNTA(Saggr9)</f>
        <v>3</v>
      </c>
      <c r="J2" s="80">
        <f>+COUNTA(Saggr10)</f>
        <v>4</v>
      </c>
      <c r="K2" s="80">
        <f>+COUNTA(Saggr11)</f>
        <v>2</v>
      </c>
      <c r="L2" s="80">
        <f>+COUNTA(Saggr12)</f>
        <v>6</v>
      </c>
      <c r="M2" s="93">
        <f>+COUNTA(Saggr13)</f>
        <v>3</v>
      </c>
    </row>
    <row r="3" spans="1:13" ht="16.5" thickTop="1" thickBot="1" x14ac:dyDescent="0.3">
      <c r="A3" s="81" t="s">
        <v>31</v>
      </c>
      <c r="B3" s="82" t="s">
        <v>32</v>
      </c>
      <c r="C3" s="82" t="s">
        <v>33</v>
      </c>
      <c r="D3" s="82" t="s">
        <v>34</v>
      </c>
      <c r="E3" s="82" t="s">
        <v>35</v>
      </c>
      <c r="F3" s="82" t="s">
        <v>36</v>
      </c>
      <c r="G3" s="82" t="s">
        <v>37</v>
      </c>
      <c r="H3" s="82" t="s">
        <v>38</v>
      </c>
      <c r="I3" s="82" t="s">
        <v>39</v>
      </c>
      <c r="J3" s="82" t="s">
        <v>40</v>
      </c>
      <c r="K3" s="82" t="s">
        <v>41</v>
      </c>
      <c r="L3" s="82" t="s">
        <v>42</v>
      </c>
      <c r="M3" s="94" t="s">
        <v>43</v>
      </c>
    </row>
    <row r="4" spans="1:13" x14ac:dyDescent="0.25">
      <c r="A4" s="83" t="s">
        <v>53</v>
      </c>
      <c r="B4" s="84" t="s">
        <v>54</v>
      </c>
      <c r="C4" s="84" t="s">
        <v>55</v>
      </c>
      <c r="D4" s="84" t="s">
        <v>56</v>
      </c>
      <c r="E4" s="84" t="s">
        <v>57</v>
      </c>
      <c r="F4" s="84" t="s">
        <v>58</v>
      </c>
      <c r="G4" s="84" t="s">
        <v>59</v>
      </c>
      <c r="H4" s="84" t="s">
        <v>60</v>
      </c>
      <c r="I4" s="84" t="s">
        <v>61</v>
      </c>
      <c r="J4" s="84" t="s">
        <v>62</v>
      </c>
      <c r="K4" s="84" t="s">
        <v>63</v>
      </c>
      <c r="L4" s="84" t="s">
        <v>64</v>
      </c>
      <c r="M4" s="95" t="s">
        <v>65</v>
      </c>
    </row>
    <row r="5" spans="1:13" x14ac:dyDescent="0.25">
      <c r="A5" s="83"/>
      <c r="B5" s="84" t="s">
        <v>66</v>
      </c>
      <c r="C5" s="84" t="s">
        <v>67</v>
      </c>
      <c r="D5" s="84" t="s">
        <v>68</v>
      </c>
      <c r="E5" s="84"/>
      <c r="F5" s="84" t="s">
        <v>69</v>
      </c>
      <c r="G5" s="84" t="s">
        <v>70</v>
      </c>
      <c r="H5" s="84" t="s">
        <v>71</v>
      </c>
      <c r="I5" s="84" t="s">
        <v>72</v>
      </c>
      <c r="J5" s="84" t="s">
        <v>73</v>
      </c>
      <c r="K5" s="84" t="s">
        <v>74</v>
      </c>
      <c r="L5" s="84" t="s">
        <v>75</v>
      </c>
      <c r="M5" s="95" t="s">
        <v>76</v>
      </c>
    </row>
    <row r="6" spans="1:13" x14ac:dyDescent="0.25">
      <c r="A6" s="83"/>
      <c r="B6" s="84" t="s">
        <v>77</v>
      </c>
      <c r="C6" s="84" t="s">
        <v>78</v>
      </c>
      <c r="D6" s="84"/>
      <c r="E6" s="84"/>
      <c r="F6" s="84"/>
      <c r="G6" s="84" t="s">
        <v>79</v>
      </c>
      <c r="H6" s="84" t="s">
        <v>80</v>
      </c>
      <c r="I6" s="84" t="s">
        <v>81</v>
      </c>
      <c r="J6" s="84" t="s">
        <v>82</v>
      </c>
      <c r="K6" s="84"/>
      <c r="L6" s="84" t="s">
        <v>83</v>
      </c>
      <c r="M6" s="95" t="s">
        <v>84</v>
      </c>
    </row>
    <row r="7" spans="1:13" x14ac:dyDescent="0.25">
      <c r="A7" s="83"/>
      <c r="B7" s="84" t="s">
        <v>85</v>
      </c>
      <c r="C7" s="84" t="s">
        <v>86</v>
      </c>
      <c r="D7" s="84"/>
      <c r="E7" s="84"/>
      <c r="F7" s="84"/>
      <c r="G7" s="84"/>
      <c r="H7" s="84"/>
      <c r="I7" s="84"/>
      <c r="J7" s="84" t="s">
        <v>87</v>
      </c>
      <c r="K7" s="84"/>
      <c r="L7" s="84" t="s">
        <v>88</v>
      </c>
      <c r="M7" s="95"/>
    </row>
    <row r="8" spans="1:13" x14ac:dyDescent="0.25">
      <c r="A8" s="83"/>
      <c r="B8" s="84" t="s">
        <v>89</v>
      </c>
      <c r="C8" s="84"/>
      <c r="D8" s="84"/>
      <c r="E8" s="84"/>
      <c r="F8" s="84"/>
      <c r="G8" s="84"/>
      <c r="H8" s="84"/>
      <c r="I8" s="84"/>
      <c r="J8" s="84"/>
      <c r="K8" s="84"/>
      <c r="L8" s="84" t="s">
        <v>90</v>
      </c>
      <c r="M8" s="95"/>
    </row>
    <row r="9" spans="1:13" ht="15.75" thickBot="1" x14ac:dyDescent="0.3">
      <c r="A9" s="85"/>
      <c r="B9" s="86" t="s">
        <v>91</v>
      </c>
      <c r="C9" s="86"/>
      <c r="D9" s="86"/>
      <c r="E9" s="86"/>
      <c r="F9" s="86"/>
      <c r="G9" s="86"/>
      <c r="H9" s="86"/>
      <c r="I9" s="86"/>
      <c r="J9" s="86"/>
      <c r="K9" s="86"/>
      <c r="L9" s="86" t="s">
        <v>92</v>
      </c>
      <c r="M9" s="96"/>
    </row>
    <row r="10" spans="1:13" ht="15.75" thickTop="1" x14ac:dyDescent="0.25"/>
    <row r="11" spans="1:13" x14ac:dyDescent="0.25"/>
    <row r="12" spans="1:13" x14ac:dyDescent="0.25"/>
    <row r="13" spans="1:13" x14ac:dyDescent="0.25"/>
    <row r="14" spans="1:13" x14ac:dyDescent="0.25"/>
    <row r="15" spans="1:13" x14ac:dyDescent="0.25"/>
    <row r="16" spans="1:13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A3:M4 A6:C7 A8:M9 D7:M7 D6 A5:D5 F5:M6">
    <cfRule type="containsBlanks" dxfId="1" priority="2">
      <formula>LEN(TRIM(A3))=0</formula>
    </cfRule>
  </conditionalFormatting>
  <conditionalFormatting sqref="E5:E6">
    <cfRule type="containsBlanks" dxfId="0" priority="1">
      <formula>LEN(TRIM(E5))=0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27"/>
  <sheetViews>
    <sheetView showGridLines="0" workbookViewId="0">
      <selection activeCell="C2" sqref="C2"/>
    </sheetView>
  </sheetViews>
  <sheetFormatPr defaultColWidth="9.140625" defaultRowHeight="15" zeroHeight="1" x14ac:dyDescent="0.25"/>
  <cols>
    <col min="1" max="1" width="8.5703125" customWidth="1"/>
    <col min="2" max="2" width="14.7109375" customWidth="1"/>
    <col min="3" max="24" width="10.140625" customWidth="1"/>
    <col min="25" max="29" width="9.140625" customWidth="1"/>
    <col min="30" max="39" width="10.140625" customWidth="1"/>
    <col min="40" max="41" width="9.140625" customWidth="1"/>
    <col min="42" max="49" width="10.140625" customWidth="1"/>
  </cols>
  <sheetData>
    <row r="1" spans="1:49" s="62" customFormat="1" ht="33" customHeight="1" thickTop="1" thickBot="1" x14ac:dyDescent="0.3">
      <c r="A1" s="57" t="s">
        <v>28</v>
      </c>
      <c r="B1" s="58" t="s">
        <v>29</v>
      </c>
      <c r="C1" s="59">
        <v>1966</v>
      </c>
      <c r="D1" s="60">
        <v>1967</v>
      </c>
      <c r="E1" s="60">
        <v>1968</v>
      </c>
      <c r="F1" s="60">
        <v>1969</v>
      </c>
      <c r="G1" s="60">
        <v>1970</v>
      </c>
      <c r="H1" s="60">
        <v>1971</v>
      </c>
      <c r="I1" s="60">
        <v>1972</v>
      </c>
      <c r="J1" s="60">
        <v>1973</v>
      </c>
      <c r="K1" s="60">
        <v>1974</v>
      </c>
      <c r="L1" s="60">
        <v>1975</v>
      </c>
      <c r="M1" s="60">
        <v>1976</v>
      </c>
      <c r="N1" s="60">
        <v>1977</v>
      </c>
      <c r="O1" s="60">
        <v>1978</v>
      </c>
      <c r="P1" s="60">
        <v>1979</v>
      </c>
      <c r="Q1" s="60">
        <v>1980</v>
      </c>
      <c r="R1" s="60">
        <v>1981</v>
      </c>
      <c r="S1" s="60">
        <v>1982</v>
      </c>
      <c r="T1" s="60">
        <v>1983</v>
      </c>
      <c r="U1" s="60">
        <v>1984</v>
      </c>
      <c r="V1" s="60">
        <v>1985</v>
      </c>
      <c r="W1" s="60">
        <v>1986</v>
      </c>
      <c r="X1" s="60">
        <v>1987</v>
      </c>
      <c r="Y1" s="60">
        <v>1988</v>
      </c>
      <c r="Z1" s="60">
        <v>1989</v>
      </c>
      <c r="AA1" s="60">
        <v>1990</v>
      </c>
      <c r="AB1" s="60">
        <v>1991</v>
      </c>
      <c r="AC1" s="60">
        <v>1992</v>
      </c>
      <c r="AD1" s="60">
        <v>1993</v>
      </c>
      <c r="AE1" s="60">
        <v>1994</v>
      </c>
      <c r="AF1" s="60">
        <v>1995</v>
      </c>
      <c r="AG1" s="60">
        <v>1996</v>
      </c>
      <c r="AH1" s="60">
        <v>1997</v>
      </c>
      <c r="AI1" s="60">
        <v>1998</v>
      </c>
      <c r="AJ1" s="60">
        <v>1999</v>
      </c>
      <c r="AK1" s="60">
        <v>2000</v>
      </c>
      <c r="AL1" s="60">
        <v>2001</v>
      </c>
      <c r="AM1" s="60">
        <v>2002</v>
      </c>
      <c r="AN1" s="60">
        <v>2003</v>
      </c>
      <c r="AO1" s="60">
        <v>2004</v>
      </c>
      <c r="AP1" s="60">
        <v>2005</v>
      </c>
      <c r="AQ1" s="60">
        <v>2006</v>
      </c>
      <c r="AR1" s="60">
        <v>2007</v>
      </c>
      <c r="AS1" s="60">
        <v>2008</v>
      </c>
      <c r="AT1" s="60">
        <v>2009</v>
      </c>
      <c r="AU1" s="60">
        <v>2010</v>
      </c>
      <c r="AV1" s="60">
        <v>2011</v>
      </c>
      <c r="AW1" s="61">
        <v>2012</v>
      </c>
    </row>
    <row r="2" spans="1:49" x14ac:dyDescent="0.25">
      <c r="A2" s="63" t="s">
        <v>30</v>
      </c>
      <c r="B2" s="64" t="s">
        <v>31</v>
      </c>
      <c r="C2" s="65">
        <v>0</v>
      </c>
      <c r="D2" s="66">
        <v>0</v>
      </c>
      <c r="E2" s="66">
        <v>0</v>
      </c>
      <c r="F2" s="66">
        <v>0</v>
      </c>
      <c r="G2" s="66">
        <v>0</v>
      </c>
      <c r="H2" s="66">
        <v>0</v>
      </c>
      <c r="I2" s="66">
        <v>0</v>
      </c>
      <c r="J2" s="66">
        <v>0</v>
      </c>
      <c r="K2" s="66">
        <v>0</v>
      </c>
      <c r="L2" s="66">
        <v>6463</v>
      </c>
      <c r="M2" s="66">
        <v>6463</v>
      </c>
      <c r="N2" s="66">
        <v>6463</v>
      </c>
      <c r="O2" s="66">
        <v>6463</v>
      </c>
      <c r="P2" s="66">
        <v>6463</v>
      </c>
      <c r="Q2" s="66">
        <v>6463</v>
      </c>
      <c r="R2" s="66">
        <v>6463</v>
      </c>
      <c r="S2" s="66">
        <v>6463</v>
      </c>
      <c r="T2" s="66">
        <v>6463</v>
      </c>
      <c r="U2" s="66">
        <v>14494</v>
      </c>
      <c r="V2" s="66">
        <v>22525</v>
      </c>
      <c r="W2" s="66">
        <v>22525</v>
      </c>
      <c r="X2" s="66">
        <v>22525</v>
      </c>
      <c r="Y2" s="66">
        <v>22525</v>
      </c>
      <c r="Z2" s="66">
        <v>33787</v>
      </c>
      <c r="AA2" s="66">
        <v>22872</v>
      </c>
      <c r="AB2" s="66">
        <v>0</v>
      </c>
      <c r="AC2" s="66">
        <v>0</v>
      </c>
      <c r="AD2" s="66">
        <v>0</v>
      </c>
      <c r="AE2" s="66">
        <v>6140</v>
      </c>
      <c r="AF2" s="66">
        <v>53996</v>
      </c>
      <c r="AG2" s="66">
        <v>43565</v>
      </c>
      <c r="AH2" s="66">
        <v>39435</v>
      </c>
      <c r="AI2" s="66">
        <v>21732</v>
      </c>
      <c r="AJ2" s="66">
        <v>32726</v>
      </c>
      <c r="AK2" s="66">
        <v>32879</v>
      </c>
      <c r="AL2" s="66">
        <v>27929</v>
      </c>
      <c r="AM2" s="66">
        <v>37953</v>
      </c>
      <c r="AN2" s="66">
        <v>106596</v>
      </c>
      <c r="AO2" s="66">
        <v>132924</v>
      </c>
      <c r="AP2" s="66">
        <v>150033</v>
      </c>
      <c r="AQ2" s="66">
        <v>136853</v>
      </c>
      <c r="AR2" s="66">
        <v>121211</v>
      </c>
      <c r="AS2" s="66">
        <v>94271</v>
      </c>
      <c r="AT2" s="66">
        <v>126007</v>
      </c>
      <c r="AU2" s="66">
        <v>148602</v>
      </c>
      <c r="AV2" s="66">
        <v>121643</v>
      </c>
      <c r="AW2" s="67">
        <v>86669</v>
      </c>
    </row>
    <row r="3" spans="1:49" x14ac:dyDescent="0.25">
      <c r="A3" s="63" t="s">
        <v>30</v>
      </c>
      <c r="B3" s="64" t="s">
        <v>32</v>
      </c>
      <c r="C3" s="65">
        <v>49055</v>
      </c>
      <c r="D3" s="66">
        <v>30021</v>
      </c>
      <c r="E3" s="66">
        <v>30739</v>
      </c>
      <c r="F3" s="66">
        <v>21403</v>
      </c>
      <c r="G3" s="66">
        <v>9059</v>
      </c>
      <c r="H3" s="66">
        <v>7577</v>
      </c>
      <c r="I3" s="66">
        <v>6884</v>
      </c>
      <c r="J3" s="66">
        <v>5970</v>
      </c>
      <c r="K3" s="66">
        <v>1202</v>
      </c>
      <c r="L3" s="66">
        <v>1074</v>
      </c>
      <c r="M3" s="66">
        <v>1136</v>
      </c>
      <c r="N3" s="66">
        <v>67311</v>
      </c>
      <c r="O3" s="66">
        <v>77375</v>
      </c>
      <c r="P3" s="66">
        <v>73971</v>
      </c>
      <c r="Q3" s="66">
        <v>8950</v>
      </c>
      <c r="R3" s="66">
        <v>8312</v>
      </c>
      <c r="S3" s="66">
        <v>7594</v>
      </c>
      <c r="T3" s="66">
        <v>6933</v>
      </c>
      <c r="U3" s="66">
        <v>5668</v>
      </c>
      <c r="V3" s="66">
        <v>4367</v>
      </c>
      <c r="W3" s="66">
        <v>13064</v>
      </c>
      <c r="X3" s="66">
        <v>21262</v>
      </c>
      <c r="Y3" s="66">
        <v>29159</v>
      </c>
      <c r="Z3" s="66">
        <v>18478</v>
      </c>
      <c r="AA3" s="66">
        <v>8088</v>
      </c>
      <c r="AB3" s="66">
        <v>10833</v>
      </c>
      <c r="AC3" s="66">
        <v>13672</v>
      </c>
      <c r="AD3" s="66">
        <v>16538</v>
      </c>
      <c r="AE3" s="66">
        <v>9696</v>
      </c>
      <c r="AF3" s="66">
        <v>3386</v>
      </c>
      <c r="AG3" s="66">
        <v>4446</v>
      </c>
      <c r="AH3" s="66">
        <v>5662</v>
      </c>
      <c r="AI3" s="66">
        <v>5239</v>
      </c>
      <c r="AJ3" s="66">
        <v>87639</v>
      </c>
      <c r="AK3" s="66">
        <v>77752</v>
      </c>
      <c r="AL3" s="66">
        <v>70215</v>
      </c>
      <c r="AM3" s="66">
        <v>48475</v>
      </c>
      <c r="AN3" s="66">
        <v>11318</v>
      </c>
      <c r="AO3" s="66">
        <v>11115</v>
      </c>
      <c r="AP3" s="66">
        <v>10317</v>
      </c>
      <c r="AQ3" s="66">
        <v>13402</v>
      </c>
      <c r="AR3" s="66">
        <v>15574</v>
      </c>
      <c r="AS3" s="66">
        <v>10476</v>
      </c>
      <c r="AT3" s="66">
        <v>12089</v>
      </c>
      <c r="AU3" s="66">
        <v>12414</v>
      </c>
      <c r="AV3" s="66">
        <v>44849</v>
      </c>
      <c r="AW3" s="67">
        <v>83331</v>
      </c>
    </row>
    <row r="4" spans="1:49" x14ac:dyDescent="0.25">
      <c r="A4" s="63" t="s">
        <v>30</v>
      </c>
      <c r="B4" s="64" t="s">
        <v>33</v>
      </c>
      <c r="C4" s="65">
        <v>1259790</v>
      </c>
      <c r="D4" s="66">
        <v>1376029</v>
      </c>
      <c r="E4" s="66">
        <v>1412392</v>
      </c>
      <c r="F4" s="66">
        <v>1421302</v>
      </c>
      <c r="G4" s="66">
        <v>1344350</v>
      </c>
      <c r="H4" s="66">
        <v>959440</v>
      </c>
      <c r="I4" s="66">
        <v>995964</v>
      </c>
      <c r="J4" s="66">
        <v>1348775</v>
      </c>
      <c r="K4" s="66">
        <v>1186522</v>
      </c>
      <c r="L4" s="66">
        <v>1009342</v>
      </c>
      <c r="M4" s="66">
        <v>1292064</v>
      </c>
      <c r="N4" s="66">
        <v>1394375</v>
      </c>
      <c r="O4" s="66">
        <v>1595657</v>
      </c>
      <c r="P4" s="66">
        <v>2025928</v>
      </c>
      <c r="Q4" s="66">
        <v>2263470</v>
      </c>
      <c r="R4" s="66">
        <v>2533479</v>
      </c>
      <c r="S4" s="66">
        <v>3307967</v>
      </c>
      <c r="T4" s="66">
        <v>1916309</v>
      </c>
      <c r="U4" s="66">
        <v>3384001</v>
      </c>
      <c r="V4" s="66">
        <v>3571931</v>
      </c>
      <c r="W4" s="66">
        <v>3522451</v>
      </c>
      <c r="X4" s="66">
        <v>3800117</v>
      </c>
      <c r="Y4" s="66">
        <v>4866975</v>
      </c>
      <c r="Z4" s="66">
        <v>4008773</v>
      </c>
      <c r="AA4" s="66">
        <v>4136430</v>
      </c>
      <c r="AB4" s="66">
        <v>4075146</v>
      </c>
      <c r="AC4" s="66">
        <v>3223999</v>
      </c>
      <c r="AD4" s="66">
        <v>3587573</v>
      </c>
      <c r="AE4" s="66">
        <v>2540768</v>
      </c>
      <c r="AF4" s="66">
        <v>2941282</v>
      </c>
      <c r="AG4" s="66">
        <v>2613456</v>
      </c>
      <c r="AH4" s="66">
        <v>2707931</v>
      </c>
      <c r="AI4" s="66">
        <v>2565872</v>
      </c>
      <c r="AJ4" s="66">
        <v>2385946</v>
      </c>
      <c r="AK4" s="66">
        <v>2569774</v>
      </c>
      <c r="AL4" s="66">
        <v>2713804</v>
      </c>
      <c r="AM4" s="66">
        <v>2343942</v>
      </c>
      <c r="AN4" s="66">
        <v>1967702</v>
      </c>
      <c r="AO4" s="66">
        <v>2193670</v>
      </c>
      <c r="AP4" s="66">
        <v>1856869</v>
      </c>
      <c r="AQ4" s="66">
        <v>1896166</v>
      </c>
      <c r="AR4" s="66">
        <v>1825542</v>
      </c>
      <c r="AS4" s="66">
        <v>2478957</v>
      </c>
      <c r="AT4" s="66">
        <v>1531459</v>
      </c>
      <c r="AU4" s="66">
        <v>1784296</v>
      </c>
      <c r="AV4" s="66">
        <v>1784229</v>
      </c>
      <c r="AW4" s="67">
        <v>1191258</v>
      </c>
    </row>
    <row r="5" spans="1:49" x14ac:dyDescent="0.25">
      <c r="A5" s="63" t="s">
        <v>30</v>
      </c>
      <c r="B5" s="64" t="s">
        <v>34</v>
      </c>
      <c r="C5" s="65">
        <v>6672802</v>
      </c>
      <c r="D5" s="66">
        <v>7263397</v>
      </c>
      <c r="E5" s="66">
        <v>8376141</v>
      </c>
      <c r="F5" s="66">
        <v>9302648</v>
      </c>
      <c r="G5" s="66">
        <v>9831472</v>
      </c>
      <c r="H5" s="66">
        <v>9731634</v>
      </c>
      <c r="I5" s="66">
        <v>11177870</v>
      </c>
      <c r="J5" s="66">
        <v>11639304</v>
      </c>
      <c r="K5" s="66">
        <v>11403051</v>
      </c>
      <c r="L5" s="66">
        <v>7580465</v>
      </c>
      <c r="M5" s="66">
        <v>7787248</v>
      </c>
      <c r="N5" s="66">
        <v>7866281</v>
      </c>
      <c r="O5" s="66">
        <v>9351940</v>
      </c>
      <c r="P5" s="66">
        <v>8127992</v>
      </c>
      <c r="Q5" s="66">
        <v>6997608</v>
      </c>
      <c r="R5" s="66">
        <v>5823631</v>
      </c>
      <c r="S5" s="66">
        <v>5347530</v>
      </c>
      <c r="T5" s="66">
        <v>5458552</v>
      </c>
      <c r="U5" s="66">
        <v>5852478</v>
      </c>
      <c r="V5" s="66">
        <v>5632597</v>
      </c>
      <c r="W5" s="66">
        <v>5540674</v>
      </c>
      <c r="X5" s="66">
        <v>5230037</v>
      </c>
      <c r="Y5" s="66">
        <v>4623577</v>
      </c>
      <c r="Z5" s="66">
        <v>4653747</v>
      </c>
      <c r="AA5" s="66">
        <v>4440994</v>
      </c>
      <c r="AB5" s="66">
        <v>4954392</v>
      </c>
      <c r="AC5" s="66">
        <v>4492468</v>
      </c>
      <c r="AD5" s="66">
        <v>4449855</v>
      </c>
      <c r="AE5" s="66">
        <v>4131775</v>
      </c>
      <c r="AF5" s="66">
        <v>3981392</v>
      </c>
      <c r="AG5" s="66">
        <v>3172820</v>
      </c>
      <c r="AH5" s="66">
        <v>2862945</v>
      </c>
      <c r="AI5" s="66">
        <v>2780310</v>
      </c>
      <c r="AJ5" s="66">
        <v>3125663</v>
      </c>
      <c r="AK5" s="66">
        <v>3175407</v>
      </c>
      <c r="AL5" s="66">
        <v>3569346</v>
      </c>
      <c r="AM5" s="66">
        <v>3400439</v>
      </c>
      <c r="AN5" s="66">
        <v>2861776</v>
      </c>
      <c r="AO5" s="66">
        <v>3001247</v>
      </c>
      <c r="AP5" s="66">
        <v>3299312</v>
      </c>
      <c r="AQ5" s="66">
        <v>3102840</v>
      </c>
      <c r="AR5" s="66">
        <v>2913703</v>
      </c>
      <c r="AS5" s="66">
        <v>2509136</v>
      </c>
      <c r="AT5" s="66">
        <v>2107692</v>
      </c>
      <c r="AU5" s="66">
        <v>2171943</v>
      </c>
      <c r="AV5" s="66">
        <v>1726560</v>
      </c>
      <c r="AW5" s="67">
        <v>1414570</v>
      </c>
    </row>
    <row r="6" spans="1:49" x14ac:dyDescent="0.25">
      <c r="A6" s="63" t="s">
        <v>30</v>
      </c>
      <c r="B6" s="64" t="s">
        <v>35</v>
      </c>
      <c r="C6" s="65">
        <v>408223</v>
      </c>
      <c r="D6" s="66">
        <v>444231</v>
      </c>
      <c r="E6" s="66">
        <v>548823</v>
      </c>
      <c r="F6" s="66">
        <v>752209</v>
      </c>
      <c r="G6" s="66">
        <v>805442</v>
      </c>
      <c r="H6" s="66">
        <v>877977</v>
      </c>
      <c r="I6" s="66">
        <v>960946</v>
      </c>
      <c r="J6" s="66">
        <v>1010549</v>
      </c>
      <c r="K6" s="66">
        <v>1046179</v>
      </c>
      <c r="L6" s="66">
        <v>1138516</v>
      </c>
      <c r="M6" s="66">
        <v>1101237</v>
      </c>
      <c r="N6" s="66">
        <v>1045182</v>
      </c>
      <c r="O6" s="66">
        <v>1047874</v>
      </c>
      <c r="P6" s="66">
        <v>1033686</v>
      </c>
      <c r="Q6" s="66">
        <v>662029</v>
      </c>
      <c r="R6" s="66">
        <v>802629</v>
      </c>
      <c r="S6" s="66">
        <v>743008</v>
      </c>
      <c r="T6" s="66">
        <v>819177</v>
      </c>
      <c r="U6" s="66">
        <v>815470</v>
      </c>
      <c r="V6" s="66">
        <v>876161</v>
      </c>
      <c r="W6" s="66">
        <v>834988</v>
      </c>
      <c r="X6" s="66">
        <v>859263</v>
      </c>
      <c r="Y6" s="66">
        <v>522787</v>
      </c>
      <c r="Z6" s="66">
        <v>551020</v>
      </c>
      <c r="AA6" s="66">
        <v>602248</v>
      </c>
      <c r="AB6" s="66">
        <v>769459</v>
      </c>
      <c r="AC6" s="66">
        <v>727137</v>
      </c>
      <c r="AD6" s="66">
        <v>1001190</v>
      </c>
      <c r="AE6" s="66">
        <v>857571</v>
      </c>
      <c r="AF6" s="66">
        <v>729047</v>
      </c>
      <c r="AG6" s="66">
        <v>1205678</v>
      </c>
      <c r="AH6" s="66">
        <v>1228348</v>
      </c>
      <c r="AI6" s="66">
        <v>1207495</v>
      </c>
      <c r="AJ6" s="66">
        <v>1041634</v>
      </c>
      <c r="AK6" s="66">
        <v>1367616</v>
      </c>
      <c r="AL6" s="66">
        <v>1400282</v>
      </c>
      <c r="AM6" s="66">
        <v>1430610</v>
      </c>
      <c r="AN6" s="66">
        <v>977462</v>
      </c>
      <c r="AO6" s="66">
        <v>943347</v>
      </c>
      <c r="AP6" s="66">
        <v>1490423</v>
      </c>
      <c r="AQ6" s="66">
        <v>1399897</v>
      </c>
      <c r="AR6" s="66">
        <v>1000775</v>
      </c>
      <c r="AS6" s="66">
        <v>1287250</v>
      </c>
      <c r="AT6" s="66">
        <v>1221658</v>
      </c>
      <c r="AU6" s="66">
        <v>1227024</v>
      </c>
      <c r="AV6" s="66">
        <v>1266384</v>
      </c>
      <c r="AW6" s="67">
        <v>1424569</v>
      </c>
    </row>
    <row r="7" spans="1:49" x14ac:dyDescent="0.25">
      <c r="A7" s="63" t="s">
        <v>30</v>
      </c>
      <c r="B7" s="64" t="s">
        <v>36</v>
      </c>
      <c r="C7" s="65">
        <v>1957424</v>
      </c>
      <c r="D7" s="66">
        <v>2129951</v>
      </c>
      <c r="E7" s="66">
        <v>2343801</v>
      </c>
      <c r="F7" s="66">
        <v>2609562</v>
      </c>
      <c r="G7" s="66">
        <v>2921051</v>
      </c>
      <c r="H7" s="66">
        <v>3167306</v>
      </c>
      <c r="I7" s="66">
        <v>3372310</v>
      </c>
      <c r="J7" s="66">
        <v>3624967</v>
      </c>
      <c r="K7" s="66">
        <v>3598754</v>
      </c>
      <c r="L7" s="66">
        <v>3436177</v>
      </c>
      <c r="M7" s="66">
        <v>3494798</v>
      </c>
      <c r="N7" s="66">
        <v>4082395</v>
      </c>
      <c r="O7" s="66">
        <v>4345136</v>
      </c>
      <c r="P7" s="66">
        <v>4488223</v>
      </c>
      <c r="Q7" s="66">
        <v>5099975</v>
      </c>
      <c r="R7" s="66">
        <v>5485903</v>
      </c>
      <c r="S7" s="66">
        <v>5652536</v>
      </c>
      <c r="T7" s="66">
        <v>6239729</v>
      </c>
      <c r="U7" s="66">
        <v>6329595</v>
      </c>
      <c r="V7" s="66">
        <v>6600757</v>
      </c>
      <c r="W7" s="66">
        <v>6915930</v>
      </c>
      <c r="X7" s="66">
        <v>7056844</v>
      </c>
      <c r="Y7" s="66">
        <v>7260182</v>
      </c>
      <c r="Z7" s="66">
        <v>7638094</v>
      </c>
      <c r="AA7" s="66">
        <v>7649393</v>
      </c>
      <c r="AB7" s="66">
        <v>7667236</v>
      </c>
      <c r="AC7" s="66">
        <v>7896249</v>
      </c>
      <c r="AD7" s="66">
        <v>8134739</v>
      </c>
      <c r="AE7" s="66">
        <v>8379345</v>
      </c>
      <c r="AF7" s="66">
        <v>8376767</v>
      </c>
      <c r="AG7" s="66">
        <v>7736051</v>
      </c>
      <c r="AH7" s="66">
        <v>8329476</v>
      </c>
      <c r="AI7" s="66">
        <v>8152817</v>
      </c>
      <c r="AJ7" s="66">
        <v>8492746</v>
      </c>
      <c r="AK7" s="66">
        <v>8582117</v>
      </c>
      <c r="AL7" s="66">
        <v>8848802</v>
      </c>
      <c r="AM7" s="66">
        <v>9006042</v>
      </c>
      <c r="AN7" s="66">
        <v>8977080</v>
      </c>
      <c r="AO7" s="66">
        <v>9141253</v>
      </c>
      <c r="AP7" s="66">
        <v>9605848</v>
      </c>
      <c r="AQ7" s="66">
        <v>9593749</v>
      </c>
      <c r="AR7" s="66">
        <v>9102426</v>
      </c>
      <c r="AS7" s="66">
        <v>9065840</v>
      </c>
      <c r="AT7" s="66">
        <v>8447498</v>
      </c>
      <c r="AU7" s="66">
        <v>8683598</v>
      </c>
      <c r="AV7" s="66">
        <v>8122240</v>
      </c>
      <c r="AW7" s="67">
        <v>8152297</v>
      </c>
    </row>
    <row r="8" spans="1:49" x14ac:dyDescent="0.25">
      <c r="A8" s="63" t="s">
        <v>30</v>
      </c>
      <c r="B8" s="64" t="s">
        <v>37</v>
      </c>
      <c r="C8" s="65">
        <v>15302736</v>
      </c>
      <c r="D8" s="66">
        <v>14637159</v>
      </c>
      <c r="E8" s="66">
        <v>17550617</v>
      </c>
      <c r="F8" s="66">
        <v>21913192</v>
      </c>
      <c r="G8" s="66">
        <v>28888980</v>
      </c>
      <c r="H8" s="66">
        <v>26978807</v>
      </c>
      <c r="I8" s="66">
        <v>28582393</v>
      </c>
      <c r="J8" s="66">
        <v>24534791</v>
      </c>
      <c r="K8" s="66">
        <v>24220322</v>
      </c>
      <c r="L8" s="66">
        <v>16336780</v>
      </c>
      <c r="M8" s="66">
        <v>15832274</v>
      </c>
      <c r="N8" s="66">
        <v>19379044</v>
      </c>
      <c r="O8" s="66">
        <v>19399851</v>
      </c>
      <c r="P8" s="66">
        <v>19299720</v>
      </c>
      <c r="Q8" s="66">
        <v>21653301</v>
      </c>
      <c r="R8" s="66">
        <v>18808982</v>
      </c>
      <c r="S8" s="66">
        <v>16025562</v>
      </c>
      <c r="T8" s="66">
        <v>16440120</v>
      </c>
      <c r="U8" s="66">
        <v>15656485</v>
      </c>
      <c r="V8" s="66">
        <v>14793523</v>
      </c>
      <c r="W8" s="66">
        <v>15171972</v>
      </c>
      <c r="X8" s="66">
        <v>11602140</v>
      </c>
      <c r="Y8" s="66">
        <v>9305156</v>
      </c>
      <c r="Z8" s="66">
        <v>8406456</v>
      </c>
      <c r="AA8" s="66">
        <v>7727405</v>
      </c>
      <c r="AB8" s="66">
        <v>7609240</v>
      </c>
      <c r="AC8" s="66">
        <v>7504681</v>
      </c>
      <c r="AD8" s="66">
        <v>7217780</v>
      </c>
      <c r="AE8" s="66">
        <v>7602668</v>
      </c>
      <c r="AF8" s="66">
        <v>6549868</v>
      </c>
      <c r="AG8" s="66">
        <v>6396867</v>
      </c>
      <c r="AH8" s="66">
        <v>5409510</v>
      </c>
      <c r="AI8" s="66">
        <v>5421003</v>
      </c>
      <c r="AJ8" s="66">
        <v>5313413</v>
      </c>
      <c r="AK8" s="66">
        <v>5136160</v>
      </c>
      <c r="AL8" s="66">
        <v>4766038</v>
      </c>
      <c r="AM8" s="66">
        <v>5038698</v>
      </c>
      <c r="AN8" s="66">
        <v>4958945</v>
      </c>
      <c r="AO8" s="66">
        <v>4976116</v>
      </c>
      <c r="AP8" s="66">
        <v>4304952</v>
      </c>
      <c r="AQ8" s="66">
        <v>5657229</v>
      </c>
      <c r="AR8" s="66">
        <v>3829479</v>
      </c>
      <c r="AS8" s="66">
        <v>3791831</v>
      </c>
      <c r="AT8" s="66">
        <v>3029717</v>
      </c>
      <c r="AU8" s="66">
        <v>3658826</v>
      </c>
      <c r="AV8" s="66">
        <v>2826676</v>
      </c>
      <c r="AW8" s="67">
        <v>2513940</v>
      </c>
    </row>
    <row r="9" spans="1:49" x14ac:dyDescent="0.25">
      <c r="A9" s="63" t="s">
        <v>30</v>
      </c>
      <c r="B9" s="64" t="s">
        <v>38</v>
      </c>
      <c r="C9" s="65">
        <v>1371133</v>
      </c>
      <c r="D9" s="66">
        <v>1325160</v>
      </c>
      <c r="E9" s="66">
        <v>1244124</v>
      </c>
      <c r="F9" s="66">
        <v>1163797</v>
      </c>
      <c r="G9" s="66">
        <v>1145197</v>
      </c>
      <c r="H9" s="66">
        <v>1043157</v>
      </c>
      <c r="I9" s="66">
        <v>938608</v>
      </c>
      <c r="J9" s="66">
        <v>915071</v>
      </c>
      <c r="K9" s="66">
        <v>756977</v>
      </c>
      <c r="L9" s="66">
        <v>1015616</v>
      </c>
      <c r="M9" s="66">
        <v>934263</v>
      </c>
      <c r="N9" s="66">
        <v>815767</v>
      </c>
      <c r="O9" s="66">
        <v>782977</v>
      </c>
      <c r="P9" s="66">
        <v>649428</v>
      </c>
      <c r="Q9" s="66">
        <v>509640</v>
      </c>
      <c r="R9" s="66">
        <v>446083</v>
      </c>
      <c r="S9" s="66">
        <v>386982</v>
      </c>
      <c r="T9" s="66">
        <v>374078</v>
      </c>
      <c r="U9" s="66">
        <v>353321</v>
      </c>
      <c r="V9" s="66">
        <v>344274</v>
      </c>
      <c r="W9" s="66">
        <v>367260</v>
      </c>
      <c r="X9" s="66">
        <v>412690</v>
      </c>
      <c r="Y9" s="66">
        <v>379788</v>
      </c>
      <c r="Z9" s="66">
        <v>318086</v>
      </c>
      <c r="AA9" s="66">
        <v>301295</v>
      </c>
      <c r="AB9" s="66">
        <v>289766</v>
      </c>
      <c r="AC9" s="66">
        <v>284765</v>
      </c>
      <c r="AD9" s="66">
        <v>284098</v>
      </c>
      <c r="AE9" s="66">
        <v>293105</v>
      </c>
      <c r="AF9" s="66">
        <v>295891</v>
      </c>
      <c r="AG9" s="66">
        <v>286620</v>
      </c>
      <c r="AH9" s="66">
        <v>286672</v>
      </c>
      <c r="AI9" s="66">
        <v>306774</v>
      </c>
      <c r="AJ9" s="66">
        <v>276939</v>
      </c>
      <c r="AK9" s="66">
        <v>272595</v>
      </c>
      <c r="AL9" s="66">
        <v>225639</v>
      </c>
      <c r="AM9" s="66">
        <v>241084</v>
      </c>
      <c r="AN9" s="66">
        <v>217423</v>
      </c>
      <c r="AO9" s="66">
        <v>214022</v>
      </c>
      <c r="AP9" s="66">
        <v>174608</v>
      </c>
      <c r="AQ9" s="66">
        <v>143989</v>
      </c>
      <c r="AR9" s="66">
        <v>134014</v>
      </c>
      <c r="AS9" s="66">
        <v>98258</v>
      </c>
      <c r="AT9" s="66">
        <v>92211</v>
      </c>
      <c r="AU9" s="66">
        <v>70837</v>
      </c>
      <c r="AV9" s="66">
        <v>102327</v>
      </c>
      <c r="AW9" s="67">
        <v>42211</v>
      </c>
    </row>
    <row r="10" spans="1:49" x14ac:dyDescent="0.25">
      <c r="A10" s="63" t="s">
        <v>30</v>
      </c>
      <c r="B10" s="64" t="s">
        <v>39</v>
      </c>
      <c r="C10" s="65">
        <v>233682</v>
      </c>
      <c r="D10" s="66">
        <v>262684</v>
      </c>
      <c r="E10" s="66">
        <v>290071</v>
      </c>
      <c r="F10" s="66">
        <v>327562</v>
      </c>
      <c r="G10" s="66">
        <v>339282</v>
      </c>
      <c r="H10" s="66">
        <v>361463</v>
      </c>
      <c r="I10" s="66">
        <v>400794</v>
      </c>
      <c r="J10" s="66">
        <v>357518</v>
      </c>
      <c r="K10" s="66">
        <v>313054</v>
      </c>
      <c r="L10" s="66">
        <v>371289</v>
      </c>
      <c r="M10" s="66">
        <v>384545</v>
      </c>
      <c r="N10" s="66">
        <v>333070</v>
      </c>
      <c r="O10" s="66">
        <v>350321</v>
      </c>
      <c r="P10" s="66">
        <v>375426</v>
      </c>
      <c r="Q10" s="66">
        <v>362258</v>
      </c>
      <c r="R10" s="66">
        <v>653611</v>
      </c>
      <c r="S10" s="66">
        <v>689627</v>
      </c>
      <c r="T10" s="66">
        <v>792599</v>
      </c>
      <c r="U10" s="66">
        <v>686089</v>
      </c>
      <c r="V10" s="66">
        <v>554484</v>
      </c>
      <c r="W10" s="66">
        <v>600933</v>
      </c>
      <c r="X10" s="66">
        <v>580521</v>
      </c>
      <c r="Y10" s="66">
        <v>561373</v>
      </c>
      <c r="Z10" s="66">
        <v>553786</v>
      </c>
      <c r="AA10" s="66">
        <v>549430</v>
      </c>
      <c r="AB10" s="66">
        <v>412626</v>
      </c>
      <c r="AC10" s="66">
        <v>321400</v>
      </c>
      <c r="AD10" s="66">
        <v>338518</v>
      </c>
      <c r="AE10" s="66">
        <v>281517</v>
      </c>
      <c r="AF10" s="66">
        <v>247707</v>
      </c>
      <c r="AG10" s="66">
        <v>249175</v>
      </c>
      <c r="AH10" s="66">
        <v>225130</v>
      </c>
      <c r="AI10" s="66">
        <v>209550</v>
      </c>
      <c r="AJ10" s="66">
        <v>257761</v>
      </c>
      <c r="AK10" s="66">
        <v>279495</v>
      </c>
      <c r="AL10" s="66">
        <v>272685</v>
      </c>
      <c r="AM10" s="66">
        <v>252250</v>
      </c>
      <c r="AN10" s="66">
        <v>320488</v>
      </c>
      <c r="AO10" s="66">
        <v>324022</v>
      </c>
      <c r="AP10" s="66">
        <v>210821</v>
      </c>
      <c r="AQ10" s="66">
        <v>237702</v>
      </c>
      <c r="AR10" s="66">
        <v>311429</v>
      </c>
      <c r="AS10" s="66">
        <v>199221</v>
      </c>
      <c r="AT10" s="66">
        <v>176687</v>
      </c>
      <c r="AU10" s="66">
        <v>187613</v>
      </c>
      <c r="AV10" s="66">
        <v>187507</v>
      </c>
      <c r="AW10" s="67">
        <v>260768</v>
      </c>
    </row>
    <row r="11" spans="1:49" x14ac:dyDescent="0.25">
      <c r="A11" s="63" t="s">
        <v>30</v>
      </c>
      <c r="B11" s="64" t="s">
        <v>40</v>
      </c>
      <c r="C11" s="65">
        <v>85402</v>
      </c>
      <c r="D11" s="66">
        <v>98055</v>
      </c>
      <c r="E11" s="66">
        <v>100347</v>
      </c>
      <c r="F11" s="66">
        <v>112013</v>
      </c>
      <c r="G11" s="66">
        <v>113563</v>
      </c>
      <c r="H11" s="66">
        <v>105540</v>
      </c>
      <c r="I11" s="66">
        <v>90821</v>
      </c>
      <c r="J11" s="66">
        <v>88036</v>
      </c>
      <c r="K11" s="66">
        <v>37996</v>
      </c>
      <c r="L11" s="66">
        <v>46192</v>
      </c>
      <c r="M11" s="66">
        <v>44980</v>
      </c>
      <c r="N11" s="66">
        <v>29107</v>
      </c>
      <c r="O11" s="66">
        <v>28005</v>
      </c>
      <c r="P11" s="66">
        <v>23941</v>
      </c>
      <c r="Q11" s="66">
        <v>34187</v>
      </c>
      <c r="R11" s="66">
        <v>31946</v>
      </c>
      <c r="S11" s="66">
        <v>30828</v>
      </c>
      <c r="T11" s="66">
        <v>26009</v>
      </c>
      <c r="U11" s="66">
        <v>113402</v>
      </c>
      <c r="V11" s="66">
        <v>904909</v>
      </c>
      <c r="W11" s="66">
        <v>1978236</v>
      </c>
      <c r="X11" s="66">
        <v>3927568</v>
      </c>
      <c r="Y11" s="66">
        <v>4466366</v>
      </c>
      <c r="Z11" s="66">
        <v>7066740</v>
      </c>
      <c r="AA11" s="66">
        <v>8177053</v>
      </c>
      <c r="AB11" s="66">
        <v>9201309</v>
      </c>
      <c r="AC11" s="66">
        <v>9243607</v>
      </c>
      <c r="AD11" s="66">
        <v>10870278</v>
      </c>
      <c r="AE11" s="66">
        <v>12475727</v>
      </c>
      <c r="AF11" s="66">
        <v>13695981</v>
      </c>
      <c r="AG11" s="66">
        <v>11663244</v>
      </c>
      <c r="AH11" s="66">
        <v>13070865</v>
      </c>
      <c r="AI11" s="66">
        <v>12253665</v>
      </c>
      <c r="AJ11" s="66">
        <v>11423953</v>
      </c>
      <c r="AK11" s="66">
        <v>10118247</v>
      </c>
      <c r="AL11" s="66">
        <v>11069114</v>
      </c>
      <c r="AM11" s="66">
        <v>10043029</v>
      </c>
      <c r="AN11" s="66">
        <v>9163235</v>
      </c>
      <c r="AO11" s="66">
        <v>8974419</v>
      </c>
      <c r="AP11" s="66">
        <v>10183795</v>
      </c>
      <c r="AQ11" s="66">
        <v>10152203</v>
      </c>
      <c r="AR11" s="66">
        <v>10223452</v>
      </c>
      <c r="AS11" s="66">
        <v>11376578</v>
      </c>
      <c r="AT11" s="66">
        <v>10650567</v>
      </c>
      <c r="AU11" s="66">
        <v>11528496</v>
      </c>
      <c r="AV11" s="66">
        <v>11366378</v>
      </c>
      <c r="AW11" s="67">
        <v>10659419</v>
      </c>
    </row>
    <row r="12" spans="1:49" x14ac:dyDescent="0.25">
      <c r="A12" s="63" t="s">
        <v>30</v>
      </c>
      <c r="B12" s="64" t="s">
        <v>41</v>
      </c>
      <c r="C12" s="65">
        <v>0</v>
      </c>
      <c r="D12" s="66">
        <v>0</v>
      </c>
      <c r="E12" s="66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  <c r="P12" s="66">
        <v>0</v>
      </c>
      <c r="Q12" s="66">
        <v>5129</v>
      </c>
      <c r="R12" s="66">
        <v>5068</v>
      </c>
      <c r="S12" s="66">
        <v>2267</v>
      </c>
      <c r="T12" s="66">
        <v>2267</v>
      </c>
      <c r="U12" s="66">
        <v>12343</v>
      </c>
      <c r="V12" s="66">
        <v>22451</v>
      </c>
      <c r="W12" s="66">
        <v>22175</v>
      </c>
      <c r="X12" s="66">
        <v>769</v>
      </c>
      <c r="Y12" s="66">
        <v>778</v>
      </c>
      <c r="Z12" s="66">
        <v>1063</v>
      </c>
      <c r="AA12" s="66">
        <v>1338</v>
      </c>
      <c r="AB12" s="66">
        <v>1338</v>
      </c>
      <c r="AC12" s="66">
        <v>810</v>
      </c>
      <c r="AD12" s="66">
        <v>846</v>
      </c>
      <c r="AE12" s="66">
        <v>143</v>
      </c>
      <c r="AF12" s="66">
        <v>652</v>
      </c>
      <c r="AG12" s="66">
        <v>924</v>
      </c>
      <c r="AH12" s="66">
        <v>0</v>
      </c>
      <c r="AI12" s="66">
        <v>133</v>
      </c>
      <c r="AJ12" s="66">
        <v>19852</v>
      </c>
      <c r="AK12" s="66">
        <v>69554</v>
      </c>
      <c r="AL12" s="66">
        <v>51209</v>
      </c>
      <c r="AM12" s="66">
        <v>42977</v>
      </c>
      <c r="AN12" s="66">
        <v>50497</v>
      </c>
      <c r="AO12" s="66">
        <v>65631</v>
      </c>
      <c r="AP12" s="66">
        <v>39030</v>
      </c>
      <c r="AQ12" s="66">
        <v>43130</v>
      </c>
      <c r="AR12" s="66">
        <v>51094</v>
      </c>
      <c r="AS12" s="66">
        <v>144236</v>
      </c>
      <c r="AT12" s="66">
        <v>137030</v>
      </c>
      <c r="AU12" s="66">
        <v>168046</v>
      </c>
      <c r="AV12" s="66">
        <v>97986</v>
      </c>
      <c r="AW12" s="67">
        <v>36800</v>
      </c>
    </row>
    <row r="13" spans="1:49" x14ac:dyDescent="0.25">
      <c r="A13" s="63" t="s">
        <v>30</v>
      </c>
      <c r="B13" s="64" t="s">
        <v>42</v>
      </c>
      <c r="C13" s="65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6">
        <v>0</v>
      </c>
      <c r="S13" s="66">
        <v>0</v>
      </c>
      <c r="T13" s="66">
        <v>0</v>
      </c>
      <c r="U13" s="66">
        <v>0</v>
      </c>
      <c r="V13" s="66">
        <v>0</v>
      </c>
      <c r="W13" s="66">
        <v>0</v>
      </c>
      <c r="X13" s="66">
        <v>0</v>
      </c>
      <c r="Y13" s="66">
        <v>0</v>
      </c>
      <c r="Z13" s="66">
        <v>0</v>
      </c>
      <c r="AA13" s="66">
        <v>0</v>
      </c>
      <c r="AB13" s="66">
        <v>0</v>
      </c>
      <c r="AC13" s="66">
        <v>0</v>
      </c>
      <c r="AD13" s="66">
        <v>0</v>
      </c>
      <c r="AE13" s="66">
        <v>0</v>
      </c>
      <c r="AF13" s="66">
        <v>0</v>
      </c>
      <c r="AG13" s="66">
        <v>0</v>
      </c>
      <c r="AH13" s="66">
        <v>0</v>
      </c>
      <c r="AI13" s="66">
        <v>0</v>
      </c>
      <c r="AJ13" s="66">
        <v>0</v>
      </c>
      <c r="AK13" s="66">
        <v>0</v>
      </c>
      <c r="AL13" s="66">
        <v>0</v>
      </c>
      <c r="AM13" s="66">
        <v>0</v>
      </c>
      <c r="AN13" s="66">
        <v>0</v>
      </c>
      <c r="AO13" s="66">
        <v>0</v>
      </c>
      <c r="AP13" s="66">
        <v>0</v>
      </c>
      <c r="AQ13" s="66">
        <v>0</v>
      </c>
      <c r="AR13" s="66">
        <v>0</v>
      </c>
      <c r="AS13" s="66">
        <v>0</v>
      </c>
      <c r="AT13" s="66">
        <v>0</v>
      </c>
      <c r="AU13" s="66">
        <v>0</v>
      </c>
      <c r="AV13" s="66">
        <v>0</v>
      </c>
      <c r="AW13" s="67">
        <v>0</v>
      </c>
    </row>
    <row r="14" spans="1:49" ht="15.75" thickBot="1" x14ac:dyDescent="0.3">
      <c r="A14" s="68" t="s">
        <v>30</v>
      </c>
      <c r="B14" s="69" t="s">
        <v>43</v>
      </c>
      <c r="C14" s="70">
        <v>0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71">
        <v>0</v>
      </c>
      <c r="S14" s="71">
        <v>0</v>
      </c>
      <c r="T14" s="71">
        <v>0</v>
      </c>
      <c r="U14" s="71">
        <v>0</v>
      </c>
      <c r="V14" s="71">
        <v>0</v>
      </c>
      <c r="W14" s="71">
        <v>0</v>
      </c>
      <c r="X14" s="71">
        <v>0</v>
      </c>
      <c r="Y14" s="71">
        <v>0</v>
      </c>
      <c r="Z14" s="71">
        <v>0</v>
      </c>
      <c r="AA14" s="71">
        <v>0</v>
      </c>
      <c r="AB14" s="71">
        <v>0</v>
      </c>
      <c r="AC14" s="71">
        <v>0</v>
      </c>
      <c r="AD14" s="71">
        <v>0</v>
      </c>
      <c r="AE14" s="71">
        <v>0</v>
      </c>
      <c r="AF14" s="71">
        <v>0</v>
      </c>
      <c r="AG14" s="71">
        <v>0</v>
      </c>
      <c r="AH14" s="71">
        <v>0</v>
      </c>
      <c r="AI14" s="71">
        <v>0</v>
      </c>
      <c r="AJ14" s="71">
        <v>0</v>
      </c>
      <c r="AK14" s="71">
        <v>0</v>
      </c>
      <c r="AL14" s="71">
        <v>0</v>
      </c>
      <c r="AM14" s="71">
        <v>0</v>
      </c>
      <c r="AN14" s="71">
        <v>0</v>
      </c>
      <c r="AO14" s="71">
        <v>0</v>
      </c>
      <c r="AP14" s="71">
        <v>0</v>
      </c>
      <c r="AQ14" s="71">
        <v>0</v>
      </c>
      <c r="AR14" s="71">
        <v>0</v>
      </c>
      <c r="AS14" s="71">
        <v>0</v>
      </c>
      <c r="AT14" s="71">
        <v>0</v>
      </c>
      <c r="AU14" s="71">
        <v>0</v>
      </c>
      <c r="AV14" s="71">
        <v>0</v>
      </c>
      <c r="AW14" s="72">
        <v>0</v>
      </c>
    </row>
    <row r="15" spans="1:49" ht="15.75" thickTop="1" x14ac:dyDescent="0.25"/>
    <row r="16" spans="1:49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Start</vt:lpstr>
      <vt:lpstr>Rækker</vt:lpstr>
      <vt:lpstr>Søjler</vt:lpstr>
      <vt:lpstr>Resultat</vt:lpstr>
      <vt:lpstr>Raggr1</vt:lpstr>
      <vt:lpstr>Saggr1</vt:lpstr>
      <vt:lpstr>Saggr10</vt:lpstr>
      <vt:lpstr>Saggr11</vt:lpstr>
      <vt:lpstr>Saggr12</vt:lpstr>
      <vt:lpstr>Saggr13</vt:lpstr>
      <vt:lpstr>Saggr2</vt:lpstr>
      <vt:lpstr>Saggr3</vt:lpstr>
      <vt:lpstr>Saggr4</vt:lpstr>
      <vt:lpstr>Saggr5</vt:lpstr>
      <vt:lpstr>Saggr6</vt:lpstr>
      <vt:lpstr>Saggr7</vt:lpstr>
      <vt:lpstr>Saggr8</vt:lpstr>
      <vt:lpstr>Saggr9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Karlsson</dc:creator>
  <cp:lastModifiedBy>Kenneth Karlsson</cp:lastModifiedBy>
  <dcterms:created xsi:type="dcterms:W3CDTF">2014-04-08T11:33:24Z</dcterms:created>
  <dcterms:modified xsi:type="dcterms:W3CDTF">2014-04-08T11:33:31Z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266698181629180</vt:r8>
  </property>
</Properties>
</file>