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it-pdfs.win.dtu.dk\users\homedir\mibsi\Documents\Data tools\"/>
    </mc:Choice>
  </mc:AlternateContent>
  <bookViews>
    <workbookView xWindow="0" yWindow="0" windowWidth="28800" windowHeight="13500"/>
  </bookViews>
  <sheets>
    <sheet name="Emissions opverview" sheetId="4" r:id="rId1"/>
    <sheet name="DRIVHUS" sheetId="2" r:id="rId2"/>
    <sheet name="ENE1HT" sheetId="3" r:id="rId3"/>
  </sheets>
  <calcPr calcId="162913"/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B6" i="4"/>
  <c r="I5" i="4"/>
  <c r="C5" i="4"/>
  <c r="D5" i="4"/>
  <c r="E5" i="4"/>
  <c r="F5" i="4"/>
  <c r="G5" i="4"/>
  <c r="H5" i="4"/>
  <c r="B5" i="4"/>
  <c r="R15" i="4"/>
  <c r="S15" i="4"/>
  <c r="T15" i="4"/>
  <c r="U15" i="4"/>
  <c r="V15" i="4"/>
  <c r="W15" i="4"/>
  <c r="X15" i="4"/>
  <c r="Y15" i="4"/>
  <c r="Q16" i="4"/>
  <c r="R16" i="4"/>
  <c r="S16" i="4"/>
  <c r="T16" i="4"/>
  <c r="U16" i="4"/>
  <c r="V16" i="4"/>
  <c r="W16" i="4"/>
  <c r="X16" i="4"/>
  <c r="Y16" i="4"/>
  <c r="Q17" i="4"/>
  <c r="R17" i="4"/>
  <c r="S17" i="4"/>
  <c r="T17" i="4"/>
  <c r="U17" i="4"/>
  <c r="V17" i="4"/>
  <c r="W17" i="4"/>
  <c r="X17" i="4"/>
  <c r="Y17" i="4"/>
  <c r="P16" i="4"/>
  <c r="Y6" i="4"/>
  <c r="Y7" i="4"/>
  <c r="Y8" i="4"/>
  <c r="Y9" i="4"/>
  <c r="Y10" i="4"/>
  <c r="Y11" i="4"/>
  <c r="Y12" i="4"/>
  <c r="Q6" i="4"/>
  <c r="R6" i="4"/>
  <c r="S6" i="4"/>
  <c r="T6" i="4"/>
  <c r="U6" i="4"/>
  <c r="V6" i="4"/>
  <c r="W6" i="4"/>
  <c r="X6" i="4"/>
  <c r="Q7" i="4"/>
  <c r="R7" i="4"/>
  <c r="S7" i="4"/>
  <c r="T7" i="4"/>
  <c r="U7" i="4"/>
  <c r="V7" i="4"/>
  <c r="W7" i="4"/>
  <c r="X7" i="4"/>
  <c r="Q8" i="4"/>
  <c r="R8" i="4"/>
  <c r="S8" i="4"/>
  <c r="T8" i="4"/>
  <c r="U8" i="4"/>
  <c r="V8" i="4"/>
  <c r="W8" i="4"/>
  <c r="X8" i="4"/>
  <c r="Q9" i="4"/>
  <c r="R9" i="4"/>
  <c r="S9" i="4"/>
  <c r="T9" i="4"/>
  <c r="U9" i="4"/>
  <c r="V9" i="4"/>
  <c r="W9" i="4"/>
  <c r="X9" i="4"/>
  <c r="Q10" i="4"/>
  <c r="R10" i="4"/>
  <c r="S10" i="4"/>
  <c r="T10" i="4"/>
  <c r="U10" i="4"/>
  <c r="V10" i="4"/>
  <c r="W10" i="4"/>
  <c r="X10" i="4"/>
  <c r="Q11" i="4"/>
  <c r="R11" i="4"/>
  <c r="S11" i="4"/>
  <c r="T11" i="4"/>
  <c r="U11" i="4"/>
  <c r="V11" i="4"/>
  <c r="W11" i="4"/>
  <c r="X11" i="4"/>
  <c r="Q12" i="4"/>
  <c r="R12" i="4"/>
  <c r="S12" i="4"/>
  <c r="T12" i="4"/>
  <c r="U12" i="4"/>
  <c r="V12" i="4"/>
  <c r="W12" i="4"/>
  <c r="X12" i="4"/>
  <c r="S5" i="4"/>
  <c r="T5" i="4"/>
  <c r="U5" i="4"/>
  <c r="V5" i="4"/>
  <c r="W5" i="4"/>
  <c r="X5" i="4"/>
  <c r="Y5" i="4"/>
  <c r="R5" i="4"/>
  <c r="P7" i="4"/>
  <c r="P8" i="4"/>
  <c r="P9" i="4"/>
  <c r="P10" i="4"/>
  <c r="P11" i="4"/>
  <c r="P12" i="4"/>
  <c r="P6" i="4"/>
  <c r="D8" i="3"/>
  <c r="E8" i="3"/>
  <c r="F8" i="3"/>
  <c r="G8" i="3"/>
  <c r="H8" i="3"/>
  <c r="I8" i="3"/>
  <c r="D9" i="3"/>
  <c r="E9" i="3"/>
  <c r="F9" i="3"/>
  <c r="G9" i="3"/>
  <c r="H9" i="3"/>
  <c r="I9" i="3"/>
  <c r="C8" i="3"/>
  <c r="C9" i="3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P3" i="2" a="1"/>
  <c r="P3" i="2" s="1"/>
  <c r="Q3" i="2" a="1"/>
  <c r="Q3" i="2" s="1"/>
  <c r="R3" i="2" a="1"/>
  <c r="R3" i="2" s="1"/>
  <c r="S3" i="2" a="1"/>
  <c r="S3" i="2"/>
  <c r="T3" i="2" a="1"/>
  <c r="T3" i="2" s="1"/>
  <c r="U3" i="2" a="1"/>
  <c r="U3" i="2" s="1"/>
  <c r="V3" i="2" a="1"/>
  <c r="V3" i="2" s="1"/>
  <c r="A125" i="2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06" i="2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05" i="2"/>
  <c r="A86" i="2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85" i="2"/>
  <c r="A65" i="2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46" i="2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45" i="2"/>
  <c r="A25" i="2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6" i="2"/>
  <c r="O3" i="2" s="1" a="1"/>
  <c r="O3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5" i="2"/>
  <c r="N11" i="2"/>
  <c r="N12" i="2"/>
  <c r="N13" i="2"/>
  <c r="N14" i="2"/>
  <c r="N15" i="2"/>
  <c r="N16" i="2"/>
  <c r="N10" i="2"/>
  <c r="N9" i="2"/>
  <c r="N8" i="2"/>
  <c r="N7" i="2"/>
  <c r="N6" i="2"/>
  <c r="N5" i="2"/>
  <c r="N4" i="2"/>
  <c r="N3" i="2"/>
</calcChain>
</file>

<file path=xl/sharedStrings.xml><?xml version="1.0" encoding="utf-8"?>
<sst xmlns="http://schemas.openxmlformats.org/spreadsheetml/2006/main" count="219" uniqueCount="57">
  <si>
    <t>Drivhusgasregnskab (i CO2-ækvivalenter) efter emissionstype, branche og tid</t>
  </si>
  <si>
    <t>Enhed: 1.000 ton</t>
  </si>
  <si>
    <t>2010</t>
  </si>
  <si>
    <t>2011</t>
  </si>
  <si>
    <t>2012</t>
  </si>
  <si>
    <t>2013</t>
  </si>
  <si>
    <t>2014</t>
  </si>
  <si>
    <t>2015</t>
  </si>
  <si>
    <t>2016</t>
  </si>
  <si>
    <t>2017</t>
  </si>
  <si>
    <t>Drivhusgasser i alt, inkl. (CO2) fra afbrænding af biomasse</t>
  </si>
  <si>
    <t>I alt</t>
  </si>
  <si>
    <t>Husholdninger</t>
  </si>
  <si>
    <t>Brancher i alt</t>
  </si>
  <si>
    <t>A Landbrug, skovbrug og fiskeri</t>
  </si>
  <si>
    <t>01000 Landbrug og gartneri</t>
  </si>
  <si>
    <t>02000 Skovbrug</t>
  </si>
  <si>
    <t>03000 Fiskeri</t>
  </si>
  <si>
    <t>B Råstofindvinding</t>
  </si>
  <si>
    <t>060000 Indvinding af olie og gas</t>
  </si>
  <si>
    <t>C Industri</t>
  </si>
  <si>
    <t>D_E Forsyningsvirksomhed</t>
  </si>
  <si>
    <t>F Bygge og anlæg</t>
  </si>
  <si>
    <t>G_I Handel og transport mv.</t>
  </si>
  <si>
    <t>J Information og kommunikation</t>
  </si>
  <si>
    <t>K Finansiering og forsikring</t>
  </si>
  <si>
    <t>LA Ejendomshandel og udlejning af erhvervsejendomme</t>
  </si>
  <si>
    <t>LB Boliger</t>
  </si>
  <si>
    <t>M_N Erhvervsservice</t>
  </si>
  <si>
    <t>O_Q Offentlig administration, undervisning og sundhed</t>
  </si>
  <si>
    <t>R_S Kultur, fritid og anden service</t>
  </si>
  <si>
    <t>Kuldioxid (CO2) fra afbrænding af biomasse</t>
  </si>
  <si>
    <t>Drivhusgasser i alt, ekskl. (CO2) fra afbrænding af biomasse</t>
  </si>
  <si>
    <t>Kuldioxid (CO2), ekskl. fra afbrænding af biomasse</t>
  </si>
  <si>
    <t>Lattergas (N2O)</t>
  </si>
  <si>
    <t>Metangas (CH4)</t>
  </si>
  <si>
    <t>Fluorerede gasser (SF6, PFC, HFC)</t>
  </si>
  <si>
    <t xml:space="preserve">Tabellen er baseret på emissionsregnskabet i tabel MRU1. Emissioner af drivhusgasser er omregnet til CO2-ækvivalenter vha. omregningsfaktorer. Faktorerne stammer fra IPCC, og er indhentet fra DCE - Århus Universitet. De anvendte faktorer er 298 for lattergas og 25 for metan. Dvs. at 1 ton lattergas er lig 298 ton CO2-ækvivalenter. For det nyeste år findes endnu ikke tal for de fluorerede gasser. Ved beregning af totalen for nyeste år er de estimeret ved brug af tallet fra året før. </t>
  </si>
  <si>
    <t>..</t>
  </si>
  <si>
    <t>Naturgas 1, Nordsø og import (1000 Nm3)</t>
  </si>
  <si>
    <t>Råolie (ton)</t>
  </si>
  <si>
    <t>Enhed: -</t>
  </si>
  <si>
    <t>Energiregnskab i specifikke enheder (detaljeret) efter tilgang, energitype og tid</t>
  </si>
  <si>
    <t>Råolie (PJ)</t>
  </si>
  <si>
    <t>Naturgas 1, Nordsø og import (PJ)</t>
  </si>
  <si>
    <t>Crude oil</t>
  </si>
  <si>
    <t>Energy density</t>
  </si>
  <si>
    <t>MJ/kg</t>
  </si>
  <si>
    <t>Natural gas</t>
  </si>
  <si>
    <t>MJ/Nm3</t>
  </si>
  <si>
    <t>-</t>
  </si>
  <si>
    <t>Oil and gas extraction and it its process emissions according to danish statistics</t>
  </si>
  <si>
    <t>Production from oil and gas extractions</t>
  </si>
  <si>
    <t>CO2 allocated emissions per fuel production in kt CO2e/PJ production</t>
  </si>
  <si>
    <t>CRD/NGA</t>
  </si>
  <si>
    <t>Above values allign quite well with a study on norwegian oil extractions</t>
  </si>
  <si>
    <t>https://www.sciencedirect.com/science/article/pii/S0360544215009202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</si>
</sst>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2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0" fontId="0" fillId="0" borderId="2" xfId="0" applyFill="1" applyBorder="1" applyProtection="1"/>
    <xf numFmtId="0" fontId="0" fillId="0" borderId="0" xfId="0" applyFill="1" applyBorder="1" applyProtection="1"/>
    <xf numFmtId="0" fontId="0" fillId="0" borderId="5" xfId="0" applyFill="1" applyBorder="1" applyProtection="1"/>
    <xf numFmtId="0" fontId="0" fillId="0" borderId="1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3" fillId="0" borderId="8" xfId="0" applyFont="1" applyFill="1" applyBorder="1" applyAlignment="1" applyProtection="1">
      <alignment horizontal="left"/>
    </xf>
    <xf numFmtId="0" fontId="3" fillId="0" borderId="7" xfId="0" applyFont="1" applyFill="1" applyBorder="1" applyAlignment="1" applyProtection="1">
      <alignment horizontal="left"/>
    </xf>
    <xf numFmtId="0" fontId="3" fillId="0" borderId="9" xfId="0" applyFont="1" applyFill="1" applyBorder="1" applyAlignment="1" applyProtection="1">
      <alignment horizontal="left"/>
    </xf>
    <xf numFmtId="0" fontId="3" fillId="0" borderId="10" xfId="0" applyFont="1" applyFill="1" applyBorder="1" applyAlignment="1" applyProtection="1">
      <alignment horizontal="left"/>
    </xf>
    <xf numFmtId="0" fontId="0" fillId="0" borderId="11" xfId="0" applyFill="1" applyBorder="1" applyProtection="1"/>
    <xf numFmtId="0" fontId="3" fillId="0" borderId="12" xfId="0" applyFont="1" applyFill="1" applyBorder="1" applyAlignment="1" applyProtection="1">
      <alignment horizontal="left"/>
    </xf>
    <xf numFmtId="0" fontId="0" fillId="0" borderId="13" xfId="0" applyFill="1" applyBorder="1" applyProtection="1"/>
    <xf numFmtId="0" fontId="3" fillId="0" borderId="14" xfId="0" applyFont="1" applyFill="1" applyBorder="1" applyAlignment="1" applyProtection="1">
      <alignment horizontal="left"/>
    </xf>
    <xf numFmtId="0" fontId="0" fillId="0" borderId="15" xfId="0" applyFill="1" applyBorder="1" applyProtection="1"/>
    <xf numFmtId="0" fontId="3" fillId="0" borderId="16" xfId="0" applyFont="1" applyFill="1" applyBorder="1" applyAlignment="1" applyProtection="1">
      <alignment horizontal="left"/>
    </xf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19" xfId="0" applyFill="1" applyBorder="1" applyProtection="1"/>
    <xf numFmtId="0" fontId="0" fillId="2" borderId="0" xfId="0" applyFill="1" applyAlignment="1" applyProtection="1">
      <alignment horizontal="right"/>
    </xf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360544215009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17"/>
  <sheetViews>
    <sheetView tabSelected="1" workbookViewId="0">
      <selection activeCell="G16" sqref="G16"/>
    </sheetView>
  </sheetViews>
  <sheetFormatPr defaultRowHeight="15" x14ac:dyDescent="0.25"/>
  <cols>
    <col min="1" max="3" width="9" customWidth="1"/>
    <col min="16" max="16" width="55" customWidth="1"/>
    <col min="17" max="17" width="31.140625" bestFit="1" customWidth="1"/>
  </cols>
  <sheetData>
    <row r="4" spans="1:25" x14ac:dyDescent="0.25">
      <c r="B4" t="s">
        <v>53</v>
      </c>
      <c r="P4" t="s">
        <v>51</v>
      </c>
    </row>
    <row r="5" spans="1:25" x14ac:dyDescent="0.25">
      <c r="B5" t="str">
        <f>R5</f>
        <v>2010</v>
      </c>
      <c r="C5" t="str">
        <f t="shared" ref="C5:H5" si="0">S5</f>
        <v>2011</v>
      </c>
      <c r="D5" t="str">
        <f t="shared" si="0"/>
        <v>2012</v>
      </c>
      <c r="E5" t="str">
        <f t="shared" si="0"/>
        <v>2013</v>
      </c>
      <c r="F5" t="str">
        <f t="shared" si="0"/>
        <v>2014</v>
      </c>
      <c r="G5" t="str">
        <f t="shared" si="0"/>
        <v>2015</v>
      </c>
      <c r="H5" t="str">
        <f t="shared" si="0"/>
        <v>2016</v>
      </c>
      <c r="I5" t="str">
        <f>Y5</f>
        <v>2017</v>
      </c>
      <c r="R5" t="str">
        <f>DRIVHUS!O2</f>
        <v>2010</v>
      </c>
      <c r="S5" t="str">
        <f>DRIVHUS!P2</f>
        <v>2011</v>
      </c>
      <c r="T5" t="str">
        <f>DRIVHUS!Q2</f>
        <v>2012</v>
      </c>
      <c r="U5" t="str">
        <f>DRIVHUS!R2</f>
        <v>2013</v>
      </c>
      <c r="V5" t="str">
        <f>DRIVHUS!S2</f>
        <v>2014</v>
      </c>
      <c r="W5" t="str">
        <f>DRIVHUS!T2</f>
        <v>2015</v>
      </c>
      <c r="X5" t="str">
        <f>DRIVHUS!U2</f>
        <v>2016</v>
      </c>
      <c r="Y5" t="str">
        <f>DRIVHUS!V2</f>
        <v>2017</v>
      </c>
    </row>
    <row r="6" spans="1:25" x14ac:dyDescent="0.25">
      <c r="A6" t="s">
        <v>54</v>
      </c>
      <c r="B6">
        <f>R6/SUM(R16:R17)</f>
        <v>2.5483987931776166</v>
      </c>
      <c r="C6">
        <f t="shared" ref="C6:H6" si="1">S6/SUM(S16:S17)</f>
        <v>2.6230401960069263</v>
      </c>
      <c r="D6">
        <f t="shared" si="1"/>
        <v>2.8644476236793333</v>
      </c>
      <c r="E6">
        <f t="shared" si="1"/>
        <v>3.203673183200753</v>
      </c>
      <c r="F6">
        <f t="shared" si="1"/>
        <v>3.3497252615838158</v>
      </c>
      <c r="G6">
        <f t="shared" si="1"/>
        <v>3.6323723359116955</v>
      </c>
      <c r="H6">
        <f t="shared" si="1"/>
        <v>3.6945649508286369</v>
      </c>
      <c r="P6" t="str">
        <f>DRIVHUS!M10</f>
        <v>Drivhusgasser i alt, inkl. (CO2) fra afbrænding af biomasse</v>
      </c>
      <c r="Q6" t="str">
        <f>DRIVHUS!N10</f>
        <v>060000 Indvinding af olie og gas</v>
      </c>
      <c r="R6">
        <f>DRIVHUS!O10</f>
        <v>2038</v>
      </c>
      <c r="S6">
        <f>DRIVHUS!P10</f>
        <v>1809</v>
      </c>
      <c r="T6">
        <f>DRIVHUS!Q10</f>
        <v>1777</v>
      </c>
      <c r="U6">
        <f>DRIVHUS!R10</f>
        <v>1715</v>
      </c>
      <c r="V6">
        <f>DRIVHUS!S10</f>
        <v>1686</v>
      </c>
      <c r="W6">
        <f>DRIVHUS!T10</f>
        <v>1761</v>
      </c>
      <c r="X6">
        <f>DRIVHUS!U10</f>
        <v>1660</v>
      </c>
      <c r="Y6">
        <f>DRIVHUS!V10</f>
        <v>1695</v>
      </c>
    </row>
    <row r="7" spans="1:25" x14ac:dyDescent="0.25">
      <c r="P7" t="str">
        <f>DRIVHUS!M11</f>
        <v>Kuldioxid (CO2) fra afbrænding af biomasse</v>
      </c>
      <c r="Q7" t="str">
        <f>DRIVHUS!N11</f>
        <v>060000 Indvinding af olie og gas</v>
      </c>
      <c r="R7">
        <f>DRIVHUS!O11</f>
        <v>0</v>
      </c>
      <c r="S7">
        <f>DRIVHUS!P11</f>
        <v>0</v>
      </c>
      <c r="T7">
        <f>DRIVHUS!Q11</f>
        <v>0</v>
      </c>
      <c r="U7">
        <f>DRIVHUS!R11</f>
        <v>0</v>
      </c>
      <c r="V7">
        <f>DRIVHUS!S11</f>
        <v>0</v>
      </c>
      <c r="W7">
        <f>DRIVHUS!T11</f>
        <v>0</v>
      </c>
      <c r="X7">
        <f>DRIVHUS!U11</f>
        <v>0</v>
      </c>
      <c r="Y7">
        <f>DRIVHUS!V11</f>
        <v>0</v>
      </c>
    </row>
    <row r="8" spans="1:25" x14ac:dyDescent="0.25">
      <c r="B8" t="s">
        <v>55</v>
      </c>
      <c r="P8" t="str">
        <f>DRIVHUS!M12</f>
        <v>Drivhusgasser i alt, ekskl. (CO2) fra afbrænding af biomasse</v>
      </c>
      <c r="Q8" t="str">
        <f>DRIVHUS!N12</f>
        <v>060000 Indvinding af olie og gas</v>
      </c>
      <c r="R8">
        <f>DRIVHUS!O12</f>
        <v>2038</v>
      </c>
      <c r="S8">
        <f>DRIVHUS!P12</f>
        <v>1809</v>
      </c>
      <c r="T8">
        <f>DRIVHUS!Q12</f>
        <v>1777</v>
      </c>
      <c r="U8">
        <f>DRIVHUS!R12</f>
        <v>1715</v>
      </c>
      <c r="V8">
        <f>DRIVHUS!S12</f>
        <v>1686</v>
      </c>
      <c r="W8">
        <f>DRIVHUS!T12</f>
        <v>1761</v>
      </c>
      <c r="X8">
        <f>DRIVHUS!U12</f>
        <v>1660</v>
      </c>
      <c r="Y8">
        <f>DRIVHUS!V12</f>
        <v>1695</v>
      </c>
    </row>
    <row r="9" spans="1:25" x14ac:dyDescent="0.25">
      <c r="B9" s="28" t="s">
        <v>56</v>
      </c>
      <c r="P9" t="str">
        <f>DRIVHUS!M13</f>
        <v>Kuldioxid (CO2), ekskl. fra afbrænding af biomasse</v>
      </c>
      <c r="Q9" t="str">
        <f>DRIVHUS!N13</f>
        <v>060000 Indvinding af olie og gas</v>
      </c>
      <c r="R9">
        <f>DRIVHUS!O13</f>
        <v>1836</v>
      </c>
      <c r="S9">
        <f>DRIVHUS!P13</f>
        <v>1658</v>
      </c>
      <c r="T9">
        <f>DRIVHUS!Q13</f>
        <v>1640</v>
      </c>
      <c r="U9">
        <f>DRIVHUS!R13</f>
        <v>1578</v>
      </c>
      <c r="V9">
        <f>DRIVHUS!S13</f>
        <v>1555</v>
      </c>
      <c r="W9">
        <f>DRIVHUS!T13</f>
        <v>1630</v>
      </c>
      <c r="X9">
        <f>DRIVHUS!U13</f>
        <v>1528</v>
      </c>
      <c r="Y9">
        <f>DRIVHUS!V13</f>
        <v>1562</v>
      </c>
    </row>
    <row r="10" spans="1:25" x14ac:dyDescent="0.25">
      <c r="P10" t="str">
        <f>DRIVHUS!M14</f>
        <v>Lattergas (N2O)</v>
      </c>
      <c r="Q10" t="str">
        <f>DRIVHUS!N14</f>
        <v>060000 Indvinding af olie og gas</v>
      </c>
      <c r="R10">
        <f>DRIVHUS!O14</f>
        <v>65</v>
      </c>
      <c r="S10">
        <f>DRIVHUS!P14</f>
        <v>44</v>
      </c>
      <c r="T10">
        <f>DRIVHUS!Q14</f>
        <v>41</v>
      </c>
      <c r="U10">
        <f>DRIVHUS!R14</f>
        <v>48</v>
      </c>
      <c r="V10">
        <f>DRIVHUS!S14</f>
        <v>47</v>
      </c>
      <c r="W10">
        <f>DRIVHUS!T14</f>
        <v>50</v>
      </c>
      <c r="X10">
        <f>DRIVHUS!U14</f>
        <v>53</v>
      </c>
      <c r="Y10">
        <f>DRIVHUS!V14</f>
        <v>53</v>
      </c>
    </row>
    <row r="11" spans="1:25" x14ac:dyDescent="0.25">
      <c r="P11" t="str">
        <f>DRIVHUS!M15</f>
        <v>Metangas (CH4)</v>
      </c>
      <c r="Q11" t="str">
        <f>DRIVHUS!N15</f>
        <v>060000 Indvinding af olie og gas</v>
      </c>
      <c r="R11">
        <f>DRIVHUS!O15</f>
        <v>138</v>
      </c>
      <c r="S11">
        <f>DRIVHUS!P15</f>
        <v>107</v>
      </c>
      <c r="T11">
        <f>DRIVHUS!Q15</f>
        <v>96</v>
      </c>
      <c r="U11">
        <f>DRIVHUS!R15</f>
        <v>88</v>
      </c>
      <c r="V11">
        <f>DRIVHUS!S15</f>
        <v>84</v>
      </c>
      <c r="W11">
        <f>DRIVHUS!T15</f>
        <v>81</v>
      </c>
      <c r="X11">
        <f>DRIVHUS!U15</f>
        <v>79</v>
      </c>
      <c r="Y11">
        <f>DRIVHUS!V15</f>
        <v>79</v>
      </c>
    </row>
    <row r="12" spans="1:25" x14ac:dyDescent="0.25">
      <c r="P12" t="str">
        <f>DRIVHUS!M16</f>
        <v>Fluorerede gasser (SF6, PFC, HFC)</v>
      </c>
      <c r="Q12" t="str">
        <f>DRIVHUS!N16</f>
        <v>060000 Indvinding af olie og gas</v>
      </c>
      <c r="R12">
        <f>DRIVHUS!O16</f>
        <v>0</v>
      </c>
      <c r="S12">
        <f>DRIVHUS!P16</f>
        <v>0</v>
      </c>
      <c r="T12">
        <f>DRIVHUS!Q16</f>
        <v>0</v>
      </c>
      <c r="U12">
        <f>DRIVHUS!R16</f>
        <v>0</v>
      </c>
      <c r="V12">
        <f>DRIVHUS!S16</f>
        <v>0</v>
      </c>
      <c r="W12">
        <f>DRIVHUS!T16</f>
        <v>0</v>
      </c>
      <c r="X12">
        <f>DRIVHUS!U16</f>
        <v>0</v>
      </c>
      <c r="Y12">
        <f>DRIVHUS!V16</f>
        <v>0</v>
      </c>
    </row>
    <row r="14" spans="1:25" x14ac:dyDescent="0.25">
      <c r="P14" t="s">
        <v>52</v>
      </c>
    </row>
    <row r="15" spans="1:25" x14ac:dyDescent="0.25">
      <c r="R15" t="str">
        <f>ENE1HT!C7</f>
        <v>2010</v>
      </c>
      <c r="S15" t="str">
        <f>ENE1HT!D7</f>
        <v>2011</v>
      </c>
      <c r="T15" t="str">
        <f>ENE1HT!E7</f>
        <v>2012</v>
      </c>
      <c r="U15" t="str">
        <f>ENE1HT!F7</f>
        <v>2013</v>
      </c>
      <c r="V15" t="str">
        <f>ENE1HT!G7</f>
        <v>2014</v>
      </c>
      <c r="W15" t="str">
        <f>ENE1HT!H7</f>
        <v>2015</v>
      </c>
      <c r="X15" t="str">
        <f>ENE1HT!I7</f>
        <v>2016</v>
      </c>
      <c r="Y15" t="str">
        <f>ENE1HT!J7</f>
        <v>2017</v>
      </c>
    </row>
    <row r="16" spans="1:25" x14ac:dyDescent="0.25">
      <c r="P16" t="str">
        <f>ENE1HT!A8</f>
        <v>060000 Indvinding af olie og gas</v>
      </c>
      <c r="Q16" t="str">
        <f>ENE1HT!B8</f>
        <v>Råolie (PJ)</v>
      </c>
      <c r="R16">
        <f>ENE1HT!C8</f>
        <v>511.74125049999998</v>
      </c>
      <c r="S16">
        <f>ENE1HT!D8</f>
        <v>459.23468450000001</v>
      </c>
      <c r="T16">
        <f>ENE1HT!E8</f>
        <v>419.00921800000003</v>
      </c>
      <c r="U16">
        <f>ENE1HT!F8</f>
        <v>364.41766610000002</v>
      </c>
      <c r="V16">
        <f>ENE1HT!G8</f>
        <v>340.69053409999998</v>
      </c>
      <c r="W16">
        <f>ENE1HT!H8</f>
        <v>322.20312279999996</v>
      </c>
      <c r="X16">
        <f>ENE1HT!I8</f>
        <v>290.13127059999999</v>
      </c>
      <c r="Y16" t="str">
        <f>ENE1HT!J8</f>
        <v>-</v>
      </c>
    </row>
    <row r="17" spans="17:25" x14ac:dyDescent="0.25">
      <c r="Q17" t="str">
        <f>ENE1HT!B9</f>
        <v>Naturgas 1, Nordsø og import (PJ)</v>
      </c>
      <c r="R17">
        <f>ENE1HT!C9</f>
        <v>287.97659799999997</v>
      </c>
      <c r="S17">
        <f>ENE1HT!D9</f>
        <v>230.4230656</v>
      </c>
      <c r="T17">
        <f>ENE1HT!E9</f>
        <v>201.35471720000001</v>
      </c>
      <c r="U17">
        <f>ENE1HT!F9</f>
        <v>170.9053528</v>
      </c>
      <c r="V17">
        <f>ENE1HT!G9</f>
        <v>162.63432639999999</v>
      </c>
      <c r="W17">
        <f>ENE1HT!H9</f>
        <v>162.60400519999999</v>
      </c>
      <c r="X17">
        <f>ENE1HT!I9</f>
        <v>159.17738199999999</v>
      </c>
      <c r="Y17" t="str">
        <f>ENE1HT!J9</f>
        <v>-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"/>
  <sheetViews>
    <sheetView topLeftCell="A3" workbookViewId="0">
      <selection activeCell="A43" sqref="A43"/>
    </sheetView>
  </sheetViews>
  <sheetFormatPr defaultRowHeight="15" x14ac:dyDescent="0.25"/>
  <cols>
    <col min="1" max="2" width="40.7109375" customWidth="1"/>
    <col min="3" max="6" width="9" customWidth="1"/>
    <col min="7" max="7" width="7" customWidth="1"/>
    <col min="8" max="10" width="9" customWidth="1"/>
    <col min="13" max="13" width="54.7109375" bestFit="1" customWidth="1"/>
    <col min="14" max="14" width="29.28515625" bestFit="1" customWidth="1"/>
  </cols>
  <sheetData>
    <row r="1" spans="1:22" ht="18" thickBot="1" x14ac:dyDescent="0.35">
      <c r="A1" s="1" t="s">
        <v>0</v>
      </c>
    </row>
    <row r="2" spans="1:22" x14ac:dyDescent="0.25">
      <c r="A2" s="2" t="s">
        <v>1</v>
      </c>
      <c r="M2" s="12"/>
      <c r="N2" s="13"/>
      <c r="O2" s="14" t="s">
        <v>2</v>
      </c>
      <c r="P2" s="15" t="s">
        <v>3</v>
      </c>
      <c r="Q2" s="15" t="s">
        <v>4</v>
      </c>
      <c r="R2" s="15" t="s">
        <v>5</v>
      </c>
      <c r="S2" s="15" t="s">
        <v>6</v>
      </c>
      <c r="T2" s="15" t="s">
        <v>7</v>
      </c>
      <c r="U2" s="15" t="s">
        <v>8</v>
      </c>
      <c r="V2" s="16" t="s">
        <v>9</v>
      </c>
    </row>
    <row r="3" spans="1:22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M3" s="17" t="s">
        <v>10</v>
      </c>
      <c r="N3" s="6" t="str">
        <f>$B$8</f>
        <v>01000 Landbrug og gartneri</v>
      </c>
      <c r="O3" s="9">
        <f t="array" ref="O3">INDEX($C$4:$J$143,MATCH($M3&amp;$N3,$A$4:$A$143&amp;$B$4:$B$143,0),MATCH(O$2,$C$3:$J$3,0))</f>
        <v>12279</v>
      </c>
      <c r="P3" s="6">
        <f t="array" ref="P3">INDEX($C$4:$J$143,MATCH($M3&amp;$N3,$A$4:$A$143&amp;$B$4:$B$143,0),MATCH(P$2,$C$3:$J$3,0))</f>
        <v>12252</v>
      </c>
      <c r="Q3" s="6">
        <f t="array" ref="Q3">INDEX($C$4:$J$143,MATCH($M3&amp;$N3,$A$4:$A$143&amp;$B$4:$B$143,0),MATCH(Q$2,$C$3:$J$3,0))</f>
        <v>12048</v>
      </c>
      <c r="R3" s="6">
        <f t="array" ref="R3">INDEX($C$4:$J$143,MATCH($M3&amp;$N3,$A$4:$A$143&amp;$B$4:$B$143,0),MATCH(R$2,$C$3:$J$3,0))</f>
        <v>11993</v>
      </c>
      <c r="S3" s="6">
        <f t="array" ref="S3">INDEX($C$4:$J$143,MATCH($M3&amp;$N3,$A$4:$A$143&amp;$B$4:$B$143,0),MATCH(S$2,$C$3:$J$3,0))</f>
        <v>12052</v>
      </c>
      <c r="T3" s="6">
        <f t="array" ref="T3">INDEX($C$4:$J$143,MATCH($M3&amp;$N3,$A$4:$A$143&amp;$B$4:$B$143,0),MATCH(T$2,$C$3:$J$3,0))</f>
        <v>11954</v>
      </c>
      <c r="U3" s="6">
        <f t="array" ref="U3">INDEX($C$4:$J$143,MATCH($M3&amp;$N3,$A$4:$A$143&amp;$B$4:$B$143,0),MATCH(U$2,$C$3:$J$3,0))</f>
        <v>12117</v>
      </c>
      <c r="V3" s="18">
        <f t="array" ref="V3">INDEX($C$4:$J$143,MATCH($M3&amp;$N3,$A$4:$A$143&amp;$B$4:$B$143,0),MATCH(V$2,$C$3:$J$3,0))</f>
        <v>12303</v>
      </c>
    </row>
    <row r="4" spans="1:22" x14ac:dyDescent="0.25">
      <c r="A4" s="3" t="s">
        <v>10</v>
      </c>
      <c r="B4" s="3" t="s">
        <v>11</v>
      </c>
      <c r="C4" s="4">
        <v>116305</v>
      </c>
      <c r="D4" s="4">
        <v>113570</v>
      </c>
      <c r="E4" s="4">
        <v>107124</v>
      </c>
      <c r="F4" s="4">
        <v>105060</v>
      </c>
      <c r="G4" s="4">
        <v>99893</v>
      </c>
      <c r="H4" s="4">
        <v>100965</v>
      </c>
      <c r="I4" s="4">
        <v>107094</v>
      </c>
      <c r="J4" s="4">
        <v>107788</v>
      </c>
      <c r="M4" s="19" t="s">
        <v>31</v>
      </c>
      <c r="N4" s="7" t="str">
        <f>$B$8</f>
        <v>01000 Landbrug og gartneri</v>
      </c>
      <c r="O4" s="10">
        <f t="array" ref="O4">INDEX($C$4:$J$143,MATCH($M4&amp;$N4,$A$4:$A$143&amp;$B$4:$B$143,0),MATCH(O$2,$C$3:$J$3,0))</f>
        <v>233</v>
      </c>
      <c r="P4" s="7">
        <f t="array" ref="P4">INDEX($C$4:$J$143,MATCH($M4&amp;$N4,$A$4:$A$143&amp;$B$4:$B$143,0),MATCH(P$2,$C$3:$J$3,0))</f>
        <v>242</v>
      </c>
      <c r="Q4" s="7">
        <f t="array" ref="Q4">INDEX($C$4:$J$143,MATCH($M4&amp;$N4,$A$4:$A$143&amp;$B$4:$B$143,0),MATCH(Q$2,$C$3:$J$3,0))</f>
        <v>241</v>
      </c>
      <c r="R4" s="7">
        <f t="array" ref="R4">INDEX($C$4:$J$143,MATCH($M4&amp;$N4,$A$4:$A$143&amp;$B$4:$B$143,0),MATCH(R$2,$C$3:$J$3,0))</f>
        <v>237</v>
      </c>
      <c r="S4" s="7">
        <f t="array" ref="S4">INDEX($C$4:$J$143,MATCH($M4&amp;$N4,$A$4:$A$143&amp;$B$4:$B$143,0),MATCH(S$2,$C$3:$J$3,0))</f>
        <v>239</v>
      </c>
      <c r="T4" s="7">
        <f t="array" ref="T4">INDEX($C$4:$J$143,MATCH($M4&amp;$N4,$A$4:$A$143&amp;$B$4:$B$143,0),MATCH(T$2,$C$3:$J$3,0))</f>
        <v>245</v>
      </c>
      <c r="U4" s="7">
        <f t="array" ref="U4">INDEX($C$4:$J$143,MATCH($M4&amp;$N4,$A$4:$A$143&amp;$B$4:$B$143,0),MATCH(U$2,$C$3:$J$3,0))</f>
        <v>250</v>
      </c>
      <c r="V4" s="20">
        <f t="array" ref="V4">INDEX($C$4:$J$143,MATCH($M4&amp;$N4,$A$4:$A$143&amp;$B$4:$B$143,0),MATCH(V$2,$C$3:$J$3,0))</f>
        <v>274</v>
      </c>
    </row>
    <row r="5" spans="1:22" x14ac:dyDescent="0.25">
      <c r="A5" t="str">
        <f>A4</f>
        <v>Drivhusgasser i alt, inkl. (CO2) fra afbrænding af biomasse</v>
      </c>
      <c r="B5" s="3" t="s">
        <v>12</v>
      </c>
      <c r="C5" s="4">
        <v>14338</v>
      </c>
      <c r="D5" s="4">
        <v>13390</v>
      </c>
      <c r="E5" s="4">
        <v>13090</v>
      </c>
      <c r="F5" s="4">
        <v>13133</v>
      </c>
      <c r="G5" s="4">
        <v>12471</v>
      </c>
      <c r="H5" s="4">
        <v>13187</v>
      </c>
      <c r="I5" s="4">
        <v>13419</v>
      </c>
      <c r="J5" s="4">
        <v>14015</v>
      </c>
      <c r="M5" s="19" t="s">
        <v>32</v>
      </c>
      <c r="N5" s="7" t="str">
        <f>$B$8</f>
        <v>01000 Landbrug og gartneri</v>
      </c>
      <c r="O5" s="10">
        <f t="array" ref="O5">INDEX($C$4:$J$143,MATCH($M5&amp;$N5,$A$4:$A$143&amp;$B$4:$B$143,0),MATCH(O$2,$C$3:$J$3,0))</f>
        <v>12046</v>
      </c>
      <c r="P5" s="7">
        <f t="array" ref="P5">INDEX($C$4:$J$143,MATCH($M5&amp;$N5,$A$4:$A$143&amp;$B$4:$B$143,0),MATCH(P$2,$C$3:$J$3,0))</f>
        <v>12011</v>
      </c>
      <c r="Q5" s="7">
        <f t="array" ref="Q5">INDEX($C$4:$J$143,MATCH($M5&amp;$N5,$A$4:$A$143&amp;$B$4:$B$143,0),MATCH(Q$2,$C$3:$J$3,0))</f>
        <v>11807</v>
      </c>
      <c r="R5" s="7">
        <f t="array" ref="R5">INDEX($C$4:$J$143,MATCH($M5&amp;$N5,$A$4:$A$143&amp;$B$4:$B$143,0),MATCH(R$2,$C$3:$J$3,0))</f>
        <v>11757</v>
      </c>
      <c r="S5" s="7">
        <f t="array" ref="S5">INDEX($C$4:$J$143,MATCH($M5&amp;$N5,$A$4:$A$143&amp;$B$4:$B$143,0),MATCH(S$2,$C$3:$J$3,0))</f>
        <v>11813</v>
      </c>
      <c r="T5" s="7">
        <f t="array" ref="T5">INDEX($C$4:$J$143,MATCH($M5&amp;$N5,$A$4:$A$143&amp;$B$4:$B$143,0),MATCH(T$2,$C$3:$J$3,0))</f>
        <v>11709</v>
      </c>
      <c r="U5" s="7">
        <f t="array" ref="U5">INDEX($C$4:$J$143,MATCH($M5&amp;$N5,$A$4:$A$143&amp;$B$4:$B$143,0),MATCH(U$2,$C$3:$J$3,0))</f>
        <v>11867</v>
      </c>
      <c r="V5" s="20">
        <f t="array" ref="V5">INDEX($C$4:$J$143,MATCH($M5&amp;$N5,$A$4:$A$143&amp;$B$4:$B$143,0),MATCH(V$2,$C$3:$J$3,0))</f>
        <v>12028</v>
      </c>
    </row>
    <row r="6" spans="1:22" x14ac:dyDescent="0.25">
      <c r="A6" t="str">
        <f t="shared" ref="A6:A23" si="0">A5</f>
        <v>Drivhusgasser i alt, inkl. (CO2) fra afbrænding af biomasse</v>
      </c>
      <c r="B6" s="3" t="s">
        <v>13</v>
      </c>
      <c r="C6" s="4">
        <v>101967</v>
      </c>
      <c r="D6" s="4">
        <v>100180</v>
      </c>
      <c r="E6" s="4">
        <v>94034</v>
      </c>
      <c r="F6" s="4">
        <v>91926</v>
      </c>
      <c r="G6" s="4">
        <v>87422</v>
      </c>
      <c r="H6" s="4">
        <v>87778</v>
      </c>
      <c r="I6" s="4">
        <v>93675</v>
      </c>
      <c r="J6" s="4">
        <v>93773</v>
      </c>
      <c r="M6" s="19" t="s">
        <v>33</v>
      </c>
      <c r="N6" s="7" t="str">
        <f>$B$8</f>
        <v>01000 Landbrug og gartneri</v>
      </c>
      <c r="O6" s="10">
        <f t="array" ref="O6">INDEX($C$4:$J$143,MATCH($M6&amp;$N6,$A$4:$A$143&amp;$B$4:$B$143,0),MATCH(O$2,$C$3:$J$3,0))</f>
        <v>1746</v>
      </c>
      <c r="P6" s="7">
        <f t="array" ref="P6">INDEX($C$4:$J$143,MATCH($M6&amp;$N6,$A$4:$A$143&amp;$B$4:$B$143,0),MATCH(P$2,$C$3:$J$3,0))</f>
        <v>1730</v>
      </c>
      <c r="Q6" s="7">
        <f t="array" ref="Q6">INDEX($C$4:$J$143,MATCH($M6&amp;$N6,$A$4:$A$143&amp;$B$4:$B$143,0),MATCH(Q$2,$C$3:$J$3,0))</f>
        <v>1587</v>
      </c>
      <c r="R6" s="7">
        <f t="array" ref="R6">INDEX($C$4:$J$143,MATCH($M6&amp;$N6,$A$4:$A$143&amp;$B$4:$B$143,0),MATCH(R$2,$C$3:$J$3,0))</f>
        <v>1611</v>
      </c>
      <c r="S6" s="7">
        <f t="array" ref="S6">INDEX($C$4:$J$143,MATCH($M6&amp;$N6,$A$4:$A$143&amp;$B$4:$B$143,0),MATCH(S$2,$C$3:$J$3,0))</f>
        <v>1492</v>
      </c>
      <c r="T6" s="7">
        <f t="array" ref="T6">INDEX($C$4:$J$143,MATCH($M6&amp;$N6,$A$4:$A$143&amp;$B$4:$B$143,0),MATCH(T$2,$C$3:$J$3,0))</f>
        <v>1453</v>
      </c>
      <c r="U6" s="7">
        <f t="array" ref="U6">INDEX($C$4:$J$143,MATCH($M6&amp;$N6,$A$4:$A$143&amp;$B$4:$B$143,0),MATCH(U$2,$C$3:$J$3,0))</f>
        <v>1507</v>
      </c>
      <c r="V6" s="20">
        <f t="array" ref="V6">INDEX($C$4:$J$143,MATCH($M6&amp;$N6,$A$4:$A$143&amp;$B$4:$B$143,0),MATCH(V$2,$C$3:$J$3,0))</f>
        <v>1605</v>
      </c>
    </row>
    <row r="7" spans="1:22" x14ac:dyDescent="0.25">
      <c r="A7" t="str">
        <f t="shared" si="0"/>
        <v>Drivhusgasser i alt, inkl. (CO2) fra afbrænding af biomasse</v>
      </c>
      <c r="B7" s="3" t="s">
        <v>14</v>
      </c>
      <c r="C7" s="4">
        <v>12815</v>
      </c>
      <c r="D7" s="4">
        <v>12756</v>
      </c>
      <c r="E7" s="4">
        <v>12465</v>
      </c>
      <c r="F7" s="4">
        <v>12435</v>
      </c>
      <c r="G7" s="4">
        <v>12464</v>
      </c>
      <c r="H7" s="4">
        <v>12398</v>
      </c>
      <c r="I7" s="4">
        <v>12569</v>
      </c>
      <c r="J7" s="4">
        <v>12801</v>
      </c>
      <c r="M7" s="19" t="s">
        <v>34</v>
      </c>
      <c r="N7" s="7" t="str">
        <f>$B$8</f>
        <v>01000 Landbrug og gartneri</v>
      </c>
      <c r="O7" s="10">
        <f t="array" ref="O7">INDEX($C$4:$J$143,MATCH($M7&amp;$N7,$A$4:$A$143&amp;$B$4:$B$143,0),MATCH(O$2,$C$3:$J$3,0))</f>
        <v>4634</v>
      </c>
      <c r="P7" s="7">
        <f t="array" ref="P7">INDEX($C$4:$J$143,MATCH($M7&amp;$N7,$A$4:$A$143&amp;$B$4:$B$143,0),MATCH(P$2,$C$3:$J$3,0))</f>
        <v>4671</v>
      </c>
      <c r="Q7" s="7">
        <f t="array" ref="Q7">INDEX($C$4:$J$143,MATCH($M7&amp;$N7,$A$4:$A$143&amp;$B$4:$B$143,0),MATCH(Q$2,$C$3:$J$3,0))</f>
        <v>4605</v>
      </c>
      <c r="R7" s="7">
        <f t="array" ref="R7">INDEX($C$4:$J$143,MATCH($M7&amp;$N7,$A$4:$A$143&amp;$B$4:$B$143,0),MATCH(R$2,$C$3:$J$3,0))</f>
        <v>4562</v>
      </c>
      <c r="S7" s="7">
        <f t="array" ref="S7">INDEX($C$4:$J$143,MATCH($M7&amp;$N7,$A$4:$A$143&amp;$B$4:$B$143,0),MATCH(S$2,$C$3:$J$3,0))</f>
        <v>4714</v>
      </c>
      <c r="T7" s="7">
        <f t="array" ref="T7">INDEX($C$4:$J$143,MATCH($M7&amp;$N7,$A$4:$A$143&amp;$B$4:$B$143,0),MATCH(T$2,$C$3:$J$3,0))</f>
        <v>4695</v>
      </c>
      <c r="U7" s="7">
        <f t="array" ref="U7">INDEX($C$4:$J$143,MATCH($M7&amp;$N7,$A$4:$A$143&amp;$B$4:$B$143,0),MATCH(U$2,$C$3:$J$3,0))</f>
        <v>4776</v>
      </c>
      <c r="V7" s="20">
        <f t="array" ref="V7">INDEX($C$4:$J$143,MATCH($M7&amp;$N7,$A$4:$A$143&amp;$B$4:$B$143,0),MATCH(V$2,$C$3:$J$3,0))</f>
        <v>4786</v>
      </c>
    </row>
    <row r="8" spans="1:22" x14ac:dyDescent="0.25">
      <c r="A8" t="str">
        <f t="shared" si="0"/>
        <v>Drivhusgasser i alt, inkl. (CO2) fra afbrænding af biomasse</v>
      </c>
      <c r="B8" s="3" t="s">
        <v>15</v>
      </c>
      <c r="C8" s="4">
        <v>12279</v>
      </c>
      <c r="D8" s="4">
        <v>12252</v>
      </c>
      <c r="E8" s="4">
        <v>12048</v>
      </c>
      <c r="F8" s="4">
        <v>11993</v>
      </c>
      <c r="G8" s="4">
        <v>12052</v>
      </c>
      <c r="H8" s="4">
        <v>11954</v>
      </c>
      <c r="I8" s="4">
        <v>12117</v>
      </c>
      <c r="J8" s="4">
        <v>12303</v>
      </c>
      <c r="M8" s="19" t="s">
        <v>35</v>
      </c>
      <c r="N8" s="7" t="str">
        <f>$B$8</f>
        <v>01000 Landbrug og gartneri</v>
      </c>
      <c r="O8" s="10">
        <f t="array" ref="O8">INDEX($C$4:$J$143,MATCH($M8&amp;$N8,$A$4:$A$143&amp;$B$4:$B$143,0),MATCH(O$2,$C$3:$J$3,0))</f>
        <v>5663</v>
      </c>
      <c r="P8" s="7">
        <f t="array" ref="P8">INDEX($C$4:$J$143,MATCH($M8&amp;$N8,$A$4:$A$143&amp;$B$4:$B$143,0),MATCH(P$2,$C$3:$J$3,0))</f>
        <v>5606</v>
      </c>
      <c r="Q8" s="7">
        <f t="array" ref="Q8">INDEX($C$4:$J$143,MATCH($M8&amp;$N8,$A$4:$A$143&amp;$B$4:$B$143,0),MATCH(Q$2,$C$3:$J$3,0))</f>
        <v>5613</v>
      </c>
      <c r="R8" s="7">
        <f t="array" ref="R8">INDEX($C$4:$J$143,MATCH($M8&amp;$N8,$A$4:$A$143&amp;$B$4:$B$143,0),MATCH(R$2,$C$3:$J$3,0))</f>
        <v>5580</v>
      </c>
      <c r="S8" s="7">
        <f t="array" ref="S8">INDEX($C$4:$J$143,MATCH($M8&amp;$N8,$A$4:$A$143&amp;$B$4:$B$143,0),MATCH(S$2,$C$3:$J$3,0))</f>
        <v>5605</v>
      </c>
      <c r="T8" s="7">
        <f t="array" ref="T8">INDEX($C$4:$J$143,MATCH($M8&amp;$N8,$A$4:$A$143&amp;$B$4:$B$143,0),MATCH(T$2,$C$3:$J$3,0))</f>
        <v>5558</v>
      </c>
      <c r="U8" s="7">
        <f t="array" ref="U8">INDEX($C$4:$J$143,MATCH($M8&amp;$N8,$A$4:$A$143&amp;$B$4:$B$143,0),MATCH(U$2,$C$3:$J$3,0))</f>
        <v>5581</v>
      </c>
      <c r="V8" s="20">
        <f t="array" ref="V8">INDEX($C$4:$J$143,MATCH($M8&amp;$N8,$A$4:$A$143&amp;$B$4:$B$143,0),MATCH(V$2,$C$3:$J$3,0))</f>
        <v>5635</v>
      </c>
    </row>
    <row r="9" spans="1:22" x14ac:dyDescent="0.25">
      <c r="A9" t="str">
        <f t="shared" si="0"/>
        <v>Drivhusgasser i alt, inkl. (CO2) fra afbrænding af biomasse</v>
      </c>
      <c r="B9" s="3" t="s">
        <v>16</v>
      </c>
      <c r="C9" s="4">
        <v>63</v>
      </c>
      <c r="D9" s="4">
        <v>63</v>
      </c>
      <c r="E9" s="4">
        <v>68</v>
      </c>
      <c r="F9" s="4">
        <v>61</v>
      </c>
      <c r="G9" s="4">
        <v>64</v>
      </c>
      <c r="H9" s="4">
        <v>67</v>
      </c>
      <c r="I9" s="4">
        <v>68</v>
      </c>
      <c r="J9" s="4">
        <v>71</v>
      </c>
      <c r="M9" s="21" t="s">
        <v>36</v>
      </c>
      <c r="N9" s="8" t="str">
        <f>$B$8</f>
        <v>01000 Landbrug og gartneri</v>
      </c>
      <c r="O9" s="11">
        <f t="array" ref="O9">INDEX($C$4:$J$143,MATCH($M9&amp;$N9,$A$4:$A$143&amp;$B$4:$B$143,0),MATCH(O$2,$C$3:$J$3,0))</f>
        <v>3</v>
      </c>
      <c r="P9" s="8">
        <f t="array" ref="P9">INDEX($C$4:$J$143,MATCH($M9&amp;$N9,$A$4:$A$143&amp;$B$4:$B$143,0),MATCH(P$2,$C$3:$J$3,0))</f>
        <v>3</v>
      </c>
      <c r="Q9" s="8">
        <f t="array" ref="Q9">INDEX($C$4:$J$143,MATCH($M9&amp;$N9,$A$4:$A$143&amp;$B$4:$B$143,0),MATCH(Q$2,$C$3:$J$3,0))</f>
        <v>3</v>
      </c>
      <c r="R9" s="8">
        <f t="array" ref="R9">INDEX($C$4:$J$143,MATCH($M9&amp;$N9,$A$4:$A$143&amp;$B$4:$B$143,0),MATCH(R$2,$C$3:$J$3,0))</f>
        <v>3</v>
      </c>
      <c r="S9" s="8">
        <f t="array" ref="S9">INDEX($C$4:$J$143,MATCH($M9&amp;$N9,$A$4:$A$143&amp;$B$4:$B$143,0),MATCH(S$2,$C$3:$J$3,0))</f>
        <v>2</v>
      </c>
      <c r="T9" s="8">
        <f t="array" ref="T9">INDEX($C$4:$J$143,MATCH($M9&amp;$N9,$A$4:$A$143&amp;$B$4:$B$143,0),MATCH(T$2,$C$3:$J$3,0))</f>
        <v>2</v>
      </c>
      <c r="U9" s="8">
        <f t="array" ref="U9">INDEX($C$4:$J$143,MATCH($M9&amp;$N9,$A$4:$A$143&amp;$B$4:$B$143,0),MATCH(U$2,$C$3:$J$3,0))</f>
        <v>3</v>
      </c>
      <c r="V9" s="22">
        <f t="array" ref="V9">INDEX($C$4:$J$143,MATCH($M9&amp;$N9,$A$4:$A$143&amp;$B$4:$B$143,0),MATCH(V$2,$C$3:$J$3,0))</f>
        <v>3</v>
      </c>
    </row>
    <row r="10" spans="1:22" x14ac:dyDescent="0.25">
      <c r="A10" t="str">
        <f t="shared" si="0"/>
        <v>Drivhusgasser i alt, inkl. (CO2) fra afbrænding af biomasse</v>
      </c>
      <c r="B10" s="3" t="s">
        <v>17</v>
      </c>
      <c r="C10" s="4">
        <v>473</v>
      </c>
      <c r="D10" s="4">
        <v>441</v>
      </c>
      <c r="E10" s="4">
        <v>349</v>
      </c>
      <c r="F10" s="4">
        <v>381</v>
      </c>
      <c r="G10" s="4">
        <v>349</v>
      </c>
      <c r="H10" s="4">
        <v>378</v>
      </c>
      <c r="I10" s="4">
        <v>383</v>
      </c>
      <c r="J10" s="4">
        <v>428</v>
      </c>
      <c r="M10" s="17" t="s">
        <v>10</v>
      </c>
      <c r="N10" s="6" t="str">
        <f>$B$12</f>
        <v>060000 Indvinding af olie og gas</v>
      </c>
      <c r="O10" s="9">
        <f t="array" ref="O10">INDEX($C$4:$J$143,MATCH($M10&amp;$N10,$A$4:$A$143&amp;$B$4:$B$143,0),MATCH(O$2,$C$3:$J$3,0))</f>
        <v>2038</v>
      </c>
      <c r="P10" s="6">
        <f t="array" ref="P10">INDEX($C$4:$J$143,MATCH($M10&amp;$N10,$A$4:$A$143&amp;$B$4:$B$143,0),MATCH(P$2,$C$3:$J$3,0))</f>
        <v>1809</v>
      </c>
      <c r="Q10" s="6">
        <f t="array" ref="Q10">INDEX($C$4:$J$143,MATCH($M10&amp;$N10,$A$4:$A$143&amp;$B$4:$B$143,0),MATCH(Q$2,$C$3:$J$3,0))</f>
        <v>1777</v>
      </c>
      <c r="R10" s="6">
        <f t="array" ref="R10">INDEX($C$4:$J$143,MATCH($M10&amp;$N10,$A$4:$A$143&amp;$B$4:$B$143,0),MATCH(R$2,$C$3:$J$3,0))</f>
        <v>1715</v>
      </c>
      <c r="S10" s="6">
        <f t="array" ref="S10">INDEX($C$4:$J$143,MATCH($M10&amp;$N10,$A$4:$A$143&amp;$B$4:$B$143,0),MATCH(S$2,$C$3:$J$3,0))</f>
        <v>1686</v>
      </c>
      <c r="T10" s="6">
        <f t="array" ref="T10">INDEX($C$4:$J$143,MATCH($M10&amp;$N10,$A$4:$A$143&amp;$B$4:$B$143,0),MATCH(T$2,$C$3:$J$3,0))</f>
        <v>1761</v>
      </c>
      <c r="U10" s="6">
        <f t="array" ref="U10">INDEX($C$4:$J$143,MATCH($M10&amp;$N10,$A$4:$A$143&amp;$B$4:$B$143,0),MATCH(U$2,$C$3:$J$3,0))</f>
        <v>1660</v>
      </c>
      <c r="V10" s="18">
        <f t="array" ref="V10">INDEX($C$4:$J$143,MATCH($M10&amp;$N10,$A$4:$A$143&amp;$B$4:$B$143,0),MATCH(V$2,$C$3:$J$3,0))</f>
        <v>1695</v>
      </c>
    </row>
    <row r="11" spans="1:22" x14ac:dyDescent="0.25">
      <c r="A11" t="str">
        <f t="shared" si="0"/>
        <v>Drivhusgasser i alt, inkl. (CO2) fra afbrænding af biomasse</v>
      </c>
      <c r="B11" s="3" t="s">
        <v>18</v>
      </c>
      <c r="C11" s="4">
        <v>2309</v>
      </c>
      <c r="D11" s="4">
        <v>2074</v>
      </c>
      <c r="E11" s="4">
        <v>2004</v>
      </c>
      <c r="F11" s="4">
        <v>1928</v>
      </c>
      <c r="G11" s="4">
        <v>1869</v>
      </c>
      <c r="H11" s="4">
        <v>2123</v>
      </c>
      <c r="I11" s="4">
        <v>1875</v>
      </c>
      <c r="J11" s="4">
        <v>1935</v>
      </c>
      <c r="M11" s="19" t="s">
        <v>31</v>
      </c>
      <c r="N11" s="7" t="str">
        <f t="shared" ref="N11:N16" si="1">$B$12</f>
        <v>060000 Indvinding af olie og gas</v>
      </c>
      <c r="O11" s="10">
        <f t="array" ref="O11">INDEX($C$4:$J$143,MATCH($M11&amp;$N11,$A$4:$A$143&amp;$B$4:$B$143,0),MATCH(O$2,$C$3:$J$3,0))</f>
        <v>0</v>
      </c>
      <c r="P11" s="7">
        <f t="array" ref="P11">INDEX($C$4:$J$143,MATCH($M11&amp;$N11,$A$4:$A$143&amp;$B$4:$B$143,0),MATCH(P$2,$C$3:$J$3,0))</f>
        <v>0</v>
      </c>
      <c r="Q11" s="7">
        <f t="array" ref="Q11">INDEX($C$4:$J$143,MATCH($M11&amp;$N11,$A$4:$A$143&amp;$B$4:$B$143,0),MATCH(Q$2,$C$3:$J$3,0))</f>
        <v>0</v>
      </c>
      <c r="R11" s="7">
        <f t="array" ref="R11">INDEX($C$4:$J$143,MATCH($M11&amp;$N11,$A$4:$A$143&amp;$B$4:$B$143,0),MATCH(R$2,$C$3:$J$3,0))</f>
        <v>0</v>
      </c>
      <c r="S11" s="7">
        <f t="array" ref="S11">INDEX($C$4:$J$143,MATCH($M11&amp;$N11,$A$4:$A$143&amp;$B$4:$B$143,0),MATCH(S$2,$C$3:$J$3,0))</f>
        <v>0</v>
      </c>
      <c r="T11" s="7">
        <f t="array" ref="T11">INDEX($C$4:$J$143,MATCH($M11&amp;$N11,$A$4:$A$143&amp;$B$4:$B$143,0),MATCH(T$2,$C$3:$J$3,0))</f>
        <v>0</v>
      </c>
      <c r="U11" s="7">
        <f t="array" ref="U11">INDEX($C$4:$J$143,MATCH($M11&amp;$N11,$A$4:$A$143&amp;$B$4:$B$143,0),MATCH(U$2,$C$3:$J$3,0))</f>
        <v>0</v>
      </c>
      <c r="V11" s="20">
        <f t="array" ref="V11">INDEX($C$4:$J$143,MATCH($M11&amp;$N11,$A$4:$A$143&amp;$B$4:$B$143,0),MATCH(V$2,$C$3:$J$3,0))</f>
        <v>0</v>
      </c>
    </row>
    <row r="12" spans="1:22" x14ac:dyDescent="0.25">
      <c r="A12" t="str">
        <f t="shared" si="0"/>
        <v>Drivhusgasser i alt, inkl. (CO2) fra afbrænding af biomasse</v>
      </c>
      <c r="B12" s="3" t="s">
        <v>19</v>
      </c>
      <c r="C12" s="4">
        <v>2038</v>
      </c>
      <c r="D12" s="4">
        <v>1809</v>
      </c>
      <c r="E12" s="4">
        <v>1777</v>
      </c>
      <c r="F12" s="4">
        <v>1715</v>
      </c>
      <c r="G12" s="4">
        <v>1686</v>
      </c>
      <c r="H12" s="4">
        <v>1761</v>
      </c>
      <c r="I12" s="4">
        <v>1660</v>
      </c>
      <c r="J12" s="4">
        <v>1695</v>
      </c>
      <c r="M12" s="19" t="s">
        <v>32</v>
      </c>
      <c r="N12" s="7" t="str">
        <f t="shared" si="1"/>
        <v>060000 Indvinding af olie og gas</v>
      </c>
      <c r="O12" s="10">
        <f t="array" ref="O12">INDEX($C$4:$J$143,MATCH($M12&amp;$N12,$A$4:$A$143&amp;$B$4:$B$143,0),MATCH(O$2,$C$3:$J$3,0))</f>
        <v>2038</v>
      </c>
      <c r="P12" s="7">
        <f t="array" ref="P12">INDEX($C$4:$J$143,MATCH($M12&amp;$N12,$A$4:$A$143&amp;$B$4:$B$143,0),MATCH(P$2,$C$3:$J$3,0))</f>
        <v>1809</v>
      </c>
      <c r="Q12" s="7">
        <f t="array" ref="Q12">INDEX($C$4:$J$143,MATCH($M12&amp;$N12,$A$4:$A$143&amp;$B$4:$B$143,0),MATCH(Q$2,$C$3:$J$3,0))</f>
        <v>1777</v>
      </c>
      <c r="R12" s="7">
        <f t="array" ref="R12">INDEX($C$4:$J$143,MATCH($M12&amp;$N12,$A$4:$A$143&amp;$B$4:$B$143,0),MATCH(R$2,$C$3:$J$3,0))</f>
        <v>1715</v>
      </c>
      <c r="S12" s="7">
        <f t="array" ref="S12">INDEX($C$4:$J$143,MATCH($M12&amp;$N12,$A$4:$A$143&amp;$B$4:$B$143,0),MATCH(S$2,$C$3:$J$3,0))</f>
        <v>1686</v>
      </c>
      <c r="T12" s="7">
        <f t="array" ref="T12">INDEX($C$4:$J$143,MATCH($M12&amp;$N12,$A$4:$A$143&amp;$B$4:$B$143,0),MATCH(T$2,$C$3:$J$3,0))</f>
        <v>1761</v>
      </c>
      <c r="U12" s="7">
        <f t="array" ref="U12">INDEX($C$4:$J$143,MATCH($M12&amp;$N12,$A$4:$A$143&amp;$B$4:$B$143,0),MATCH(U$2,$C$3:$J$3,0))</f>
        <v>1660</v>
      </c>
      <c r="V12" s="20">
        <f t="array" ref="V12">INDEX($C$4:$J$143,MATCH($M12&amp;$N12,$A$4:$A$143&amp;$B$4:$B$143,0),MATCH(V$2,$C$3:$J$3,0))</f>
        <v>1695</v>
      </c>
    </row>
    <row r="13" spans="1:22" x14ac:dyDescent="0.25">
      <c r="A13" t="str">
        <f t="shared" si="0"/>
        <v>Drivhusgasser i alt, inkl. (CO2) fra afbrænding af biomasse</v>
      </c>
      <c r="B13" s="3" t="s">
        <v>20</v>
      </c>
      <c r="C13" s="4">
        <v>6772</v>
      </c>
      <c r="D13" s="4">
        <v>6972</v>
      </c>
      <c r="E13" s="4">
        <v>6606</v>
      </c>
      <c r="F13" s="4">
        <v>6275</v>
      </c>
      <c r="G13" s="4">
        <v>6172</v>
      </c>
      <c r="H13" s="4">
        <v>6369</v>
      </c>
      <c r="I13" s="4">
        <v>6710</v>
      </c>
      <c r="J13" s="4">
        <v>6853</v>
      </c>
      <c r="M13" s="19" t="s">
        <v>33</v>
      </c>
      <c r="N13" s="7" t="str">
        <f t="shared" si="1"/>
        <v>060000 Indvinding af olie og gas</v>
      </c>
      <c r="O13" s="10">
        <f t="array" ref="O13">INDEX($C$4:$J$143,MATCH($M13&amp;$N13,$A$4:$A$143&amp;$B$4:$B$143,0),MATCH(O$2,$C$3:$J$3,0))</f>
        <v>1836</v>
      </c>
      <c r="P13" s="7">
        <f t="array" ref="P13">INDEX($C$4:$J$143,MATCH($M13&amp;$N13,$A$4:$A$143&amp;$B$4:$B$143,0),MATCH(P$2,$C$3:$J$3,0))</f>
        <v>1658</v>
      </c>
      <c r="Q13" s="7">
        <f t="array" ref="Q13">INDEX($C$4:$J$143,MATCH($M13&amp;$N13,$A$4:$A$143&amp;$B$4:$B$143,0),MATCH(Q$2,$C$3:$J$3,0))</f>
        <v>1640</v>
      </c>
      <c r="R13" s="7">
        <f t="array" ref="R13">INDEX($C$4:$J$143,MATCH($M13&amp;$N13,$A$4:$A$143&amp;$B$4:$B$143,0),MATCH(R$2,$C$3:$J$3,0))</f>
        <v>1578</v>
      </c>
      <c r="S13" s="7">
        <f t="array" ref="S13">INDEX($C$4:$J$143,MATCH($M13&amp;$N13,$A$4:$A$143&amp;$B$4:$B$143,0),MATCH(S$2,$C$3:$J$3,0))</f>
        <v>1555</v>
      </c>
      <c r="T13" s="7">
        <f t="array" ref="T13">INDEX($C$4:$J$143,MATCH($M13&amp;$N13,$A$4:$A$143&amp;$B$4:$B$143,0),MATCH(T$2,$C$3:$J$3,0))</f>
        <v>1630</v>
      </c>
      <c r="U13" s="7">
        <f t="array" ref="U13">INDEX($C$4:$J$143,MATCH($M13&amp;$N13,$A$4:$A$143&amp;$B$4:$B$143,0),MATCH(U$2,$C$3:$J$3,0))</f>
        <v>1528</v>
      </c>
      <c r="V13" s="20">
        <f t="array" ref="V13">INDEX($C$4:$J$143,MATCH($M13&amp;$N13,$A$4:$A$143&amp;$B$4:$B$143,0),MATCH(V$2,$C$3:$J$3,0))</f>
        <v>1562</v>
      </c>
    </row>
    <row r="14" spans="1:22" x14ac:dyDescent="0.25">
      <c r="A14" t="str">
        <f t="shared" si="0"/>
        <v>Drivhusgasser i alt, inkl. (CO2) fra afbrænding af biomasse</v>
      </c>
      <c r="B14" s="3" t="s">
        <v>21</v>
      </c>
      <c r="C14" s="4">
        <v>32952</v>
      </c>
      <c r="D14" s="4">
        <v>28542</v>
      </c>
      <c r="E14" s="4">
        <v>25743</v>
      </c>
      <c r="F14" s="4">
        <v>28009</v>
      </c>
      <c r="G14" s="4">
        <v>24819</v>
      </c>
      <c r="H14" s="4">
        <v>21836</v>
      </c>
      <c r="I14" s="4">
        <v>24169</v>
      </c>
      <c r="J14" s="4">
        <v>22816</v>
      </c>
      <c r="M14" s="19" t="s">
        <v>34</v>
      </c>
      <c r="N14" s="7" t="str">
        <f t="shared" si="1"/>
        <v>060000 Indvinding af olie og gas</v>
      </c>
      <c r="O14" s="10">
        <f t="array" ref="O14">INDEX($C$4:$J$143,MATCH($M14&amp;$N14,$A$4:$A$143&amp;$B$4:$B$143,0),MATCH(O$2,$C$3:$J$3,0))</f>
        <v>65</v>
      </c>
      <c r="P14" s="7">
        <f t="array" ref="P14">INDEX($C$4:$J$143,MATCH($M14&amp;$N14,$A$4:$A$143&amp;$B$4:$B$143,0),MATCH(P$2,$C$3:$J$3,0))</f>
        <v>44</v>
      </c>
      <c r="Q14" s="7">
        <f t="array" ref="Q14">INDEX($C$4:$J$143,MATCH($M14&amp;$N14,$A$4:$A$143&amp;$B$4:$B$143,0),MATCH(Q$2,$C$3:$J$3,0))</f>
        <v>41</v>
      </c>
      <c r="R14" s="7">
        <f t="array" ref="R14">INDEX($C$4:$J$143,MATCH($M14&amp;$N14,$A$4:$A$143&amp;$B$4:$B$143,0),MATCH(R$2,$C$3:$J$3,0))</f>
        <v>48</v>
      </c>
      <c r="S14" s="7">
        <f t="array" ref="S14">INDEX($C$4:$J$143,MATCH($M14&amp;$N14,$A$4:$A$143&amp;$B$4:$B$143,0),MATCH(S$2,$C$3:$J$3,0))</f>
        <v>47</v>
      </c>
      <c r="T14" s="7">
        <f t="array" ref="T14">INDEX($C$4:$J$143,MATCH($M14&amp;$N14,$A$4:$A$143&amp;$B$4:$B$143,0),MATCH(T$2,$C$3:$J$3,0))</f>
        <v>50</v>
      </c>
      <c r="U14" s="7">
        <f t="array" ref="U14">INDEX($C$4:$J$143,MATCH($M14&amp;$N14,$A$4:$A$143&amp;$B$4:$B$143,0),MATCH(U$2,$C$3:$J$3,0))</f>
        <v>53</v>
      </c>
      <c r="V14" s="20">
        <f t="array" ref="V14">INDEX($C$4:$J$143,MATCH($M14&amp;$N14,$A$4:$A$143&amp;$B$4:$B$143,0),MATCH(V$2,$C$3:$J$3,0))</f>
        <v>53</v>
      </c>
    </row>
    <row r="15" spans="1:22" x14ac:dyDescent="0.25">
      <c r="A15" t="str">
        <f t="shared" si="0"/>
        <v>Drivhusgasser i alt, inkl. (CO2) fra afbrænding af biomasse</v>
      </c>
      <c r="B15" s="3" t="s">
        <v>22</v>
      </c>
      <c r="C15" s="4">
        <v>1530</v>
      </c>
      <c r="D15" s="4">
        <v>1672</v>
      </c>
      <c r="E15" s="4">
        <v>1527</v>
      </c>
      <c r="F15" s="4">
        <v>1267</v>
      </c>
      <c r="G15" s="4">
        <v>1412</v>
      </c>
      <c r="H15" s="4">
        <v>1502</v>
      </c>
      <c r="I15" s="4">
        <v>1551</v>
      </c>
      <c r="J15" s="4">
        <v>1562</v>
      </c>
      <c r="M15" s="19" t="s">
        <v>35</v>
      </c>
      <c r="N15" s="7" t="str">
        <f t="shared" si="1"/>
        <v>060000 Indvinding af olie og gas</v>
      </c>
      <c r="O15" s="10">
        <f t="array" ref="O15">INDEX($C$4:$J$143,MATCH($M15&amp;$N15,$A$4:$A$143&amp;$B$4:$B$143,0),MATCH(O$2,$C$3:$J$3,0))</f>
        <v>138</v>
      </c>
      <c r="P15" s="7">
        <f t="array" ref="P15">INDEX($C$4:$J$143,MATCH($M15&amp;$N15,$A$4:$A$143&amp;$B$4:$B$143,0),MATCH(P$2,$C$3:$J$3,0))</f>
        <v>107</v>
      </c>
      <c r="Q15" s="7">
        <f t="array" ref="Q15">INDEX($C$4:$J$143,MATCH($M15&amp;$N15,$A$4:$A$143&amp;$B$4:$B$143,0),MATCH(Q$2,$C$3:$J$3,0))</f>
        <v>96</v>
      </c>
      <c r="R15" s="7">
        <f t="array" ref="R15">INDEX($C$4:$J$143,MATCH($M15&amp;$N15,$A$4:$A$143&amp;$B$4:$B$143,0),MATCH(R$2,$C$3:$J$3,0))</f>
        <v>88</v>
      </c>
      <c r="S15" s="7">
        <f t="array" ref="S15">INDEX($C$4:$J$143,MATCH($M15&amp;$N15,$A$4:$A$143&amp;$B$4:$B$143,0),MATCH(S$2,$C$3:$J$3,0))</f>
        <v>84</v>
      </c>
      <c r="T15" s="7">
        <f t="array" ref="T15">INDEX($C$4:$J$143,MATCH($M15&amp;$N15,$A$4:$A$143&amp;$B$4:$B$143,0),MATCH(T$2,$C$3:$J$3,0))</f>
        <v>81</v>
      </c>
      <c r="U15" s="7">
        <f t="array" ref="U15">INDEX($C$4:$J$143,MATCH($M15&amp;$N15,$A$4:$A$143&amp;$B$4:$B$143,0),MATCH(U$2,$C$3:$J$3,0))</f>
        <v>79</v>
      </c>
      <c r="V15" s="20">
        <f t="array" ref="V15">INDEX($C$4:$J$143,MATCH($M15&amp;$N15,$A$4:$A$143&amp;$B$4:$B$143,0),MATCH(V$2,$C$3:$J$3,0))</f>
        <v>79</v>
      </c>
    </row>
    <row r="16" spans="1:22" ht="15.75" thickBot="1" x14ac:dyDescent="0.3">
      <c r="A16" t="str">
        <f t="shared" si="0"/>
        <v>Drivhusgasser i alt, inkl. (CO2) fra afbrænding af biomasse</v>
      </c>
      <c r="B16" s="3" t="s">
        <v>23</v>
      </c>
      <c r="C16" s="4">
        <v>43733</v>
      </c>
      <c r="D16" s="4">
        <v>46313</v>
      </c>
      <c r="E16" s="4">
        <v>43895</v>
      </c>
      <c r="F16" s="4">
        <v>40308</v>
      </c>
      <c r="G16" s="4">
        <v>39063</v>
      </c>
      <c r="H16" s="4">
        <v>41864</v>
      </c>
      <c r="I16" s="4">
        <v>45063</v>
      </c>
      <c r="J16" s="4">
        <v>46030</v>
      </c>
      <c r="M16" s="23" t="s">
        <v>36</v>
      </c>
      <c r="N16" s="24" t="str">
        <f t="shared" si="1"/>
        <v>060000 Indvinding af olie og gas</v>
      </c>
      <c r="O16" s="25">
        <f t="array" ref="O16">INDEX($C$4:$J$143,MATCH($M16&amp;$N16,$A$4:$A$143&amp;$B$4:$B$143,0),MATCH(O$2,$C$3:$J$3,0))</f>
        <v>0</v>
      </c>
      <c r="P16" s="24">
        <f t="array" ref="P16">INDEX($C$4:$J$143,MATCH($M16&amp;$N16,$A$4:$A$143&amp;$B$4:$B$143,0),MATCH(P$2,$C$3:$J$3,0))</f>
        <v>0</v>
      </c>
      <c r="Q16" s="24">
        <f t="array" ref="Q16">INDEX($C$4:$J$143,MATCH($M16&amp;$N16,$A$4:$A$143&amp;$B$4:$B$143,0),MATCH(Q$2,$C$3:$J$3,0))</f>
        <v>0</v>
      </c>
      <c r="R16" s="24">
        <f t="array" ref="R16">INDEX($C$4:$J$143,MATCH($M16&amp;$N16,$A$4:$A$143&amp;$B$4:$B$143,0),MATCH(R$2,$C$3:$J$3,0))</f>
        <v>0</v>
      </c>
      <c r="S16" s="24">
        <f t="array" ref="S16">INDEX($C$4:$J$143,MATCH($M16&amp;$N16,$A$4:$A$143&amp;$B$4:$B$143,0),MATCH(S$2,$C$3:$J$3,0))</f>
        <v>0</v>
      </c>
      <c r="T16" s="24">
        <f t="array" ref="T16">INDEX($C$4:$J$143,MATCH($M16&amp;$N16,$A$4:$A$143&amp;$B$4:$B$143,0),MATCH(T$2,$C$3:$J$3,0))</f>
        <v>0</v>
      </c>
      <c r="U16" s="24">
        <f t="array" ref="U16">INDEX($C$4:$J$143,MATCH($M16&amp;$N16,$A$4:$A$143&amp;$B$4:$B$143,0),MATCH(U$2,$C$3:$J$3,0))</f>
        <v>0</v>
      </c>
      <c r="V16" s="26">
        <f t="array" ref="V16">INDEX($C$4:$J$143,MATCH($M16&amp;$N16,$A$4:$A$143&amp;$B$4:$B$143,0),MATCH(V$2,$C$3:$J$3,0))</f>
        <v>0</v>
      </c>
    </row>
    <row r="17" spans="1:10" x14ac:dyDescent="0.25">
      <c r="A17" t="str">
        <f t="shared" si="0"/>
        <v>Drivhusgasser i alt, inkl. (CO2) fra afbrænding af biomasse</v>
      </c>
      <c r="B17" s="3" t="s">
        <v>24</v>
      </c>
      <c r="C17" s="4">
        <v>113</v>
      </c>
      <c r="D17" s="4">
        <v>108</v>
      </c>
      <c r="E17" s="4">
        <v>100</v>
      </c>
      <c r="F17" s="4">
        <v>80</v>
      </c>
      <c r="G17" s="4">
        <v>74</v>
      </c>
      <c r="H17" s="4">
        <v>79</v>
      </c>
      <c r="I17" s="4">
        <v>83</v>
      </c>
      <c r="J17" s="4">
        <v>82</v>
      </c>
    </row>
    <row r="18" spans="1:10" x14ac:dyDescent="0.25">
      <c r="A18" t="str">
        <f t="shared" si="0"/>
        <v>Drivhusgasser i alt, inkl. (CO2) fra afbrænding af biomasse</v>
      </c>
      <c r="B18" s="3" t="s">
        <v>25</v>
      </c>
      <c r="C18" s="4">
        <v>67</v>
      </c>
      <c r="D18" s="4">
        <v>65</v>
      </c>
      <c r="E18" s="4">
        <v>60</v>
      </c>
      <c r="F18" s="4">
        <v>57</v>
      </c>
      <c r="G18" s="4">
        <v>52</v>
      </c>
      <c r="H18" s="4">
        <v>52</v>
      </c>
      <c r="I18" s="4">
        <v>59</v>
      </c>
      <c r="J18" s="4">
        <v>58</v>
      </c>
    </row>
    <row r="19" spans="1:10" x14ac:dyDescent="0.25">
      <c r="A19" t="str">
        <f t="shared" si="0"/>
        <v>Drivhusgasser i alt, inkl. (CO2) fra afbrænding af biomasse</v>
      </c>
      <c r="B19" s="3" t="s">
        <v>26</v>
      </c>
      <c r="C19" s="4">
        <v>101</v>
      </c>
      <c r="D19" s="4">
        <v>94</v>
      </c>
      <c r="E19" s="4">
        <v>108</v>
      </c>
      <c r="F19" s="4">
        <v>86</v>
      </c>
      <c r="G19" s="4">
        <v>79</v>
      </c>
      <c r="H19" s="4">
        <v>88</v>
      </c>
      <c r="I19" s="4">
        <v>82</v>
      </c>
      <c r="J19" s="4">
        <v>78</v>
      </c>
    </row>
    <row r="20" spans="1:10" x14ac:dyDescent="0.25">
      <c r="A20" t="str">
        <f t="shared" si="0"/>
        <v>Drivhusgasser i alt, inkl. (CO2) fra afbrænding af biomasse</v>
      </c>
      <c r="B20" s="3" t="s">
        <v>27</v>
      </c>
      <c r="C20" s="4">
        <v>31</v>
      </c>
      <c r="D20" s="4">
        <v>28</v>
      </c>
      <c r="E20" s="4">
        <v>40</v>
      </c>
      <c r="F20" s="4">
        <v>34</v>
      </c>
      <c r="G20" s="4">
        <v>35</v>
      </c>
      <c r="H20" s="4">
        <v>37</v>
      </c>
      <c r="I20" s="4">
        <v>39</v>
      </c>
      <c r="J20" s="4">
        <v>40</v>
      </c>
    </row>
    <row r="21" spans="1:10" x14ac:dyDescent="0.25">
      <c r="A21" t="str">
        <f t="shared" si="0"/>
        <v>Drivhusgasser i alt, inkl. (CO2) fra afbrænding af biomasse</v>
      </c>
      <c r="B21" s="3" t="s">
        <v>28</v>
      </c>
      <c r="C21" s="4">
        <v>437</v>
      </c>
      <c r="D21" s="4">
        <v>433</v>
      </c>
      <c r="E21" s="4">
        <v>413</v>
      </c>
      <c r="F21" s="4">
        <v>363</v>
      </c>
      <c r="G21" s="4">
        <v>371</v>
      </c>
      <c r="H21" s="4">
        <v>398</v>
      </c>
      <c r="I21" s="4">
        <v>414</v>
      </c>
      <c r="J21" s="4">
        <v>405</v>
      </c>
    </row>
    <row r="22" spans="1:10" x14ac:dyDescent="0.25">
      <c r="A22" t="str">
        <f t="shared" si="0"/>
        <v>Drivhusgasser i alt, inkl. (CO2) fra afbrænding af biomasse</v>
      </c>
      <c r="B22" s="3" t="s">
        <v>29</v>
      </c>
      <c r="C22" s="4">
        <v>934</v>
      </c>
      <c r="D22" s="4">
        <v>979</v>
      </c>
      <c r="E22" s="4">
        <v>923</v>
      </c>
      <c r="F22" s="4">
        <v>946</v>
      </c>
      <c r="G22" s="4">
        <v>892</v>
      </c>
      <c r="H22" s="4">
        <v>900</v>
      </c>
      <c r="I22" s="4">
        <v>925</v>
      </c>
      <c r="J22" s="4">
        <v>976</v>
      </c>
    </row>
    <row r="23" spans="1:10" x14ac:dyDescent="0.25">
      <c r="A23" t="str">
        <f t="shared" si="0"/>
        <v>Drivhusgasser i alt, inkl. (CO2) fra afbrænding af biomasse</v>
      </c>
      <c r="B23" s="3" t="s">
        <v>30</v>
      </c>
      <c r="C23" s="4">
        <v>173</v>
      </c>
      <c r="D23" s="4">
        <v>146</v>
      </c>
      <c r="E23" s="4">
        <v>150</v>
      </c>
      <c r="F23" s="4">
        <v>138</v>
      </c>
      <c r="G23" s="4">
        <v>121</v>
      </c>
      <c r="H23" s="4">
        <v>132</v>
      </c>
      <c r="I23" s="4">
        <v>137</v>
      </c>
      <c r="J23" s="4">
        <v>137</v>
      </c>
    </row>
    <row r="24" spans="1:10" x14ac:dyDescent="0.25">
      <c r="A24" s="3" t="s">
        <v>31</v>
      </c>
      <c r="B24" s="3" t="s">
        <v>11</v>
      </c>
      <c r="C24" s="4">
        <v>14898</v>
      </c>
      <c r="D24" s="4">
        <v>14539</v>
      </c>
      <c r="E24" s="4">
        <v>14900</v>
      </c>
      <c r="F24" s="4">
        <v>14968</v>
      </c>
      <c r="G24" s="4">
        <v>15028</v>
      </c>
      <c r="H24" s="4">
        <v>15945</v>
      </c>
      <c r="I24" s="4">
        <v>17133</v>
      </c>
      <c r="J24" s="4">
        <v>18840</v>
      </c>
    </row>
    <row r="25" spans="1:10" x14ac:dyDescent="0.25">
      <c r="A25" t="str">
        <f>A24</f>
        <v>Kuldioxid (CO2) fra afbrænding af biomasse</v>
      </c>
      <c r="B25" s="3" t="s">
        <v>12</v>
      </c>
      <c r="C25" s="4">
        <v>4498</v>
      </c>
      <c r="D25" s="4">
        <v>4178</v>
      </c>
      <c r="E25" s="4">
        <v>4123</v>
      </c>
      <c r="F25" s="4">
        <v>4290</v>
      </c>
      <c r="G25" s="4">
        <v>4109</v>
      </c>
      <c r="H25" s="4">
        <v>4778</v>
      </c>
      <c r="I25" s="4">
        <v>5044</v>
      </c>
      <c r="J25" s="4">
        <v>5622</v>
      </c>
    </row>
    <row r="26" spans="1:10" x14ac:dyDescent="0.25">
      <c r="A26" t="str">
        <f t="shared" ref="A26:A43" si="2">A25</f>
        <v>Kuldioxid (CO2) fra afbrænding af biomasse</v>
      </c>
      <c r="B26" s="3" t="s">
        <v>13</v>
      </c>
      <c r="C26" s="4">
        <v>10400</v>
      </c>
      <c r="D26" s="4">
        <v>10361</v>
      </c>
      <c r="E26" s="4">
        <v>10777</v>
      </c>
      <c r="F26" s="4">
        <v>10677</v>
      </c>
      <c r="G26" s="4">
        <v>10919</v>
      </c>
      <c r="H26" s="4">
        <v>11167</v>
      </c>
      <c r="I26" s="4">
        <v>12089</v>
      </c>
      <c r="J26" s="4">
        <v>13218</v>
      </c>
    </row>
    <row r="27" spans="1:10" x14ac:dyDescent="0.25">
      <c r="A27" t="str">
        <f t="shared" si="2"/>
        <v>Kuldioxid (CO2) fra afbrænding af biomasse</v>
      </c>
      <c r="B27" s="3" t="s">
        <v>14</v>
      </c>
      <c r="C27" s="4">
        <v>233</v>
      </c>
      <c r="D27" s="4">
        <v>243</v>
      </c>
      <c r="E27" s="4">
        <v>244</v>
      </c>
      <c r="F27" s="4">
        <v>239</v>
      </c>
      <c r="G27" s="4">
        <v>241</v>
      </c>
      <c r="H27" s="4">
        <v>248</v>
      </c>
      <c r="I27" s="4">
        <v>253</v>
      </c>
      <c r="J27" s="4">
        <v>277</v>
      </c>
    </row>
    <row r="28" spans="1:10" x14ac:dyDescent="0.25">
      <c r="A28" t="str">
        <f t="shared" si="2"/>
        <v>Kuldioxid (CO2) fra afbrænding af biomasse</v>
      </c>
      <c r="B28" s="3" t="s">
        <v>15</v>
      </c>
      <c r="C28" s="4">
        <v>233</v>
      </c>
      <c r="D28" s="4">
        <v>242</v>
      </c>
      <c r="E28" s="4">
        <v>241</v>
      </c>
      <c r="F28" s="4">
        <v>237</v>
      </c>
      <c r="G28" s="4">
        <v>239</v>
      </c>
      <c r="H28" s="4">
        <v>245</v>
      </c>
      <c r="I28" s="4">
        <v>250</v>
      </c>
      <c r="J28" s="4">
        <v>274</v>
      </c>
    </row>
    <row r="29" spans="1:10" x14ac:dyDescent="0.25">
      <c r="A29" t="str">
        <f t="shared" si="2"/>
        <v>Kuldioxid (CO2) fra afbrænding af biomasse</v>
      </c>
      <c r="B29" s="3" t="s">
        <v>16</v>
      </c>
      <c r="C29" s="4">
        <v>0</v>
      </c>
      <c r="D29" s="4">
        <v>1</v>
      </c>
      <c r="E29" s="4">
        <v>3</v>
      </c>
      <c r="F29" s="4">
        <v>2</v>
      </c>
      <c r="G29" s="4">
        <v>2</v>
      </c>
      <c r="H29" s="4">
        <v>3</v>
      </c>
      <c r="I29" s="4">
        <v>3</v>
      </c>
      <c r="J29" s="4">
        <v>2</v>
      </c>
    </row>
    <row r="30" spans="1:10" x14ac:dyDescent="0.25">
      <c r="A30" t="str">
        <f t="shared" si="2"/>
        <v>Kuldioxid (CO2) fra afbrænding af biomasse</v>
      </c>
      <c r="B30" s="3" t="s">
        <v>17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</row>
    <row r="31" spans="1:10" x14ac:dyDescent="0.25">
      <c r="A31" t="str">
        <f t="shared" si="2"/>
        <v>Kuldioxid (CO2) fra afbrænding af biomasse</v>
      </c>
      <c r="B31" s="3" t="s">
        <v>18</v>
      </c>
      <c r="C31" s="4">
        <v>105</v>
      </c>
      <c r="D31" s="4">
        <v>116</v>
      </c>
      <c r="E31" s="4">
        <v>95</v>
      </c>
      <c r="F31" s="4">
        <v>86</v>
      </c>
      <c r="G31" s="4">
        <v>60</v>
      </c>
      <c r="H31" s="4">
        <v>236</v>
      </c>
      <c r="I31" s="4">
        <v>90</v>
      </c>
      <c r="J31" s="4">
        <v>111</v>
      </c>
    </row>
    <row r="32" spans="1:10" x14ac:dyDescent="0.25">
      <c r="A32" t="str">
        <f t="shared" si="2"/>
        <v>Kuldioxid (CO2) fra afbrænding af biomasse</v>
      </c>
      <c r="B32" s="3" t="s">
        <v>19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t="str">
        <f t="shared" si="2"/>
        <v>Kuldioxid (CO2) fra afbrænding af biomasse</v>
      </c>
      <c r="B33" s="3" t="s">
        <v>20</v>
      </c>
      <c r="C33" s="4">
        <v>757</v>
      </c>
      <c r="D33" s="4">
        <v>776</v>
      </c>
      <c r="E33" s="4">
        <v>589</v>
      </c>
      <c r="F33" s="4">
        <v>461</v>
      </c>
      <c r="G33" s="4">
        <v>350</v>
      </c>
      <c r="H33" s="4">
        <v>558</v>
      </c>
      <c r="I33" s="4">
        <v>706</v>
      </c>
      <c r="J33" s="4">
        <v>738</v>
      </c>
    </row>
    <row r="34" spans="1:10" x14ac:dyDescent="0.25">
      <c r="A34" t="str">
        <f t="shared" si="2"/>
        <v>Kuldioxid (CO2) fra afbrænding af biomasse</v>
      </c>
      <c r="B34" s="3" t="s">
        <v>21</v>
      </c>
      <c r="C34" s="4">
        <v>9189</v>
      </c>
      <c r="D34" s="4">
        <v>8941</v>
      </c>
      <c r="E34" s="4">
        <v>9446</v>
      </c>
      <c r="F34" s="4">
        <v>9460</v>
      </c>
      <c r="G34" s="4">
        <v>9817</v>
      </c>
      <c r="H34" s="4">
        <v>9656</v>
      </c>
      <c r="I34" s="4">
        <v>10549</v>
      </c>
      <c r="J34" s="4">
        <v>11605</v>
      </c>
    </row>
    <row r="35" spans="1:10" x14ac:dyDescent="0.25">
      <c r="A35" t="str">
        <f t="shared" si="2"/>
        <v>Kuldioxid (CO2) fra afbrænding af biomasse</v>
      </c>
      <c r="B35" s="3" t="s">
        <v>22</v>
      </c>
      <c r="C35" s="4">
        <v>2</v>
      </c>
      <c r="D35" s="4">
        <v>44</v>
      </c>
      <c r="E35" s="4">
        <v>70</v>
      </c>
      <c r="F35" s="4">
        <v>54</v>
      </c>
      <c r="G35" s="4">
        <v>64</v>
      </c>
      <c r="H35" s="4">
        <v>69</v>
      </c>
      <c r="I35" s="4">
        <v>74</v>
      </c>
      <c r="J35" s="4">
        <v>64</v>
      </c>
    </row>
    <row r="36" spans="1:10" x14ac:dyDescent="0.25">
      <c r="A36" t="str">
        <f t="shared" si="2"/>
        <v>Kuldioxid (CO2) fra afbrænding af biomasse</v>
      </c>
      <c r="B36" s="3" t="s">
        <v>23</v>
      </c>
      <c r="C36" s="4">
        <v>3</v>
      </c>
      <c r="D36" s="4">
        <v>97</v>
      </c>
      <c r="E36" s="4">
        <v>172</v>
      </c>
      <c r="F36" s="4">
        <v>209</v>
      </c>
      <c r="G36" s="4">
        <v>203</v>
      </c>
      <c r="H36" s="4">
        <v>202</v>
      </c>
      <c r="I36" s="4">
        <v>204</v>
      </c>
      <c r="J36" s="4">
        <v>179</v>
      </c>
    </row>
    <row r="37" spans="1:10" x14ac:dyDescent="0.25">
      <c r="A37" t="str">
        <f t="shared" si="2"/>
        <v>Kuldioxid (CO2) fra afbrænding af biomasse</v>
      </c>
      <c r="B37" s="3" t="s">
        <v>24</v>
      </c>
      <c r="C37" s="4">
        <v>0</v>
      </c>
      <c r="D37" s="4">
        <v>3</v>
      </c>
      <c r="E37" s="4">
        <v>4</v>
      </c>
      <c r="F37" s="4">
        <v>3</v>
      </c>
      <c r="G37" s="4">
        <v>3</v>
      </c>
      <c r="H37" s="4">
        <v>3</v>
      </c>
      <c r="I37" s="4">
        <v>4</v>
      </c>
      <c r="J37" s="4">
        <v>3</v>
      </c>
    </row>
    <row r="38" spans="1:10" x14ac:dyDescent="0.25">
      <c r="A38" t="str">
        <f t="shared" si="2"/>
        <v>Kuldioxid (CO2) fra afbrænding af biomasse</v>
      </c>
      <c r="B38" s="3" t="s">
        <v>25</v>
      </c>
      <c r="C38" s="4">
        <v>0</v>
      </c>
      <c r="D38" s="4">
        <v>2</v>
      </c>
      <c r="E38" s="4">
        <v>2</v>
      </c>
      <c r="F38" s="4">
        <v>2</v>
      </c>
      <c r="G38" s="4">
        <v>2</v>
      </c>
      <c r="H38" s="4">
        <v>2</v>
      </c>
      <c r="I38" s="4">
        <v>3</v>
      </c>
      <c r="J38" s="4">
        <v>2</v>
      </c>
    </row>
    <row r="39" spans="1:10" x14ac:dyDescent="0.25">
      <c r="A39" t="str">
        <f t="shared" si="2"/>
        <v>Kuldioxid (CO2) fra afbrænding af biomasse</v>
      </c>
      <c r="B39" s="3" t="s">
        <v>26</v>
      </c>
      <c r="C39" s="4">
        <v>0</v>
      </c>
      <c r="D39" s="4">
        <v>3</v>
      </c>
      <c r="E39" s="4">
        <v>6</v>
      </c>
      <c r="F39" s="4">
        <v>5</v>
      </c>
      <c r="G39" s="4">
        <v>5</v>
      </c>
      <c r="H39" s="4">
        <v>5</v>
      </c>
      <c r="I39" s="4">
        <v>5</v>
      </c>
      <c r="J39" s="4">
        <v>2</v>
      </c>
    </row>
    <row r="40" spans="1:10" x14ac:dyDescent="0.25">
      <c r="A40" t="str">
        <f t="shared" si="2"/>
        <v>Kuldioxid (CO2) fra afbrænding af biomasse</v>
      </c>
      <c r="B40" s="3" t="s">
        <v>27</v>
      </c>
      <c r="C40" s="4">
        <v>0</v>
      </c>
      <c r="D40" s="4">
        <v>1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4</v>
      </c>
    </row>
    <row r="41" spans="1:10" x14ac:dyDescent="0.25">
      <c r="A41" t="str">
        <f t="shared" si="2"/>
        <v>Kuldioxid (CO2) fra afbrænding af biomasse</v>
      </c>
      <c r="B41" s="3" t="s">
        <v>28</v>
      </c>
      <c r="C41" s="4">
        <v>1</v>
      </c>
      <c r="D41" s="4">
        <v>13</v>
      </c>
      <c r="E41" s="4">
        <v>21</v>
      </c>
      <c r="F41" s="4">
        <v>19</v>
      </c>
      <c r="G41" s="4">
        <v>21</v>
      </c>
      <c r="H41" s="4">
        <v>22</v>
      </c>
      <c r="I41" s="4">
        <v>23</v>
      </c>
      <c r="J41" s="4">
        <v>20</v>
      </c>
    </row>
    <row r="42" spans="1:10" x14ac:dyDescent="0.25">
      <c r="A42" t="str">
        <f t="shared" si="2"/>
        <v>Kuldioxid (CO2) fra afbrænding af biomasse</v>
      </c>
      <c r="B42" s="3" t="s">
        <v>29</v>
      </c>
      <c r="C42" s="4">
        <v>110</v>
      </c>
      <c r="D42" s="4">
        <v>120</v>
      </c>
      <c r="E42" s="4">
        <v>118</v>
      </c>
      <c r="F42" s="4">
        <v>132</v>
      </c>
      <c r="G42" s="4">
        <v>145</v>
      </c>
      <c r="H42" s="4">
        <v>158</v>
      </c>
      <c r="I42" s="4">
        <v>171</v>
      </c>
      <c r="J42" s="4">
        <v>207</v>
      </c>
    </row>
    <row r="43" spans="1:10" x14ac:dyDescent="0.25">
      <c r="A43" t="str">
        <f t="shared" si="2"/>
        <v>Kuldioxid (CO2) fra afbrænding af biomasse</v>
      </c>
      <c r="B43" s="3" t="s">
        <v>30</v>
      </c>
      <c r="C43" s="4">
        <v>0</v>
      </c>
      <c r="D43" s="4">
        <v>3</v>
      </c>
      <c r="E43" s="4">
        <v>6</v>
      </c>
      <c r="F43" s="4">
        <v>5</v>
      </c>
      <c r="G43" s="4">
        <v>5</v>
      </c>
      <c r="H43" s="4">
        <v>5</v>
      </c>
      <c r="I43" s="4">
        <v>6</v>
      </c>
      <c r="J43" s="4">
        <v>5</v>
      </c>
    </row>
    <row r="44" spans="1:10" x14ac:dyDescent="0.25">
      <c r="A44" s="3" t="s">
        <v>32</v>
      </c>
      <c r="B44" s="3" t="s">
        <v>11</v>
      </c>
      <c r="C44" s="4">
        <v>101407</v>
      </c>
      <c r="D44" s="4">
        <v>99032</v>
      </c>
      <c r="E44" s="4">
        <v>92224</v>
      </c>
      <c r="F44" s="4">
        <v>90092</v>
      </c>
      <c r="G44" s="4">
        <v>84866</v>
      </c>
      <c r="H44" s="4">
        <v>85020</v>
      </c>
      <c r="I44" s="4">
        <v>89961</v>
      </c>
      <c r="J44" s="4">
        <v>88949</v>
      </c>
    </row>
    <row r="45" spans="1:10" x14ac:dyDescent="0.25">
      <c r="A45" t="str">
        <f>A44</f>
        <v>Drivhusgasser i alt, ekskl. (CO2) fra afbrænding af biomasse</v>
      </c>
      <c r="B45" s="3" t="s">
        <v>12</v>
      </c>
      <c r="C45" s="4">
        <v>9840</v>
      </c>
      <c r="D45" s="4">
        <v>9212</v>
      </c>
      <c r="E45" s="4">
        <v>8967</v>
      </c>
      <c r="F45" s="4">
        <v>8843</v>
      </c>
      <c r="G45" s="4">
        <v>8362</v>
      </c>
      <c r="H45" s="4">
        <v>8409</v>
      </c>
      <c r="I45" s="4">
        <v>8375</v>
      </c>
      <c r="J45" s="4">
        <v>8393</v>
      </c>
    </row>
    <row r="46" spans="1:10" x14ac:dyDescent="0.25">
      <c r="A46" t="str">
        <f t="shared" ref="A46:A63" si="3">A45</f>
        <v>Drivhusgasser i alt, ekskl. (CO2) fra afbrænding af biomasse</v>
      </c>
      <c r="B46" s="3" t="s">
        <v>13</v>
      </c>
      <c r="C46" s="4">
        <v>91567</v>
      </c>
      <c r="D46" s="4">
        <v>89820</v>
      </c>
      <c r="E46" s="4">
        <v>83256</v>
      </c>
      <c r="F46" s="4">
        <v>81249</v>
      </c>
      <c r="G46" s="4">
        <v>76504</v>
      </c>
      <c r="H46" s="4">
        <v>76611</v>
      </c>
      <c r="I46" s="4">
        <v>81585</v>
      </c>
      <c r="J46" s="4">
        <v>80555</v>
      </c>
    </row>
    <row r="47" spans="1:10" x14ac:dyDescent="0.25">
      <c r="A47" t="str">
        <f t="shared" si="3"/>
        <v>Drivhusgasser i alt, ekskl. (CO2) fra afbrænding af biomasse</v>
      </c>
      <c r="B47" s="3" t="s">
        <v>14</v>
      </c>
      <c r="C47" s="4">
        <v>12582</v>
      </c>
      <c r="D47" s="4">
        <v>12513</v>
      </c>
      <c r="E47" s="4">
        <v>12221</v>
      </c>
      <c r="F47" s="4">
        <v>12196</v>
      </c>
      <c r="G47" s="4">
        <v>12223</v>
      </c>
      <c r="H47" s="4">
        <v>12151</v>
      </c>
      <c r="I47" s="4">
        <v>12315</v>
      </c>
      <c r="J47" s="4">
        <v>12524</v>
      </c>
    </row>
    <row r="48" spans="1:10" x14ac:dyDescent="0.25">
      <c r="A48" t="str">
        <f t="shared" si="3"/>
        <v>Drivhusgasser i alt, ekskl. (CO2) fra afbrænding af biomasse</v>
      </c>
      <c r="B48" s="3" t="s">
        <v>15</v>
      </c>
      <c r="C48" s="4">
        <v>12046</v>
      </c>
      <c r="D48" s="4">
        <v>12011</v>
      </c>
      <c r="E48" s="4">
        <v>11807</v>
      </c>
      <c r="F48" s="4">
        <v>11757</v>
      </c>
      <c r="G48" s="4">
        <v>11813</v>
      </c>
      <c r="H48" s="4">
        <v>11709</v>
      </c>
      <c r="I48" s="4">
        <v>11867</v>
      </c>
      <c r="J48" s="4">
        <v>12028</v>
      </c>
    </row>
    <row r="49" spans="1:10" x14ac:dyDescent="0.25">
      <c r="A49" t="str">
        <f t="shared" si="3"/>
        <v>Drivhusgasser i alt, ekskl. (CO2) fra afbrænding af biomasse</v>
      </c>
      <c r="B49" s="3" t="s">
        <v>16</v>
      </c>
      <c r="C49" s="4">
        <v>63</v>
      </c>
      <c r="D49" s="4">
        <v>62</v>
      </c>
      <c r="E49" s="4">
        <v>65</v>
      </c>
      <c r="F49" s="4">
        <v>58</v>
      </c>
      <c r="G49" s="4">
        <v>61</v>
      </c>
      <c r="H49" s="4">
        <v>64</v>
      </c>
      <c r="I49" s="4">
        <v>65</v>
      </c>
      <c r="J49" s="4">
        <v>68</v>
      </c>
    </row>
    <row r="50" spans="1:10" x14ac:dyDescent="0.25">
      <c r="A50" t="str">
        <f t="shared" si="3"/>
        <v>Drivhusgasser i alt, ekskl. (CO2) fra afbrænding af biomasse</v>
      </c>
      <c r="B50" s="3" t="s">
        <v>17</v>
      </c>
      <c r="C50" s="4">
        <v>473</v>
      </c>
      <c r="D50" s="4">
        <v>441</v>
      </c>
      <c r="E50" s="4">
        <v>349</v>
      </c>
      <c r="F50" s="4">
        <v>381</v>
      </c>
      <c r="G50" s="4">
        <v>348</v>
      </c>
      <c r="H50" s="4">
        <v>378</v>
      </c>
      <c r="I50" s="4">
        <v>382</v>
      </c>
      <c r="J50" s="4">
        <v>427</v>
      </c>
    </row>
    <row r="51" spans="1:10" x14ac:dyDescent="0.25">
      <c r="A51" t="str">
        <f t="shared" si="3"/>
        <v>Drivhusgasser i alt, ekskl. (CO2) fra afbrænding af biomasse</v>
      </c>
      <c r="B51" s="3" t="s">
        <v>18</v>
      </c>
      <c r="C51" s="4">
        <v>2204</v>
      </c>
      <c r="D51" s="4">
        <v>1958</v>
      </c>
      <c r="E51" s="4">
        <v>1908</v>
      </c>
      <c r="F51" s="4">
        <v>1842</v>
      </c>
      <c r="G51" s="4">
        <v>1808</v>
      </c>
      <c r="H51" s="4">
        <v>1887</v>
      </c>
      <c r="I51" s="4">
        <v>1785</v>
      </c>
      <c r="J51" s="4">
        <v>1824</v>
      </c>
    </row>
    <row r="52" spans="1:10" x14ac:dyDescent="0.25">
      <c r="A52" t="str">
        <f t="shared" si="3"/>
        <v>Drivhusgasser i alt, ekskl. (CO2) fra afbrænding af biomasse</v>
      </c>
      <c r="B52" s="3" t="s">
        <v>19</v>
      </c>
      <c r="C52" s="4">
        <v>2038</v>
      </c>
      <c r="D52" s="4">
        <v>1809</v>
      </c>
      <c r="E52" s="4">
        <v>1777</v>
      </c>
      <c r="F52" s="4">
        <v>1715</v>
      </c>
      <c r="G52" s="4">
        <v>1686</v>
      </c>
      <c r="H52" s="4">
        <v>1761</v>
      </c>
      <c r="I52" s="4">
        <v>1660</v>
      </c>
      <c r="J52" s="4">
        <v>1695</v>
      </c>
    </row>
    <row r="53" spans="1:10" x14ac:dyDescent="0.25">
      <c r="A53" t="str">
        <f t="shared" si="3"/>
        <v>Drivhusgasser i alt, ekskl. (CO2) fra afbrænding af biomasse</v>
      </c>
      <c r="B53" s="3" t="s">
        <v>20</v>
      </c>
      <c r="C53" s="4">
        <v>6015</v>
      </c>
      <c r="D53" s="4">
        <v>6196</v>
      </c>
      <c r="E53" s="4">
        <v>6017</v>
      </c>
      <c r="F53" s="4">
        <v>5815</v>
      </c>
      <c r="G53" s="4">
        <v>5822</v>
      </c>
      <c r="H53" s="4">
        <v>5811</v>
      </c>
      <c r="I53" s="4">
        <v>6004</v>
      </c>
      <c r="J53" s="4">
        <v>6116</v>
      </c>
    </row>
    <row r="54" spans="1:10" x14ac:dyDescent="0.25">
      <c r="A54" t="str">
        <f t="shared" si="3"/>
        <v>Drivhusgasser i alt, ekskl. (CO2) fra afbrænding af biomasse</v>
      </c>
      <c r="B54" s="3" t="s">
        <v>21</v>
      </c>
      <c r="C54" s="4">
        <v>23763</v>
      </c>
      <c r="D54" s="4">
        <v>19601</v>
      </c>
      <c r="E54" s="4">
        <v>16297</v>
      </c>
      <c r="F54" s="4">
        <v>18548</v>
      </c>
      <c r="G54" s="4">
        <v>15001</v>
      </c>
      <c r="H54" s="4">
        <v>12179</v>
      </c>
      <c r="I54" s="4">
        <v>13620</v>
      </c>
      <c r="J54" s="4">
        <v>11211</v>
      </c>
    </row>
    <row r="55" spans="1:10" x14ac:dyDescent="0.25">
      <c r="A55" t="str">
        <f t="shared" si="3"/>
        <v>Drivhusgasser i alt, ekskl. (CO2) fra afbrænding af biomasse</v>
      </c>
      <c r="B55" s="3" t="s">
        <v>22</v>
      </c>
      <c r="C55" s="4">
        <v>1529</v>
      </c>
      <c r="D55" s="4">
        <v>1628</v>
      </c>
      <c r="E55" s="4">
        <v>1457</v>
      </c>
      <c r="F55" s="4">
        <v>1213</v>
      </c>
      <c r="G55" s="4">
        <v>1348</v>
      </c>
      <c r="H55" s="4">
        <v>1433</v>
      </c>
      <c r="I55" s="4">
        <v>1478</v>
      </c>
      <c r="J55" s="4">
        <v>1497</v>
      </c>
    </row>
    <row r="56" spans="1:10" x14ac:dyDescent="0.25">
      <c r="A56" t="str">
        <f t="shared" si="3"/>
        <v>Drivhusgasser i alt, ekskl. (CO2) fra afbrænding af biomasse</v>
      </c>
      <c r="B56" s="3" t="s">
        <v>23</v>
      </c>
      <c r="C56" s="4">
        <v>43730</v>
      </c>
      <c r="D56" s="4">
        <v>46215</v>
      </c>
      <c r="E56" s="4">
        <v>43722</v>
      </c>
      <c r="F56" s="4">
        <v>40099</v>
      </c>
      <c r="G56" s="4">
        <v>38860</v>
      </c>
      <c r="H56" s="4">
        <v>41662</v>
      </c>
      <c r="I56" s="4">
        <v>44859</v>
      </c>
      <c r="J56" s="4">
        <v>45851</v>
      </c>
    </row>
    <row r="57" spans="1:10" x14ac:dyDescent="0.25">
      <c r="A57" t="str">
        <f t="shared" si="3"/>
        <v>Drivhusgasser i alt, ekskl. (CO2) fra afbrænding af biomasse</v>
      </c>
      <c r="B57" s="3" t="s">
        <v>24</v>
      </c>
      <c r="C57" s="4">
        <v>113</v>
      </c>
      <c r="D57" s="4">
        <v>105</v>
      </c>
      <c r="E57" s="4">
        <v>96</v>
      </c>
      <c r="F57" s="4">
        <v>77</v>
      </c>
      <c r="G57" s="4">
        <v>71</v>
      </c>
      <c r="H57" s="4">
        <v>76</v>
      </c>
      <c r="I57" s="4">
        <v>80</v>
      </c>
      <c r="J57" s="4">
        <v>79</v>
      </c>
    </row>
    <row r="58" spans="1:10" x14ac:dyDescent="0.25">
      <c r="A58" t="str">
        <f t="shared" si="3"/>
        <v>Drivhusgasser i alt, ekskl. (CO2) fra afbrænding af biomasse</v>
      </c>
      <c r="B58" s="3" t="s">
        <v>25</v>
      </c>
      <c r="C58" s="4">
        <v>66</v>
      </c>
      <c r="D58" s="4">
        <v>63</v>
      </c>
      <c r="E58" s="4">
        <v>57</v>
      </c>
      <c r="F58" s="4">
        <v>55</v>
      </c>
      <c r="G58" s="4">
        <v>49</v>
      </c>
      <c r="H58" s="4">
        <v>49</v>
      </c>
      <c r="I58" s="4">
        <v>56</v>
      </c>
      <c r="J58" s="4">
        <v>56</v>
      </c>
    </row>
    <row r="59" spans="1:10" x14ac:dyDescent="0.25">
      <c r="A59" t="str">
        <f t="shared" si="3"/>
        <v>Drivhusgasser i alt, ekskl. (CO2) fra afbrænding af biomasse</v>
      </c>
      <c r="B59" s="3" t="s">
        <v>26</v>
      </c>
      <c r="C59" s="4">
        <v>101</v>
      </c>
      <c r="D59" s="4">
        <v>91</v>
      </c>
      <c r="E59" s="4">
        <v>102</v>
      </c>
      <c r="F59" s="4">
        <v>82</v>
      </c>
      <c r="G59" s="4">
        <v>74</v>
      </c>
      <c r="H59" s="4">
        <v>83</v>
      </c>
      <c r="I59" s="4">
        <v>77</v>
      </c>
      <c r="J59" s="4">
        <v>76</v>
      </c>
    </row>
    <row r="60" spans="1:10" x14ac:dyDescent="0.25">
      <c r="A60" t="str">
        <f t="shared" si="3"/>
        <v>Drivhusgasser i alt, ekskl. (CO2) fra afbrænding af biomasse</v>
      </c>
      <c r="B60" s="3" t="s">
        <v>27</v>
      </c>
      <c r="C60" s="4">
        <v>31</v>
      </c>
      <c r="D60" s="4">
        <v>28</v>
      </c>
      <c r="E60" s="4">
        <v>38</v>
      </c>
      <c r="F60" s="4">
        <v>32</v>
      </c>
      <c r="G60" s="4">
        <v>33</v>
      </c>
      <c r="H60" s="4">
        <v>35</v>
      </c>
      <c r="I60" s="4">
        <v>37</v>
      </c>
      <c r="J60" s="4">
        <v>36</v>
      </c>
    </row>
    <row r="61" spans="1:10" x14ac:dyDescent="0.25">
      <c r="A61" t="str">
        <f t="shared" si="3"/>
        <v>Drivhusgasser i alt, ekskl. (CO2) fra afbrænding af biomasse</v>
      </c>
      <c r="B61" s="3" t="s">
        <v>28</v>
      </c>
      <c r="C61" s="4">
        <v>436</v>
      </c>
      <c r="D61" s="4">
        <v>420</v>
      </c>
      <c r="E61" s="4">
        <v>391</v>
      </c>
      <c r="F61" s="4">
        <v>344</v>
      </c>
      <c r="G61" s="4">
        <v>350</v>
      </c>
      <c r="H61" s="4">
        <v>376</v>
      </c>
      <c r="I61" s="4">
        <v>390</v>
      </c>
      <c r="J61" s="4">
        <v>385</v>
      </c>
    </row>
    <row r="62" spans="1:10" x14ac:dyDescent="0.25">
      <c r="A62" t="str">
        <f t="shared" si="3"/>
        <v>Drivhusgasser i alt, ekskl. (CO2) fra afbrænding af biomasse</v>
      </c>
      <c r="B62" s="3" t="s">
        <v>29</v>
      </c>
      <c r="C62" s="4">
        <v>824</v>
      </c>
      <c r="D62" s="4">
        <v>859</v>
      </c>
      <c r="E62" s="4">
        <v>805</v>
      </c>
      <c r="F62" s="4">
        <v>814</v>
      </c>
      <c r="G62" s="4">
        <v>748</v>
      </c>
      <c r="H62" s="4">
        <v>743</v>
      </c>
      <c r="I62" s="4">
        <v>754</v>
      </c>
      <c r="J62" s="4">
        <v>769</v>
      </c>
    </row>
    <row r="63" spans="1:10" x14ac:dyDescent="0.25">
      <c r="A63" t="str">
        <f t="shared" si="3"/>
        <v>Drivhusgasser i alt, ekskl. (CO2) fra afbrænding af biomasse</v>
      </c>
      <c r="B63" s="3" t="s">
        <v>30</v>
      </c>
      <c r="C63" s="4">
        <v>172</v>
      </c>
      <c r="D63" s="4">
        <v>143</v>
      </c>
      <c r="E63" s="4">
        <v>144</v>
      </c>
      <c r="F63" s="4">
        <v>133</v>
      </c>
      <c r="G63" s="4">
        <v>116</v>
      </c>
      <c r="H63" s="4">
        <v>127</v>
      </c>
      <c r="I63" s="4">
        <v>131</v>
      </c>
      <c r="J63" s="4">
        <v>132</v>
      </c>
    </row>
    <row r="64" spans="1:10" x14ac:dyDescent="0.25">
      <c r="A64" s="3" t="s">
        <v>33</v>
      </c>
      <c r="B64" s="3" t="s">
        <v>11</v>
      </c>
      <c r="C64" s="4">
        <v>87493</v>
      </c>
      <c r="D64" s="4">
        <v>85286</v>
      </c>
      <c r="E64" s="4">
        <v>78753</v>
      </c>
      <c r="F64" s="4">
        <v>76789</v>
      </c>
      <c r="G64" s="4">
        <v>71498</v>
      </c>
      <c r="H64" s="4">
        <v>71812</v>
      </c>
      <c r="I64" s="4">
        <v>76535</v>
      </c>
      <c r="J64" s="4">
        <v>75449</v>
      </c>
    </row>
    <row r="65" spans="1:10" x14ac:dyDescent="0.25">
      <c r="A65" t="str">
        <f>A64</f>
        <v>Kuldioxid (CO2), ekskl. fra afbrænding af biomasse</v>
      </c>
      <c r="B65" s="3" t="s">
        <v>12</v>
      </c>
      <c r="C65" s="4">
        <v>9432</v>
      </c>
      <c r="D65" s="4">
        <v>8832</v>
      </c>
      <c r="E65" s="4">
        <v>8617</v>
      </c>
      <c r="F65" s="4">
        <v>8499</v>
      </c>
      <c r="G65" s="4">
        <v>8056</v>
      </c>
      <c r="H65" s="4">
        <v>8106</v>
      </c>
      <c r="I65" s="4">
        <v>8070</v>
      </c>
      <c r="J65" s="4">
        <v>8069</v>
      </c>
    </row>
    <row r="66" spans="1:10" x14ac:dyDescent="0.25">
      <c r="A66" t="str">
        <f t="shared" ref="A66:A83" si="4">A65</f>
        <v>Kuldioxid (CO2), ekskl. fra afbrænding af biomasse</v>
      </c>
      <c r="B66" s="3" t="s">
        <v>13</v>
      </c>
      <c r="C66" s="4">
        <v>78061</v>
      </c>
      <c r="D66" s="4">
        <v>76454</v>
      </c>
      <c r="E66" s="4">
        <v>70136</v>
      </c>
      <c r="F66" s="4">
        <v>68290</v>
      </c>
      <c r="G66" s="4">
        <v>63441</v>
      </c>
      <c r="H66" s="4">
        <v>63707</v>
      </c>
      <c r="I66" s="4">
        <v>68465</v>
      </c>
      <c r="J66" s="4">
        <v>67380</v>
      </c>
    </row>
    <row r="67" spans="1:10" x14ac:dyDescent="0.25">
      <c r="A67" t="str">
        <f t="shared" si="4"/>
        <v>Kuldioxid (CO2), ekskl. fra afbrænding af biomasse</v>
      </c>
      <c r="B67" s="3" t="s">
        <v>14</v>
      </c>
      <c r="C67" s="4">
        <v>2278</v>
      </c>
      <c r="D67" s="4">
        <v>2228</v>
      </c>
      <c r="E67" s="4">
        <v>1997</v>
      </c>
      <c r="F67" s="4">
        <v>2046</v>
      </c>
      <c r="G67" s="4">
        <v>1898</v>
      </c>
      <c r="H67" s="4">
        <v>1891</v>
      </c>
      <c r="I67" s="4">
        <v>1951</v>
      </c>
      <c r="J67" s="4">
        <v>2096</v>
      </c>
    </row>
    <row r="68" spans="1:10" x14ac:dyDescent="0.25">
      <c r="A68" t="str">
        <f t="shared" si="4"/>
        <v>Kuldioxid (CO2), ekskl. fra afbrænding af biomasse</v>
      </c>
      <c r="B68" s="3" t="s">
        <v>15</v>
      </c>
      <c r="C68" s="4">
        <v>1746</v>
      </c>
      <c r="D68" s="4">
        <v>1730</v>
      </c>
      <c r="E68" s="4">
        <v>1587</v>
      </c>
      <c r="F68" s="4">
        <v>1611</v>
      </c>
      <c r="G68" s="4">
        <v>1492</v>
      </c>
      <c r="H68" s="4">
        <v>1453</v>
      </c>
      <c r="I68" s="4">
        <v>1507</v>
      </c>
      <c r="J68" s="4">
        <v>1605</v>
      </c>
    </row>
    <row r="69" spans="1:10" x14ac:dyDescent="0.25">
      <c r="A69" t="str">
        <f t="shared" si="4"/>
        <v>Kuldioxid (CO2), ekskl. fra afbrænding af biomasse</v>
      </c>
      <c r="B69" s="3" t="s">
        <v>16</v>
      </c>
      <c r="C69" s="4">
        <v>62</v>
      </c>
      <c r="D69" s="4">
        <v>61</v>
      </c>
      <c r="E69" s="4">
        <v>64</v>
      </c>
      <c r="F69" s="4">
        <v>58</v>
      </c>
      <c r="G69" s="4">
        <v>60</v>
      </c>
      <c r="H69" s="4">
        <v>63</v>
      </c>
      <c r="I69" s="4">
        <v>65</v>
      </c>
      <c r="J69" s="4">
        <v>67</v>
      </c>
    </row>
    <row r="70" spans="1:10" x14ac:dyDescent="0.25">
      <c r="A70" t="str">
        <f t="shared" si="4"/>
        <v>Kuldioxid (CO2), ekskl. fra afbrænding af biomasse</v>
      </c>
      <c r="B70" s="3" t="s">
        <v>17</v>
      </c>
      <c r="C70" s="4">
        <v>469</v>
      </c>
      <c r="D70" s="4">
        <v>437</v>
      </c>
      <c r="E70" s="4">
        <v>346</v>
      </c>
      <c r="F70" s="4">
        <v>378</v>
      </c>
      <c r="G70" s="4">
        <v>346</v>
      </c>
      <c r="H70" s="4">
        <v>375</v>
      </c>
      <c r="I70" s="4">
        <v>379</v>
      </c>
      <c r="J70" s="4">
        <v>424</v>
      </c>
    </row>
    <row r="71" spans="1:10" x14ac:dyDescent="0.25">
      <c r="A71" t="str">
        <f t="shared" si="4"/>
        <v>Kuldioxid (CO2), ekskl. fra afbrænding af biomasse</v>
      </c>
      <c r="B71" s="3" t="s">
        <v>18</v>
      </c>
      <c r="C71" s="4">
        <v>1999</v>
      </c>
      <c r="D71" s="4">
        <v>1803</v>
      </c>
      <c r="E71" s="4">
        <v>1768</v>
      </c>
      <c r="F71" s="4">
        <v>1703</v>
      </c>
      <c r="G71" s="4">
        <v>1675</v>
      </c>
      <c r="H71" s="4">
        <v>1752</v>
      </c>
      <c r="I71" s="4">
        <v>1651</v>
      </c>
      <c r="J71" s="4">
        <v>1689</v>
      </c>
    </row>
    <row r="72" spans="1:10" x14ac:dyDescent="0.25">
      <c r="A72" t="str">
        <f t="shared" si="4"/>
        <v>Kuldioxid (CO2), ekskl. fra afbrænding af biomasse</v>
      </c>
      <c r="B72" s="3" t="s">
        <v>19</v>
      </c>
      <c r="C72" s="4">
        <v>1836</v>
      </c>
      <c r="D72" s="4">
        <v>1658</v>
      </c>
      <c r="E72" s="4">
        <v>1640</v>
      </c>
      <c r="F72" s="4">
        <v>1578</v>
      </c>
      <c r="G72" s="4">
        <v>1555</v>
      </c>
      <c r="H72" s="4">
        <v>1630</v>
      </c>
      <c r="I72" s="4">
        <v>1528</v>
      </c>
      <c r="J72" s="4">
        <v>1562</v>
      </c>
    </row>
    <row r="73" spans="1:10" x14ac:dyDescent="0.25">
      <c r="A73" t="str">
        <f t="shared" si="4"/>
        <v>Kuldioxid (CO2), ekskl. fra afbrænding af biomasse</v>
      </c>
      <c r="B73" s="3" t="s">
        <v>20</v>
      </c>
      <c r="C73" s="4">
        <v>5655</v>
      </c>
      <c r="D73" s="4">
        <v>5842</v>
      </c>
      <c r="E73" s="4">
        <v>5675</v>
      </c>
      <c r="F73" s="4">
        <v>5476</v>
      </c>
      <c r="G73" s="4">
        <v>5510</v>
      </c>
      <c r="H73" s="4">
        <v>5542</v>
      </c>
      <c r="I73" s="4">
        <v>5751</v>
      </c>
      <c r="J73" s="4">
        <v>5862</v>
      </c>
    </row>
    <row r="74" spans="1:10" x14ac:dyDescent="0.25">
      <c r="A74" t="str">
        <f t="shared" si="4"/>
        <v>Kuldioxid (CO2), ekskl. fra afbrænding af biomasse</v>
      </c>
      <c r="B74" s="3" t="s">
        <v>21</v>
      </c>
      <c r="C74" s="4">
        <v>22148</v>
      </c>
      <c r="D74" s="4">
        <v>18052</v>
      </c>
      <c r="E74" s="4">
        <v>14861</v>
      </c>
      <c r="F74" s="4">
        <v>17163</v>
      </c>
      <c r="G74" s="4">
        <v>13621</v>
      </c>
      <c r="H74" s="4">
        <v>10843</v>
      </c>
      <c r="I74" s="4">
        <v>12157</v>
      </c>
      <c r="J74" s="4">
        <v>9768</v>
      </c>
    </row>
    <row r="75" spans="1:10" x14ac:dyDescent="0.25">
      <c r="A75" t="str">
        <f t="shared" si="4"/>
        <v>Kuldioxid (CO2), ekskl. fra afbrænding af biomasse</v>
      </c>
      <c r="B75" s="3" t="s">
        <v>22</v>
      </c>
      <c r="C75" s="4">
        <v>1501</v>
      </c>
      <c r="D75" s="4">
        <v>1583</v>
      </c>
      <c r="E75" s="4">
        <v>1395</v>
      </c>
      <c r="F75" s="4">
        <v>1148</v>
      </c>
      <c r="G75" s="4">
        <v>1277</v>
      </c>
      <c r="H75" s="4">
        <v>1369</v>
      </c>
      <c r="I75" s="4">
        <v>1423</v>
      </c>
      <c r="J75" s="4">
        <v>1443</v>
      </c>
    </row>
    <row r="76" spans="1:10" x14ac:dyDescent="0.25">
      <c r="A76" t="str">
        <f t="shared" si="4"/>
        <v>Kuldioxid (CO2), ekskl. fra afbrænding af biomasse</v>
      </c>
      <c r="B76" s="3" t="s">
        <v>23</v>
      </c>
      <c r="C76" s="4">
        <v>42845</v>
      </c>
      <c r="D76" s="4">
        <v>45340</v>
      </c>
      <c r="E76" s="4">
        <v>42899</v>
      </c>
      <c r="F76" s="4">
        <v>39310</v>
      </c>
      <c r="G76" s="4">
        <v>38106</v>
      </c>
      <c r="H76" s="4">
        <v>40905</v>
      </c>
      <c r="I76" s="4">
        <v>44088</v>
      </c>
      <c r="J76" s="4">
        <v>45072</v>
      </c>
    </row>
    <row r="77" spans="1:10" x14ac:dyDescent="0.25">
      <c r="A77" t="str">
        <f t="shared" si="4"/>
        <v>Kuldioxid (CO2), ekskl. fra afbrænding af biomasse</v>
      </c>
      <c r="B77" s="3" t="s">
        <v>24</v>
      </c>
      <c r="C77" s="4">
        <v>110</v>
      </c>
      <c r="D77" s="4">
        <v>103</v>
      </c>
      <c r="E77" s="4">
        <v>94</v>
      </c>
      <c r="F77" s="4">
        <v>75</v>
      </c>
      <c r="G77" s="4">
        <v>69</v>
      </c>
      <c r="H77" s="4">
        <v>74</v>
      </c>
      <c r="I77" s="4">
        <v>78</v>
      </c>
      <c r="J77" s="4">
        <v>77</v>
      </c>
    </row>
    <row r="78" spans="1:10" x14ac:dyDescent="0.25">
      <c r="A78" t="str">
        <f t="shared" si="4"/>
        <v>Kuldioxid (CO2), ekskl. fra afbrænding af biomasse</v>
      </c>
      <c r="B78" s="3" t="s">
        <v>25</v>
      </c>
      <c r="C78" s="4">
        <v>65</v>
      </c>
      <c r="D78" s="4">
        <v>62</v>
      </c>
      <c r="E78" s="4">
        <v>57</v>
      </c>
      <c r="F78" s="4">
        <v>54</v>
      </c>
      <c r="G78" s="4">
        <v>49</v>
      </c>
      <c r="H78" s="4">
        <v>48</v>
      </c>
      <c r="I78" s="4">
        <v>55</v>
      </c>
      <c r="J78" s="4">
        <v>55</v>
      </c>
    </row>
    <row r="79" spans="1:10" x14ac:dyDescent="0.25">
      <c r="A79" t="str">
        <f t="shared" si="4"/>
        <v>Kuldioxid (CO2), ekskl. fra afbrænding af biomasse</v>
      </c>
      <c r="B79" s="3" t="s">
        <v>26</v>
      </c>
      <c r="C79" s="4">
        <v>100</v>
      </c>
      <c r="D79" s="4">
        <v>89</v>
      </c>
      <c r="E79" s="4">
        <v>101</v>
      </c>
      <c r="F79" s="4">
        <v>80</v>
      </c>
      <c r="G79" s="4">
        <v>73</v>
      </c>
      <c r="H79" s="4">
        <v>82</v>
      </c>
      <c r="I79" s="4">
        <v>76</v>
      </c>
      <c r="J79" s="4">
        <v>75</v>
      </c>
    </row>
    <row r="80" spans="1:10" x14ac:dyDescent="0.25">
      <c r="A80" t="str">
        <f t="shared" si="4"/>
        <v>Kuldioxid (CO2), ekskl. fra afbrænding af biomasse</v>
      </c>
      <c r="B80" s="3" t="s">
        <v>27</v>
      </c>
      <c r="C80" s="4">
        <v>31</v>
      </c>
      <c r="D80" s="4">
        <v>27</v>
      </c>
      <c r="E80" s="4">
        <v>37</v>
      </c>
      <c r="F80" s="4">
        <v>32</v>
      </c>
      <c r="G80" s="4">
        <v>33</v>
      </c>
      <c r="H80" s="4">
        <v>35</v>
      </c>
      <c r="I80" s="4">
        <v>36</v>
      </c>
      <c r="J80" s="4">
        <v>35</v>
      </c>
    </row>
    <row r="81" spans="1:10" x14ac:dyDescent="0.25">
      <c r="A81" t="str">
        <f t="shared" si="4"/>
        <v>Kuldioxid (CO2), ekskl. fra afbrænding af biomasse</v>
      </c>
      <c r="B81" s="3" t="s">
        <v>28</v>
      </c>
      <c r="C81" s="4">
        <v>429</v>
      </c>
      <c r="D81" s="4">
        <v>412</v>
      </c>
      <c r="E81" s="4">
        <v>385</v>
      </c>
      <c r="F81" s="4">
        <v>338</v>
      </c>
      <c r="G81" s="4">
        <v>344</v>
      </c>
      <c r="H81" s="4">
        <v>371</v>
      </c>
      <c r="I81" s="4">
        <v>384</v>
      </c>
      <c r="J81" s="4">
        <v>379</v>
      </c>
    </row>
    <row r="82" spans="1:10" x14ac:dyDescent="0.25">
      <c r="A82" t="str">
        <f t="shared" si="4"/>
        <v>Kuldioxid (CO2), ekskl. fra afbrænding af biomasse</v>
      </c>
      <c r="B82" s="3" t="s">
        <v>29</v>
      </c>
      <c r="C82" s="4">
        <v>731</v>
      </c>
      <c r="D82" s="4">
        <v>770</v>
      </c>
      <c r="E82" s="4">
        <v>726</v>
      </c>
      <c r="F82" s="4">
        <v>734</v>
      </c>
      <c r="G82" s="4">
        <v>672</v>
      </c>
      <c r="H82" s="4">
        <v>671</v>
      </c>
      <c r="I82" s="4">
        <v>685</v>
      </c>
      <c r="J82" s="4">
        <v>700</v>
      </c>
    </row>
    <row r="83" spans="1:10" x14ac:dyDescent="0.25">
      <c r="A83" t="str">
        <f t="shared" si="4"/>
        <v>Kuldioxid (CO2), ekskl. fra afbrænding af biomasse</v>
      </c>
      <c r="B83" s="3" t="s">
        <v>30</v>
      </c>
      <c r="C83" s="4">
        <v>170</v>
      </c>
      <c r="D83" s="4">
        <v>141</v>
      </c>
      <c r="E83" s="4">
        <v>142</v>
      </c>
      <c r="F83" s="4">
        <v>131</v>
      </c>
      <c r="G83" s="4">
        <v>114</v>
      </c>
      <c r="H83" s="4">
        <v>125</v>
      </c>
      <c r="I83" s="4">
        <v>129</v>
      </c>
      <c r="J83" s="4">
        <v>130</v>
      </c>
    </row>
    <row r="84" spans="1:10" x14ac:dyDescent="0.25">
      <c r="A84" s="3" t="s">
        <v>34</v>
      </c>
      <c r="B84" s="3" t="s">
        <v>11</v>
      </c>
      <c r="C84" s="4">
        <v>5518</v>
      </c>
      <c r="D84" s="4">
        <v>5544</v>
      </c>
      <c r="E84" s="4">
        <v>5437</v>
      </c>
      <c r="F84" s="4">
        <v>5378</v>
      </c>
      <c r="G84" s="4">
        <v>5517</v>
      </c>
      <c r="H84" s="4">
        <v>5526</v>
      </c>
      <c r="I84" s="4">
        <v>5666</v>
      </c>
      <c r="J84" s="4">
        <v>5688</v>
      </c>
    </row>
    <row r="85" spans="1:10" x14ac:dyDescent="0.25">
      <c r="A85" t="str">
        <f>A84</f>
        <v>Lattergas (N2O)</v>
      </c>
      <c r="B85" s="3" t="s">
        <v>12</v>
      </c>
      <c r="C85" s="4">
        <v>116</v>
      </c>
      <c r="D85" s="4">
        <v>109</v>
      </c>
      <c r="E85" s="4">
        <v>106</v>
      </c>
      <c r="F85" s="4">
        <v>106</v>
      </c>
      <c r="G85" s="4">
        <v>101</v>
      </c>
      <c r="H85" s="4">
        <v>108</v>
      </c>
      <c r="I85" s="4">
        <v>108</v>
      </c>
      <c r="J85" s="4">
        <v>114</v>
      </c>
    </row>
    <row r="86" spans="1:10" x14ac:dyDescent="0.25">
      <c r="A86" t="str">
        <f t="shared" ref="A86:A103" si="5">A85</f>
        <v>Lattergas (N2O)</v>
      </c>
      <c r="B86" s="3" t="s">
        <v>13</v>
      </c>
      <c r="C86" s="4">
        <v>5403</v>
      </c>
      <c r="D86" s="4">
        <v>5435</v>
      </c>
      <c r="E86" s="4">
        <v>5331</v>
      </c>
      <c r="F86" s="4">
        <v>5271</v>
      </c>
      <c r="G86" s="4">
        <v>5416</v>
      </c>
      <c r="H86" s="4">
        <v>5418</v>
      </c>
      <c r="I86" s="4">
        <v>5558</v>
      </c>
      <c r="J86" s="4">
        <v>5574</v>
      </c>
    </row>
    <row r="87" spans="1:10" x14ac:dyDescent="0.25">
      <c r="A87" t="str">
        <f t="shared" si="5"/>
        <v>Lattergas (N2O)</v>
      </c>
      <c r="B87" s="3" t="s">
        <v>14</v>
      </c>
      <c r="C87" s="4">
        <v>4638</v>
      </c>
      <c r="D87" s="4">
        <v>4675</v>
      </c>
      <c r="E87" s="4">
        <v>4608</v>
      </c>
      <c r="F87" s="4">
        <v>4565</v>
      </c>
      <c r="G87" s="4">
        <v>4717</v>
      </c>
      <c r="H87" s="4">
        <v>4699</v>
      </c>
      <c r="I87" s="4">
        <v>4780</v>
      </c>
      <c r="J87" s="4">
        <v>4790</v>
      </c>
    </row>
    <row r="88" spans="1:10" x14ac:dyDescent="0.25">
      <c r="A88" t="str">
        <f t="shared" si="5"/>
        <v>Lattergas (N2O)</v>
      </c>
      <c r="B88" s="3" t="s">
        <v>15</v>
      </c>
      <c r="C88" s="4">
        <v>4634</v>
      </c>
      <c r="D88" s="4">
        <v>4671</v>
      </c>
      <c r="E88" s="4">
        <v>4605</v>
      </c>
      <c r="F88" s="4">
        <v>4562</v>
      </c>
      <c r="G88" s="4">
        <v>4714</v>
      </c>
      <c r="H88" s="4">
        <v>4695</v>
      </c>
      <c r="I88" s="4">
        <v>4776</v>
      </c>
      <c r="J88" s="4">
        <v>4786</v>
      </c>
    </row>
    <row r="89" spans="1:10" x14ac:dyDescent="0.25">
      <c r="A89" t="str">
        <f t="shared" si="5"/>
        <v>Lattergas (N2O)</v>
      </c>
      <c r="B89" s="3" t="s">
        <v>16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</row>
    <row r="90" spans="1:10" x14ac:dyDescent="0.25">
      <c r="A90" t="str">
        <f t="shared" si="5"/>
        <v>Lattergas (N2O)</v>
      </c>
      <c r="B90" s="3" t="s">
        <v>17</v>
      </c>
      <c r="C90" s="4">
        <v>3</v>
      </c>
      <c r="D90" s="4">
        <v>3</v>
      </c>
      <c r="E90" s="4">
        <v>3</v>
      </c>
      <c r="F90" s="4">
        <v>3</v>
      </c>
      <c r="G90" s="4">
        <v>3</v>
      </c>
      <c r="H90" s="4">
        <v>3</v>
      </c>
      <c r="I90" s="4">
        <v>3</v>
      </c>
      <c r="J90" s="4">
        <v>3</v>
      </c>
    </row>
    <row r="91" spans="1:10" x14ac:dyDescent="0.25">
      <c r="A91" t="str">
        <f t="shared" si="5"/>
        <v>Lattergas (N2O)</v>
      </c>
      <c r="B91" s="3" t="s">
        <v>18</v>
      </c>
      <c r="C91" s="4">
        <v>67</v>
      </c>
      <c r="D91" s="4">
        <v>47</v>
      </c>
      <c r="E91" s="4">
        <v>43</v>
      </c>
      <c r="F91" s="4">
        <v>50</v>
      </c>
      <c r="G91" s="4">
        <v>49</v>
      </c>
      <c r="H91" s="4">
        <v>53</v>
      </c>
      <c r="I91" s="4">
        <v>55</v>
      </c>
      <c r="J91" s="4">
        <v>55</v>
      </c>
    </row>
    <row r="92" spans="1:10" x14ac:dyDescent="0.25">
      <c r="A92" t="str">
        <f t="shared" si="5"/>
        <v>Lattergas (N2O)</v>
      </c>
      <c r="B92" s="3" t="s">
        <v>19</v>
      </c>
      <c r="C92" s="4">
        <v>65</v>
      </c>
      <c r="D92" s="4">
        <v>44</v>
      </c>
      <c r="E92" s="4">
        <v>41</v>
      </c>
      <c r="F92" s="4">
        <v>48</v>
      </c>
      <c r="G92" s="4">
        <v>47</v>
      </c>
      <c r="H92" s="4">
        <v>50</v>
      </c>
      <c r="I92" s="4">
        <v>53</v>
      </c>
      <c r="J92" s="4">
        <v>53</v>
      </c>
    </row>
    <row r="93" spans="1:10" x14ac:dyDescent="0.25">
      <c r="A93" t="str">
        <f t="shared" si="5"/>
        <v>Lattergas (N2O)</v>
      </c>
      <c r="B93" s="3" t="s">
        <v>20</v>
      </c>
      <c r="C93" s="4">
        <v>55</v>
      </c>
      <c r="D93" s="4">
        <v>53</v>
      </c>
      <c r="E93" s="4">
        <v>47</v>
      </c>
      <c r="F93" s="4">
        <v>44</v>
      </c>
      <c r="G93" s="4">
        <v>43</v>
      </c>
      <c r="H93" s="4">
        <v>44</v>
      </c>
      <c r="I93" s="4">
        <v>43</v>
      </c>
      <c r="J93" s="4">
        <v>44</v>
      </c>
    </row>
    <row r="94" spans="1:10" x14ac:dyDescent="0.25">
      <c r="A94" t="str">
        <f t="shared" si="5"/>
        <v>Lattergas (N2O)</v>
      </c>
      <c r="B94" s="3" t="s">
        <v>21</v>
      </c>
      <c r="C94" s="4">
        <v>266</v>
      </c>
      <c r="D94" s="4">
        <v>251</v>
      </c>
      <c r="E94" s="4">
        <v>237</v>
      </c>
      <c r="F94" s="4">
        <v>239</v>
      </c>
      <c r="G94" s="4">
        <v>239</v>
      </c>
      <c r="H94" s="4">
        <v>223</v>
      </c>
      <c r="I94" s="4">
        <v>250</v>
      </c>
      <c r="J94" s="4">
        <v>246</v>
      </c>
    </row>
    <row r="95" spans="1:10" x14ac:dyDescent="0.25">
      <c r="A95" t="str">
        <f t="shared" si="5"/>
        <v>Lattergas (N2O)</v>
      </c>
      <c r="B95" s="3" t="s">
        <v>22</v>
      </c>
      <c r="C95" s="4">
        <v>14</v>
      </c>
      <c r="D95" s="4">
        <v>16</v>
      </c>
      <c r="E95" s="4">
        <v>15</v>
      </c>
      <c r="F95" s="4">
        <v>13</v>
      </c>
      <c r="G95" s="4">
        <v>15</v>
      </c>
      <c r="H95" s="4">
        <v>16</v>
      </c>
      <c r="I95" s="4">
        <v>17</v>
      </c>
      <c r="J95" s="4">
        <v>18</v>
      </c>
    </row>
    <row r="96" spans="1:10" x14ac:dyDescent="0.25">
      <c r="A96" t="str">
        <f t="shared" si="5"/>
        <v>Lattergas (N2O)</v>
      </c>
      <c r="B96" s="3" t="s">
        <v>23</v>
      </c>
      <c r="C96" s="4">
        <v>339</v>
      </c>
      <c r="D96" s="4">
        <v>365</v>
      </c>
      <c r="E96" s="4">
        <v>355</v>
      </c>
      <c r="F96" s="4">
        <v>333</v>
      </c>
      <c r="G96" s="4">
        <v>327</v>
      </c>
      <c r="H96" s="4">
        <v>356</v>
      </c>
      <c r="I96" s="4">
        <v>385</v>
      </c>
      <c r="J96" s="4">
        <v>394</v>
      </c>
    </row>
    <row r="97" spans="1:10" x14ac:dyDescent="0.25">
      <c r="A97" t="str">
        <f t="shared" si="5"/>
        <v>Lattergas (N2O)</v>
      </c>
      <c r="B97" s="3" t="s">
        <v>24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</row>
    <row r="98" spans="1:10" x14ac:dyDescent="0.25">
      <c r="A98" t="str">
        <f t="shared" si="5"/>
        <v>Lattergas (N2O)</v>
      </c>
      <c r="B98" s="3" t="s">
        <v>25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1</v>
      </c>
    </row>
    <row r="99" spans="1:10" x14ac:dyDescent="0.25">
      <c r="A99" t="str">
        <f t="shared" si="5"/>
        <v>Lattergas (N2O)</v>
      </c>
      <c r="B99" s="3" t="s">
        <v>26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0</v>
      </c>
    </row>
    <row r="100" spans="1:10" x14ac:dyDescent="0.25">
      <c r="A100" t="str">
        <f t="shared" si="5"/>
        <v>Lattergas (N2O)</v>
      </c>
      <c r="B100" s="3" t="s">
        <v>27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</row>
    <row r="101" spans="1:10" x14ac:dyDescent="0.25">
      <c r="A101" t="str">
        <f t="shared" si="5"/>
        <v>Lattergas (N2O)</v>
      </c>
      <c r="B101" s="3" t="s">
        <v>28</v>
      </c>
      <c r="C101" s="4">
        <v>3</v>
      </c>
      <c r="D101" s="4">
        <v>4</v>
      </c>
      <c r="E101" s="4">
        <v>4</v>
      </c>
      <c r="F101" s="4">
        <v>3</v>
      </c>
      <c r="G101" s="4">
        <v>3</v>
      </c>
      <c r="H101" s="4">
        <v>4</v>
      </c>
      <c r="I101" s="4">
        <v>4</v>
      </c>
      <c r="J101" s="4">
        <v>4</v>
      </c>
    </row>
    <row r="102" spans="1:10" x14ac:dyDescent="0.25">
      <c r="A102" t="str">
        <f t="shared" si="5"/>
        <v>Lattergas (N2O)</v>
      </c>
      <c r="B102" s="3" t="s">
        <v>29</v>
      </c>
      <c r="C102" s="4">
        <v>17</v>
      </c>
      <c r="D102" s="4">
        <v>20</v>
      </c>
      <c r="E102" s="4">
        <v>16</v>
      </c>
      <c r="F102" s="4">
        <v>19</v>
      </c>
      <c r="G102" s="4">
        <v>19</v>
      </c>
      <c r="H102" s="4">
        <v>19</v>
      </c>
      <c r="I102" s="4">
        <v>19</v>
      </c>
      <c r="J102" s="4">
        <v>20</v>
      </c>
    </row>
    <row r="103" spans="1:10" x14ac:dyDescent="0.25">
      <c r="A103" t="str">
        <f t="shared" si="5"/>
        <v>Lattergas (N2O)</v>
      </c>
      <c r="B103" s="3" t="s">
        <v>30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2</v>
      </c>
      <c r="J103" s="4">
        <v>1</v>
      </c>
    </row>
    <row r="104" spans="1:10" x14ac:dyDescent="0.25">
      <c r="A104" s="3" t="s">
        <v>35</v>
      </c>
      <c r="B104" s="3" t="s">
        <v>11</v>
      </c>
      <c r="C104" s="4">
        <v>7389</v>
      </c>
      <c r="D104" s="4">
        <v>7229</v>
      </c>
      <c r="E104" s="4">
        <v>7103</v>
      </c>
      <c r="F104" s="4">
        <v>7000</v>
      </c>
      <c r="G104" s="4">
        <v>7002</v>
      </c>
      <c r="H104" s="4">
        <v>6934</v>
      </c>
      <c r="I104" s="4">
        <v>7053</v>
      </c>
      <c r="J104" s="4">
        <v>7105</v>
      </c>
    </row>
    <row r="105" spans="1:10" x14ac:dyDescent="0.25">
      <c r="A105" t="str">
        <f>A104</f>
        <v>Metangas (CH4)</v>
      </c>
      <c r="B105" s="3" t="s">
        <v>12</v>
      </c>
      <c r="C105" s="4">
        <v>178</v>
      </c>
      <c r="D105" s="4">
        <v>156</v>
      </c>
      <c r="E105" s="4">
        <v>145</v>
      </c>
      <c r="F105" s="4">
        <v>139</v>
      </c>
      <c r="G105" s="4">
        <v>121</v>
      </c>
      <c r="H105" s="4">
        <v>131</v>
      </c>
      <c r="I105" s="4">
        <v>126</v>
      </c>
      <c r="J105" s="4">
        <v>140</v>
      </c>
    </row>
    <row r="106" spans="1:10" x14ac:dyDescent="0.25">
      <c r="A106" t="str">
        <f t="shared" ref="A106:A123" si="6">A105</f>
        <v>Metangas (CH4)</v>
      </c>
      <c r="B106" s="3" t="s">
        <v>13</v>
      </c>
      <c r="C106" s="4">
        <v>7211</v>
      </c>
      <c r="D106" s="4">
        <v>7073</v>
      </c>
      <c r="E106" s="4">
        <v>6957</v>
      </c>
      <c r="F106" s="4">
        <v>6861</v>
      </c>
      <c r="G106" s="4">
        <v>6880</v>
      </c>
      <c r="H106" s="4">
        <v>6803</v>
      </c>
      <c r="I106" s="4">
        <v>6927</v>
      </c>
      <c r="J106" s="4">
        <v>6966</v>
      </c>
    </row>
    <row r="107" spans="1:10" x14ac:dyDescent="0.25">
      <c r="A107" t="str">
        <f t="shared" si="6"/>
        <v>Metangas (CH4)</v>
      </c>
      <c r="B107" s="3" t="s">
        <v>14</v>
      </c>
      <c r="C107" s="4">
        <v>5663</v>
      </c>
      <c r="D107" s="4">
        <v>5606</v>
      </c>
      <c r="E107" s="4">
        <v>5613</v>
      </c>
      <c r="F107" s="4">
        <v>5581</v>
      </c>
      <c r="G107" s="4">
        <v>5605</v>
      </c>
      <c r="H107" s="4">
        <v>5559</v>
      </c>
      <c r="I107" s="4">
        <v>5581</v>
      </c>
      <c r="J107" s="4">
        <v>5636</v>
      </c>
    </row>
    <row r="108" spans="1:10" x14ac:dyDescent="0.25">
      <c r="A108" t="str">
        <f t="shared" si="6"/>
        <v>Metangas (CH4)</v>
      </c>
      <c r="B108" s="3" t="s">
        <v>15</v>
      </c>
      <c r="C108" s="4">
        <v>5663</v>
      </c>
      <c r="D108" s="4">
        <v>5606</v>
      </c>
      <c r="E108" s="4">
        <v>5613</v>
      </c>
      <c r="F108" s="4">
        <v>5580</v>
      </c>
      <c r="G108" s="4">
        <v>5605</v>
      </c>
      <c r="H108" s="4">
        <v>5558</v>
      </c>
      <c r="I108" s="4">
        <v>5581</v>
      </c>
      <c r="J108" s="4">
        <v>5635</v>
      </c>
    </row>
    <row r="109" spans="1:10" x14ac:dyDescent="0.25">
      <c r="A109" t="str">
        <f t="shared" si="6"/>
        <v>Metangas (CH4)</v>
      </c>
      <c r="B109" s="3" t="s">
        <v>16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t="str">
        <f t="shared" si="6"/>
        <v>Metangas (CH4)</v>
      </c>
      <c r="B110" s="3" t="s">
        <v>17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t="str">
        <f t="shared" si="6"/>
        <v>Metangas (CH4)</v>
      </c>
      <c r="B111" s="3" t="s">
        <v>18</v>
      </c>
      <c r="C111" s="4">
        <v>138</v>
      </c>
      <c r="D111" s="4">
        <v>108</v>
      </c>
      <c r="E111" s="4">
        <v>96</v>
      </c>
      <c r="F111" s="4">
        <v>88</v>
      </c>
      <c r="G111" s="4">
        <v>84</v>
      </c>
      <c r="H111" s="4">
        <v>82</v>
      </c>
      <c r="I111" s="4">
        <v>80</v>
      </c>
      <c r="J111" s="4">
        <v>80</v>
      </c>
    </row>
    <row r="112" spans="1:10" x14ac:dyDescent="0.25">
      <c r="A112" t="str">
        <f t="shared" si="6"/>
        <v>Metangas (CH4)</v>
      </c>
      <c r="B112" s="3" t="s">
        <v>19</v>
      </c>
      <c r="C112" s="4">
        <v>138</v>
      </c>
      <c r="D112" s="4">
        <v>107</v>
      </c>
      <c r="E112" s="4">
        <v>96</v>
      </c>
      <c r="F112" s="4">
        <v>88</v>
      </c>
      <c r="G112" s="4">
        <v>84</v>
      </c>
      <c r="H112" s="4">
        <v>81</v>
      </c>
      <c r="I112" s="4">
        <v>79</v>
      </c>
      <c r="J112" s="4">
        <v>79</v>
      </c>
    </row>
    <row r="113" spans="1:10" x14ac:dyDescent="0.25">
      <c r="A113" t="str">
        <f t="shared" si="6"/>
        <v>Metangas (CH4)</v>
      </c>
      <c r="B113" s="3" t="s">
        <v>20</v>
      </c>
      <c r="C113" s="4">
        <v>27</v>
      </c>
      <c r="D113" s="4">
        <v>26</v>
      </c>
      <c r="E113" s="4">
        <v>24</v>
      </c>
      <c r="F113" s="4">
        <v>23</v>
      </c>
      <c r="G113" s="4">
        <v>24</v>
      </c>
      <c r="H113" s="4">
        <v>26</v>
      </c>
      <c r="I113" s="4">
        <v>27</v>
      </c>
      <c r="J113" s="4">
        <v>27</v>
      </c>
    </row>
    <row r="114" spans="1:10" x14ac:dyDescent="0.25">
      <c r="A114" t="str">
        <f t="shared" si="6"/>
        <v>Metangas (CH4)</v>
      </c>
      <c r="B114" s="3" t="s">
        <v>21</v>
      </c>
      <c r="C114" s="4">
        <v>1339</v>
      </c>
      <c r="D114" s="4">
        <v>1286</v>
      </c>
      <c r="E114" s="4">
        <v>1187</v>
      </c>
      <c r="F114" s="4">
        <v>1135</v>
      </c>
      <c r="G114" s="4">
        <v>1130</v>
      </c>
      <c r="H114" s="4">
        <v>1101</v>
      </c>
      <c r="I114" s="4">
        <v>1201</v>
      </c>
      <c r="J114" s="4">
        <v>1185</v>
      </c>
    </row>
    <row r="115" spans="1:10" x14ac:dyDescent="0.25">
      <c r="A115" t="str">
        <f t="shared" si="6"/>
        <v>Metangas (CH4)</v>
      </c>
      <c r="B115" s="3" t="s">
        <v>22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</row>
    <row r="116" spans="1:10" x14ac:dyDescent="0.25">
      <c r="A116" t="str">
        <f t="shared" si="6"/>
        <v>Metangas (CH4)</v>
      </c>
      <c r="B116" s="3" t="s">
        <v>23</v>
      </c>
      <c r="C116" s="4">
        <v>35</v>
      </c>
      <c r="D116" s="4">
        <v>39</v>
      </c>
      <c r="E116" s="4">
        <v>32</v>
      </c>
      <c r="F116" s="4">
        <v>30</v>
      </c>
      <c r="G116" s="4">
        <v>33</v>
      </c>
      <c r="H116" s="4">
        <v>32</v>
      </c>
      <c r="I116" s="4">
        <v>35</v>
      </c>
      <c r="J116" s="4">
        <v>35</v>
      </c>
    </row>
    <row r="117" spans="1:10" x14ac:dyDescent="0.25">
      <c r="A117" t="str">
        <f t="shared" si="6"/>
        <v>Metangas (CH4)</v>
      </c>
      <c r="B117" s="3" t="s">
        <v>24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t="str">
        <f t="shared" si="6"/>
        <v>Metangas (CH4)</v>
      </c>
      <c r="B118" s="3" t="s">
        <v>25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 spans="1:10" x14ac:dyDescent="0.25">
      <c r="A119" t="str">
        <f t="shared" si="6"/>
        <v>Metangas (CH4)</v>
      </c>
      <c r="B119" s="3" t="s">
        <v>26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t="str">
        <f t="shared" si="6"/>
        <v>Metangas (CH4)</v>
      </c>
      <c r="B120" s="3" t="s">
        <v>27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t="str">
        <f t="shared" si="6"/>
        <v>Metangas (CH4)</v>
      </c>
      <c r="B121" s="3" t="s">
        <v>28</v>
      </c>
      <c r="C121" s="4">
        <v>1</v>
      </c>
      <c r="D121" s="4">
        <v>1</v>
      </c>
      <c r="E121" s="4">
        <v>1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t="str">
        <f t="shared" si="6"/>
        <v>Metangas (CH4)</v>
      </c>
      <c r="B122" s="3" t="s">
        <v>29</v>
      </c>
      <c r="C122" s="4">
        <v>4</v>
      </c>
      <c r="D122" s="4">
        <v>3</v>
      </c>
      <c r="E122" s="4">
        <v>2</v>
      </c>
      <c r="F122" s="4">
        <v>2</v>
      </c>
      <c r="G122" s="4">
        <v>2</v>
      </c>
      <c r="H122" s="4">
        <v>1</v>
      </c>
      <c r="I122" s="4">
        <v>1</v>
      </c>
      <c r="J122" s="4">
        <v>1</v>
      </c>
    </row>
    <row r="123" spans="1:10" x14ac:dyDescent="0.25">
      <c r="A123" t="str">
        <f t="shared" si="6"/>
        <v>Metangas (CH4)</v>
      </c>
      <c r="B123" s="3" t="s">
        <v>30</v>
      </c>
      <c r="C123" s="4">
        <v>1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3" t="s">
        <v>36</v>
      </c>
      <c r="B124" s="3" t="s">
        <v>11</v>
      </c>
      <c r="C124" s="4">
        <v>1006</v>
      </c>
      <c r="D124" s="4">
        <v>972</v>
      </c>
      <c r="E124" s="4">
        <v>931</v>
      </c>
      <c r="F124" s="4">
        <v>925</v>
      </c>
      <c r="G124" s="4">
        <v>849</v>
      </c>
      <c r="H124" s="4">
        <v>747</v>
      </c>
      <c r="I124" s="4">
        <v>706</v>
      </c>
      <c r="J124" s="4">
        <v>706</v>
      </c>
    </row>
    <row r="125" spans="1:10" x14ac:dyDescent="0.25">
      <c r="A125" t="str">
        <f>A124</f>
        <v>Fluorerede gasser (SF6, PFC, HFC)</v>
      </c>
      <c r="B125" s="3" t="s">
        <v>12</v>
      </c>
      <c r="C125" s="4">
        <v>114</v>
      </c>
      <c r="D125" s="4">
        <v>114</v>
      </c>
      <c r="E125" s="4">
        <v>99</v>
      </c>
      <c r="F125" s="4">
        <v>99</v>
      </c>
      <c r="G125" s="4">
        <v>82</v>
      </c>
      <c r="H125" s="4">
        <v>65</v>
      </c>
      <c r="I125" s="4">
        <v>71</v>
      </c>
      <c r="J125" s="4">
        <v>71</v>
      </c>
    </row>
    <row r="126" spans="1:10" x14ac:dyDescent="0.25">
      <c r="A126" t="str">
        <f t="shared" ref="A126:A143" si="7">A125</f>
        <v>Fluorerede gasser (SF6, PFC, HFC)</v>
      </c>
      <c r="B126" s="3" t="s">
        <v>13</v>
      </c>
      <c r="C126" s="4">
        <v>891</v>
      </c>
      <c r="D126" s="4">
        <v>858</v>
      </c>
      <c r="E126" s="4">
        <v>832</v>
      </c>
      <c r="F126" s="4">
        <v>826</v>
      </c>
      <c r="G126" s="4">
        <v>766</v>
      </c>
      <c r="H126" s="4">
        <v>683</v>
      </c>
      <c r="I126" s="4">
        <v>636</v>
      </c>
      <c r="J126" s="4">
        <v>636</v>
      </c>
    </row>
    <row r="127" spans="1:10" x14ac:dyDescent="0.25">
      <c r="A127" t="str">
        <f t="shared" si="7"/>
        <v>Fluorerede gasser (SF6, PFC, HFC)</v>
      </c>
      <c r="B127" s="3" t="s">
        <v>14</v>
      </c>
      <c r="C127" s="4">
        <v>3</v>
      </c>
      <c r="D127" s="4">
        <v>3</v>
      </c>
      <c r="E127" s="4">
        <v>3</v>
      </c>
      <c r="F127" s="4">
        <v>3</v>
      </c>
      <c r="G127" s="4">
        <v>3</v>
      </c>
      <c r="H127" s="4">
        <v>2</v>
      </c>
      <c r="I127" s="4">
        <v>3</v>
      </c>
      <c r="J127" s="4">
        <v>3</v>
      </c>
    </row>
    <row r="128" spans="1:10" x14ac:dyDescent="0.25">
      <c r="A128" t="str">
        <f t="shared" si="7"/>
        <v>Fluorerede gasser (SF6, PFC, HFC)</v>
      </c>
      <c r="B128" s="3" t="s">
        <v>15</v>
      </c>
      <c r="C128" s="4">
        <v>3</v>
      </c>
      <c r="D128" s="4">
        <v>3</v>
      </c>
      <c r="E128" s="4">
        <v>3</v>
      </c>
      <c r="F128" s="4">
        <v>3</v>
      </c>
      <c r="G128" s="4">
        <v>2</v>
      </c>
      <c r="H128" s="4">
        <v>2</v>
      </c>
      <c r="I128" s="4">
        <v>3</v>
      </c>
      <c r="J128" s="4">
        <v>3</v>
      </c>
    </row>
    <row r="129" spans="1:10" x14ac:dyDescent="0.25">
      <c r="A129" t="str">
        <f t="shared" si="7"/>
        <v>Fluorerede gasser (SF6, PFC, HFC)</v>
      </c>
      <c r="B129" s="3" t="s">
        <v>16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t="str">
        <f t="shared" si="7"/>
        <v>Fluorerede gasser (SF6, PFC, HFC)</v>
      </c>
      <c r="B130" s="3" t="s">
        <v>17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t="str">
        <f t="shared" si="7"/>
        <v>Fluorerede gasser (SF6, PFC, HFC)</v>
      </c>
      <c r="B131" s="3" t="s">
        <v>18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t="str">
        <f t="shared" si="7"/>
        <v>Fluorerede gasser (SF6, PFC, HFC)</v>
      </c>
      <c r="B132" s="3" t="s">
        <v>19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t="str">
        <f t="shared" si="7"/>
        <v>Fluorerede gasser (SF6, PFC, HFC)</v>
      </c>
      <c r="B133" s="3" t="s">
        <v>20</v>
      </c>
      <c r="C133" s="4">
        <v>279</v>
      </c>
      <c r="D133" s="4">
        <v>274</v>
      </c>
      <c r="E133" s="4">
        <v>271</v>
      </c>
      <c r="F133" s="4">
        <v>271</v>
      </c>
      <c r="G133" s="4">
        <v>244</v>
      </c>
      <c r="H133" s="4">
        <v>198</v>
      </c>
      <c r="I133" s="4">
        <v>183</v>
      </c>
      <c r="J133" s="4">
        <v>183</v>
      </c>
    </row>
    <row r="134" spans="1:10" x14ac:dyDescent="0.25">
      <c r="A134" t="str">
        <f t="shared" si="7"/>
        <v>Fluorerede gasser (SF6, PFC, HFC)</v>
      </c>
      <c r="B134" s="3" t="s">
        <v>21</v>
      </c>
      <c r="C134" s="4">
        <v>11</v>
      </c>
      <c r="D134" s="4">
        <v>11</v>
      </c>
      <c r="E134" s="4">
        <v>11</v>
      </c>
      <c r="F134" s="4">
        <v>11</v>
      </c>
      <c r="G134" s="4">
        <v>11</v>
      </c>
      <c r="H134" s="4">
        <v>11</v>
      </c>
      <c r="I134" s="4">
        <v>12</v>
      </c>
      <c r="J134" s="4">
        <v>12</v>
      </c>
    </row>
    <row r="135" spans="1:10" x14ac:dyDescent="0.25">
      <c r="A135" t="str">
        <f t="shared" si="7"/>
        <v>Fluorerede gasser (SF6, PFC, HFC)</v>
      </c>
      <c r="B135" s="3" t="s">
        <v>22</v>
      </c>
      <c r="C135" s="4">
        <v>12</v>
      </c>
      <c r="D135" s="4">
        <v>27</v>
      </c>
      <c r="E135" s="4">
        <v>45</v>
      </c>
      <c r="F135" s="4">
        <v>51</v>
      </c>
      <c r="G135" s="4">
        <v>55</v>
      </c>
      <c r="H135" s="4">
        <v>46</v>
      </c>
      <c r="I135" s="4">
        <v>36</v>
      </c>
      <c r="J135" s="4">
        <v>36</v>
      </c>
    </row>
    <row r="136" spans="1:10" x14ac:dyDescent="0.25">
      <c r="A136" t="str">
        <f t="shared" si="7"/>
        <v>Fluorerede gasser (SF6, PFC, HFC)</v>
      </c>
      <c r="B136" s="3" t="s">
        <v>23</v>
      </c>
      <c r="C136" s="4">
        <v>510</v>
      </c>
      <c r="D136" s="4">
        <v>471</v>
      </c>
      <c r="E136" s="4">
        <v>436</v>
      </c>
      <c r="F136" s="4">
        <v>426</v>
      </c>
      <c r="G136" s="4">
        <v>395</v>
      </c>
      <c r="H136" s="4">
        <v>370</v>
      </c>
      <c r="I136" s="4">
        <v>350</v>
      </c>
      <c r="J136" s="4">
        <v>350</v>
      </c>
    </row>
    <row r="137" spans="1:10" x14ac:dyDescent="0.25">
      <c r="A137" t="str">
        <f t="shared" si="7"/>
        <v>Fluorerede gasser (SF6, PFC, HFC)</v>
      </c>
      <c r="B137" s="3" t="s">
        <v>24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</row>
    <row r="138" spans="1:10" x14ac:dyDescent="0.25">
      <c r="A138" t="str">
        <f t="shared" si="7"/>
        <v>Fluorerede gasser (SF6, PFC, HFC)</v>
      </c>
      <c r="B138" s="3" t="s">
        <v>25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t="str">
        <f t="shared" si="7"/>
        <v>Fluorerede gasser (SF6, PFC, HFC)</v>
      </c>
      <c r="B139" s="3" t="s">
        <v>26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t="str">
        <f t="shared" si="7"/>
        <v>Fluorerede gasser (SF6, PFC, HFC)</v>
      </c>
      <c r="B140" s="3" t="s">
        <v>27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t="str">
        <f t="shared" si="7"/>
        <v>Fluorerede gasser (SF6, PFC, HFC)</v>
      </c>
      <c r="B141" s="3" t="s">
        <v>28</v>
      </c>
      <c r="C141" s="4">
        <v>2</v>
      </c>
      <c r="D141" s="4">
        <v>3</v>
      </c>
      <c r="E141" s="4">
        <v>2</v>
      </c>
      <c r="F141" s="4">
        <v>2</v>
      </c>
      <c r="G141" s="4">
        <v>2</v>
      </c>
      <c r="H141" s="4">
        <v>1</v>
      </c>
      <c r="I141" s="4">
        <v>2</v>
      </c>
      <c r="J141" s="4">
        <v>2</v>
      </c>
    </row>
    <row r="142" spans="1:10" x14ac:dyDescent="0.25">
      <c r="A142" t="str">
        <f t="shared" si="7"/>
        <v>Fluorerede gasser (SF6, PFC, HFC)</v>
      </c>
      <c r="B142" s="3" t="s">
        <v>29</v>
      </c>
      <c r="C142" s="4">
        <v>72</v>
      </c>
      <c r="D142" s="4">
        <v>66</v>
      </c>
      <c r="E142" s="4">
        <v>61</v>
      </c>
      <c r="F142" s="4">
        <v>59</v>
      </c>
      <c r="G142" s="4">
        <v>55</v>
      </c>
      <c r="H142" s="4">
        <v>51</v>
      </c>
      <c r="I142" s="4">
        <v>48</v>
      </c>
      <c r="J142" s="4">
        <v>48</v>
      </c>
    </row>
    <row r="143" spans="1:10" x14ac:dyDescent="0.25">
      <c r="A143" t="str">
        <f t="shared" si="7"/>
        <v>Fluorerede gasser (SF6, PFC, HFC)</v>
      </c>
      <c r="B143" s="3" t="s">
        <v>30</v>
      </c>
      <c r="C143" s="4">
        <v>1</v>
      </c>
      <c r="D143" s="4">
        <v>1</v>
      </c>
      <c r="E143" s="4">
        <v>1</v>
      </c>
      <c r="F143" s="4">
        <v>1</v>
      </c>
      <c r="G143" s="4">
        <v>0</v>
      </c>
      <c r="H143" s="4">
        <v>0</v>
      </c>
      <c r="I143" s="4">
        <v>1</v>
      </c>
      <c r="J143" s="4">
        <v>1</v>
      </c>
    </row>
    <row r="145" spans="1:1" ht="180" x14ac:dyDescent="0.25">
      <c r="A145" s="5" t="s">
        <v>37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2" sqref="A12"/>
    </sheetView>
  </sheetViews>
  <sheetFormatPr defaultRowHeight="15" x14ac:dyDescent="0.25"/>
  <cols>
    <col min="1" max="1" width="30.7109375" customWidth="1"/>
    <col min="2" max="2" width="39.140625" customWidth="1"/>
    <col min="3" max="5" width="11" customWidth="1"/>
    <col min="6" max="9" width="10" customWidth="1"/>
    <col min="10" max="10" width="7" customWidth="1"/>
  </cols>
  <sheetData>
    <row r="1" spans="1:14" ht="17.25" x14ac:dyDescent="0.3">
      <c r="A1" s="1" t="s">
        <v>42</v>
      </c>
    </row>
    <row r="2" spans="1:14" x14ac:dyDescent="0.25">
      <c r="A2" s="2" t="s">
        <v>41</v>
      </c>
    </row>
    <row r="3" spans="1:14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4" x14ac:dyDescent="0.25">
      <c r="A4" s="3" t="s">
        <v>19</v>
      </c>
      <c r="B4" s="3" t="s">
        <v>40</v>
      </c>
      <c r="C4" s="4">
        <v>12213395</v>
      </c>
      <c r="D4" s="4">
        <v>10960255</v>
      </c>
      <c r="E4" s="4">
        <v>10000220</v>
      </c>
      <c r="F4" s="4">
        <v>8697319</v>
      </c>
      <c r="G4" s="4">
        <v>8131039</v>
      </c>
      <c r="H4" s="4">
        <v>7689812</v>
      </c>
      <c r="I4" s="4">
        <v>6924374</v>
      </c>
      <c r="J4" s="27" t="s">
        <v>38</v>
      </c>
    </row>
    <row r="5" spans="1:14" x14ac:dyDescent="0.25">
      <c r="B5" s="3" t="s">
        <v>39</v>
      </c>
      <c r="C5" s="4">
        <v>7911445</v>
      </c>
      <c r="D5" s="4">
        <v>6330304</v>
      </c>
      <c r="E5" s="4">
        <v>5531723</v>
      </c>
      <c r="F5" s="4">
        <v>4695202</v>
      </c>
      <c r="G5" s="4">
        <v>4467976</v>
      </c>
      <c r="H5" s="4">
        <v>4467143</v>
      </c>
      <c r="I5" s="4">
        <v>4373005</v>
      </c>
      <c r="J5" s="27" t="s">
        <v>38</v>
      </c>
    </row>
    <row r="6" spans="1:14" x14ac:dyDescent="0.25">
      <c r="B6" s="3"/>
      <c r="C6" s="4"/>
      <c r="D6" s="4"/>
      <c r="E6" s="4"/>
      <c r="F6" s="4"/>
      <c r="G6" s="4"/>
      <c r="H6" s="4"/>
      <c r="I6" s="4"/>
      <c r="J6" s="27"/>
    </row>
    <row r="7" spans="1:14" x14ac:dyDescent="0.25"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M7" s="3" t="s">
        <v>46</v>
      </c>
    </row>
    <row r="8" spans="1:14" x14ac:dyDescent="0.25">
      <c r="A8" s="3" t="s">
        <v>19</v>
      </c>
      <c r="B8" s="3" t="s">
        <v>43</v>
      </c>
      <c r="C8">
        <f>C4/1000000*$M$8</f>
        <v>511.74125049999998</v>
      </c>
      <c r="D8">
        <f t="shared" ref="D8:J8" si="0">D4/1000000*$M$8</f>
        <v>459.23468450000001</v>
      </c>
      <c r="E8">
        <f t="shared" si="0"/>
        <v>419.00921800000003</v>
      </c>
      <c r="F8">
        <f t="shared" si="0"/>
        <v>364.41766610000002</v>
      </c>
      <c r="G8">
        <f t="shared" si="0"/>
        <v>340.69053409999998</v>
      </c>
      <c r="H8">
        <f t="shared" si="0"/>
        <v>322.20312279999996</v>
      </c>
      <c r="I8">
        <f t="shared" si="0"/>
        <v>290.13127059999999</v>
      </c>
      <c r="J8" s="27" t="s">
        <v>50</v>
      </c>
      <c r="L8" t="s">
        <v>45</v>
      </c>
      <c r="M8">
        <v>41.9</v>
      </c>
      <c r="N8" t="s">
        <v>47</v>
      </c>
    </row>
    <row r="9" spans="1:14" x14ac:dyDescent="0.25">
      <c r="B9" s="3" t="s">
        <v>44</v>
      </c>
      <c r="C9">
        <f>C5/1000000*$M$9</f>
        <v>287.97659799999997</v>
      </c>
      <c r="D9">
        <f t="shared" ref="D9:J9" si="1">D5/1000000*$M$9</f>
        <v>230.4230656</v>
      </c>
      <c r="E9">
        <f t="shared" si="1"/>
        <v>201.35471720000001</v>
      </c>
      <c r="F9">
        <f t="shared" si="1"/>
        <v>170.9053528</v>
      </c>
      <c r="G9">
        <f t="shared" si="1"/>
        <v>162.63432639999999</v>
      </c>
      <c r="H9">
        <f t="shared" si="1"/>
        <v>162.60400519999999</v>
      </c>
      <c r="I9">
        <f t="shared" si="1"/>
        <v>159.17738199999999</v>
      </c>
      <c r="J9" s="27" t="s">
        <v>50</v>
      </c>
      <c r="L9" t="s">
        <v>48</v>
      </c>
      <c r="M9">
        <v>36.4</v>
      </c>
      <c r="N9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Emissions opverview</vt:lpstr>
      <vt:lpstr>DRIVHUS</vt:lpstr>
      <vt:lpstr>ENE1HT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Bosack Simonsen</dc:creator>
  <cp:lastModifiedBy>Mikkel Bosack Simonsen</cp:lastModifiedBy>
  <dcterms:created xsi:type="dcterms:W3CDTF">2019-04-02T07:27:54Z</dcterms:created>
  <dcterms:modified xsi:type="dcterms:W3CDTF">2019-04-02T08:15:03Z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210094690322875</vt:r8>
  </property>
</Properties>
</file>