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465" windowWidth="13485" windowHeight="7680"/>
  </bookViews>
  <sheets>
    <sheet name="BuildingProfile" sheetId="2" r:id="rId1"/>
    <sheet name="Area 2010" sheetId="8" r:id="rId2"/>
    <sheet name="DREAM projections" sheetId="9" r:id="rId3"/>
  </sheets>
  <definedNames>
    <definedName name="_xlnm._FilterDatabase" localSheetId="0" hidden="1">BuildingProfile!$A$2:$H$485</definedName>
  </definedNames>
  <calcPr calcId="145621"/>
</workbook>
</file>

<file path=xl/calcChain.xml><?xml version="1.0" encoding="utf-8"?>
<calcChain xmlns="http://schemas.openxmlformats.org/spreadsheetml/2006/main">
  <c r="AB80" i="2" l="1"/>
  <c r="AB78" i="2"/>
  <c r="AA54" i="2" l="1"/>
  <c r="AA53" i="2"/>
  <c r="AA52" i="2"/>
  <c r="AA51" i="2"/>
  <c r="AA55" i="2"/>
  <c r="AA56" i="2"/>
  <c r="AA50" i="2"/>
  <c r="AA49" i="2"/>
  <c r="AA48" i="2"/>
  <c r="AA47" i="2"/>
  <c r="AA46" i="2"/>
  <c r="AB46" i="2" s="1"/>
  <c r="AA45" i="2"/>
  <c r="AB45" i="2" s="1"/>
  <c r="AB32" i="2"/>
  <c r="AB36" i="2" s="1"/>
  <c r="AB51" i="2" l="1"/>
  <c r="AC51" i="2" s="1"/>
  <c r="AB48" i="2"/>
  <c r="AB54" i="2"/>
  <c r="AC54" i="2" s="1"/>
  <c r="AB47" i="2"/>
  <c r="AC47" i="2" s="1"/>
  <c r="AB55" i="2"/>
  <c r="AC55" i="2" s="1"/>
  <c r="AA57" i="2"/>
  <c r="AB56" i="2"/>
  <c r="AB103" i="2" s="1"/>
  <c r="AB52" i="2"/>
  <c r="AA58" i="2"/>
  <c r="AB49" i="2"/>
  <c r="AB53" i="2"/>
  <c r="AA59" i="2"/>
  <c r="AB50" i="2"/>
  <c r="AA60" i="2"/>
  <c r="AC46" i="2"/>
  <c r="AC52" i="2"/>
  <c r="AC45" i="2"/>
  <c r="AA69" i="2"/>
  <c r="AA92" i="2" s="1"/>
  <c r="F165" i="2"/>
  <c r="F166" i="2" s="1"/>
  <c r="F167" i="2" s="1"/>
  <c r="F168" i="2" s="1"/>
  <c r="F169" i="2" s="1"/>
  <c r="F170" i="2" s="1"/>
  <c r="F171" i="2" s="1"/>
  <c r="F172" i="2" s="1"/>
  <c r="F173" i="2" s="1"/>
  <c r="F174" i="2" s="1"/>
  <c r="F175" i="2" s="1"/>
  <c r="F176" i="2" s="1"/>
  <c r="F177" i="2" s="1"/>
  <c r="F178" i="2" s="1"/>
  <c r="F179" i="2" s="1"/>
  <c r="F180" i="2" s="1"/>
  <c r="F181" i="2" s="1"/>
  <c r="F182" i="2" s="1"/>
  <c r="F183" i="2" s="1"/>
  <c r="F184" i="2" s="1"/>
  <c r="F185" i="2" s="1"/>
  <c r="F186" i="2" s="1"/>
  <c r="F187" i="2" s="1"/>
  <c r="F188" i="2" s="1"/>
  <c r="F189" i="2" s="1"/>
  <c r="F125" i="2"/>
  <c r="F126" i="2" s="1"/>
  <c r="F127" i="2" s="1"/>
  <c r="F128" i="2" s="1"/>
  <c r="F85" i="2"/>
  <c r="F86" i="2" s="1"/>
  <c r="F87" i="2" s="1"/>
  <c r="F88" i="2" s="1"/>
  <c r="F89" i="2" s="1"/>
  <c r="F90" i="2" s="1"/>
  <c r="F91" i="2" s="1"/>
  <c r="F92" i="2" s="1"/>
  <c r="F93" i="2" s="1"/>
  <c r="F94" i="2" s="1"/>
  <c r="F95" i="2" s="1"/>
  <c r="F96" i="2" s="1"/>
  <c r="F97" i="2" s="1"/>
  <c r="F98" i="2" s="1"/>
  <c r="F99" i="2" s="1"/>
  <c r="F100" i="2" s="1"/>
  <c r="F101" i="2" s="1"/>
  <c r="F102" i="2" s="1"/>
  <c r="F103" i="2" s="1"/>
  <c r="F104" i="2" s="1"/>
  <c r="F105" i="2" s="1"/>
  <c r="F106" i="2" s="1"/>
  <c r="F107" i="2" s="1"/>
  <c r="F108" i="2" s="1"/>
  <c r="F109" i="2" s="1"/>
  <c r="F110" i="2" s="1"/>
  <c r="F111" i="2" s="1"/>
  <c r="F112" i="2" s="1"/>
  <c r="F113" i="2" s="1"/>
  <c r="F114" i="2" s="1"/>
  <c r="F115" i="2" s="1"/>
  <c r="F116" i="2" s="1"/>
  <c r="F117" i="2" s="1"/>
  <c r="F118" i="2" s="1"/>
  <c r="F119" i="2" s="1"/>
  <c r="F120" i="2" s="1"/>
  <c r="F121" i="2" s="1"/>
  <c r="F122" i="2" s="1"/>
  <c r="F123" i="2" s="1"/>
  <c r="F124" i="2" s="1"/>
  <c r="F45" i="2"/>
  <c r="F46" i="2" s="1"/>
  <c r="F47" i="2" s="1"/>
  <c r="F48" i="2" s="1"/>
  <c r="F49" i="2" s="1"/>
  <c r="F50" i="2" s="1"/>
  <c r="F51" i="2" s="1"/>
  <c r="F52" i="2" s="1"/>
  <c r="F53" i="2" s="1"/>
  <c r="F54" i="2" s="1"/>
  <c r="F55" i="2" s="1"/>
  <c r="F56" i="2" s="1"/>
  <c r="F57" i="2" s="1"/>
  <c r="F58" i="2" s="1"/>
  <c r="F59" i="2" s="1"/>
  <c r="F60" i="2" s="1"/>
  <c r="F61" i="2" s="1"/>
  <c r="F62" i="2" s="1"/>
  <c r="F63" i="2" s="1"/>
  <c r="F64" i="2" s="1"/>
  <c r="F65" i="2" s="1"/>
  <c r="F66" i="2" s="1"/>
  <c r="F67" i="2" s="1"/>
  <c r="F68" i="2" s="1"/>
  <c r="F69" i="2" s="1"/>
  <c r="F70" i="2" s="1"/>
  <c r="F71" i="2" s="1"/>
  <c r="F72" i="2" s="1"/>
  <c r="F73" i="2" s="1"/>
  <c r="F74" i="2" s="1"/>
  <c r="F75" i="2" s="1"/>
  <c r="F76" i="2" s="1"/>
  <c r="F77" i="2" s="1"/>
  <c r="F78" i="2" s="1"/>
  <c r="F79" i="2" s="1"/>
  <c r="F80" i="2" s="1"/>
  <c r="F81" i="2" s="1"/>
  <c r="F82" i="2" s="1"/>
  <c r="F83" i="2" s="1"/>
  <c r="F5" i="2"/>
  <c r="F6" i="2" s="1"/>
  <c r="F7" i="2" s="1"/>
  <c r="F8" i="2" l="1"/>
  <c r="F9" i="2" s="1"/>
  <c r="F10" i="2" s="1"/>
  <c r="AB101" i="2"/>
  <c r="AC48" i="2"/>
  <c r="AD48" i="2" s="1"/>
  <c r="AE48" i="2" s="1"/>
  <c r="AB57" i="2"/>
  <c r="AA62" i="2"/>
  <c r="AB59" i="2"/>
  <c r="AB60" i="2"/>
  <c r="AB58" i="2"/>
  <c r="AC49" i="2"/>
  <c r="AC56" i="2"/>
  <c r="AC60" i="2" s="1"/>
  <c r="AA61" i="2"/>
  <c r="AC53" i="2"/>
  <c r="AD53" i="2" s="1"/>
  <c r="AC50" i="2"/>
  <c r="AD50" i="2" s="1"/>
  <c r="AC57" i="2"/>
  <c r="AD47" i="2"/>
  <c r="AD45" i="2"/>
  <c r="AE45" i="2" s="1"/>
  <c r="AD52" i="2"/>
  <c r="AD46" i="2"/>
  <c r="AD55" i="2"/>
  <c r="AD51" i="2"/>
  <c r="AD54" i="2"/>
  <c r="F84" i="2"/>
  <c r="AJ80" i="2"/>
  <c r="AI80" i="2"/>
  <c r="AH80" i="2"/>
  <c r="AG80" i="2"/>
  <c r="AF80" i="2"/>
  <c r="AE80" i="2"/>
  <c r="AD80" i="2"/>
  <c r="AC80" i="2"/>
  <c r="AA80" i="2"/>
  <c r="AA103" i="2" s="1"/>
  <c r="AJ79" i="2"/>
  <c r="AI79" i="2"/>
  <c r="AH79" i="2"/>
  <c r="AG79" i="2"/>
  <c r="AF79" i="2"/>
  <c r="AE79" i="2"/>
  <c r="AD79" i="2"/>
  <c r="AC79" i="2"/>
  <c r="AC102" i="2" s="1"/>
  <c r="AB79" i="2"/>
  <c r="AB102" i="2" s="1"/>
  <c r="AB107" i="2" s="1"/>
  <c r="AA79" i="2"/>
  <c r="AA102" i="2" s="1"/>
  <c r="AJ78" i="2"/>
  <c r="AI78" i="2"/>
  <c r="AH78" i="2"/>
  <c r="AG78" i="2"/>
  <c r="AF78" i="2"/>
  <c r="AE78" i="2"/>
  <c r="AD78" i="2"/>
  <c r="AC78" i="2"/>
  <c r="AC101" i="2" s="1"/>
  <c r="AA78" i="2"/>
  <c r="AA101" i="2" s="1"/>
  <c r="AJ77" i="2"/>
  <c r="AI77" i="2"/>
  <c r="AH77" i="2"/>
  <c r="AG77" i="2"/>
  <c r="AF77" i="2"/>
  <c r="AE77" i="2"/>
  <c r="AD77" i="2"/>
  <c r="AC77" i="2"/>
  <c r="AB77" i="2"/>
  <c r="AB100" i="2" s="1"/>
  <c r="AA77" i="2"/>
  <c r="AA100" i="2" s="1"/>
  <c r="AJ76" i="2"/>
  <c r="AI76" i="2"/>
  <c r="AH76" i="2"/>
  <c r="AG76" i="2"/>
  <c r="AF76" i="2"/>
  <c r="AE76" i="2"/>
  <c r="AD76" i="2"/>
  <c r="AC76" i="2"/>
  <c r="AC99" i="2" s="1"/>
  <c r="AB76" i="2"/>
  <c r="AB99" i="2" s="1"/>
  <c r="AA76" i="2"/>
  <c r="AA99" i="2" s="1"/>
  <c r="AJ75" i="2"/>
  <c r="AI75" i="2"/>
  <c r="AH75" i="2"/>
  <c r="AG75" i="2"/>
  <c r="AF75" i="2"/>
  <c r="AE75" i="2"/>
  <c r="AD75" i="2"/>
  <c r="AC75" i="2"/>
  <c r="AC98" i="2" s="1"/>
  <c r="AB75" i="2"/>
  <c r="AB98" i="2" s="1"/>
  <c r="AA75" i="2"/>
  <c r="AA98" i="2" s="1"/>
  <c r="AJ74" i="2"/>
  <c r="AI74" i="2"/>
  <c r="AH74" i="2"/>
  <c r="AG74" i="2"/>
  <c r="AF74" i="2"/>
  <c r="AE74" i="2"/>
  <c r="AD74" i="2"/>
  <c r="AC74" i="2"/>
  <c r="AB74" i="2"/>
  <c r="AB97" i="2" s="1"/>
  <c r="AA74" i="2"/>
  <c r="AA97" i="2" s="1"/>
  <c r="AJ73" i="2"/>
  <c r="AI73" i="2"/>
  <c r="AH73" i="2"/>
  <c r="AG73" i="2"/>
  <c r="AF73" i="2"/>
  <c r="AE73" i="2"/>
  <c r="AD73" i="2"/>
  <c r="AC73" i="2"/>
  <c r="AB73" i="2"/>
  <c r="AB96" i="2" s="1"/>
  <c r="AA73" i="2"/>
  <c r="AA96" i="2" s="1"/>
  <c r="AJ72" i="2"/>
  <c r="AI72" i="2"/>
  <c r="AH72" i="2"/>
  <c r="AG72" i="2"/>
  <c r="AF72" i="2"/>
  <c r="AE72" i="2"/>
  <c r="AD72" i="2"/>
  <c r="AC72" i="2"/>
  <c r="AB72" i="2"/>
  <c r="AB95" i="2" s="1"/>
  <c r="AA72" i="2"/>
  <c r="AA95" i="2" s="1"/>
  <c r="AJ71" i="2"/>
  <c r="AI71" i="2"/>
  <c r="AH71" i="2"/>
  <c r="AG71" i="2"/>
  <c r="AF71" i="2"/>
  <c r="AE71" i="2"/>
  <c r="AD71" i="2"/>
  <c r="AC71" i="2"/>
  <c r="AC94" i="2" s="1"/>
  <c r="AB71" i="2"/>
  <c r="AB94" i="2" s="1"/>
  <c r="AA71" i="2"/>
  <c r="AA94" i="2" s="1"/>
  <c r="AJ70" i="2"/>
  <c r="AI70" i="2"/>
  <c r="AH70" i="2"/>
  <c r="AG70" i="2"/>
  <c r="AF70" i="2"/>
  <c r="AE70" i="2"/>
  <c r="AD70" i="2"/>
  <c r="AC70" i="2"/>
  <c r="AC93" i="2" s="1"/>
  <c r="AB70" i="2"/>
  <c r="AB93" i="2" s="1"/>
  <c r="AA70" i="2"/>
  <c r="AA93" i="2" s="1"/>
  <c r="AJ69" i="2"/>
  <c r="AI69" i="2"/>
  <c r="AH69" i="2"/>
  <c r="AG69" i="2"/>
  <c r="AF69" i="2"/>
  <c r="AE69" i="2"/>
  <c r="AD69" i="2"/>
  <c r="AC69" i="2"/>
  <c r="AC92" i="2" s="1"/>
  <c r="AB69" i="2"/>
  <c r="AB92" i="2" s="1"/>
  <c r="AC100" i="2" l="1"/>
  <c r="AB84" i="2"/>
  <c r="AA106" i="2"/>
  <c r="AC95" i="2"/>
  <c r="AD95" i="2"/>
  <c r="AD101" i="2"/>
  <c r="AB61" i="2"/>
  <c r="AB105" i="2"/>
  <c r="AB109" i="2" s="1"/>
  <c r="AA63" i="2"/>
  <c r="AB106" i="2"/>
  <c r="AC96" i="2"/>
  <c r="AB104" i="2"/>
  <c r="AD98" i="2"/>
  <c r="AC81" i="2"/>
  <c r="AG81" i="2"/>
  <c r="AA104" i="2"/>
  <c r="AA108" i="2" s="1"/>
  <c r="AA105" i="2"/>
  <c r="AE82" i="2"/>
  <c r="AA107" i="2"/>
  <c r="AC59" i="2"/>
  <c r="AC61" i="2" s="1"/>
  <c r="AC103" i="2"/>
  <c r="AC107" i="2" s="1"/>
  <c r="AD49" i="2"/>
  <c r="AD96" i="2" s="1"/>
  <c r="AB62" i="2"/>
  <c r="AB63" i="2" s="1"/>
  <c r="AC58" i="2"/>
  <c r="AC62" i="2" s="1"/>
  <c r="AD56" i="2"/>
  <c r="AE56" i="2" s="1"/>
  <c r="AC97" i="2"/>
  <c r="AC106" i="2"/>
  <c r="AC104" i="2"/>
  <c r="AE55" i="2"/>
  <c r="AD102" i="2"/>
  <c r="AE46" i="2"/>
  <c r="AD93" i="2"/>
  <c r="AE52" i="2"/>
  <c r="AD99" i="2"/>
  <c r="AD92" i="2"/>
  <c r="AD57" i="2"/>
  <c r="AF48" i="2"/>
  <c r="AE95" i="2"/>
  <c r="AE53" i="2"/>
  <c r="AD100" i="2"/>
  <c r="AE50" i="2"/>
  <c r="AD97" i="2"/>
  <c r="AE47" i="2"/>
  <c r="AD94" i="2"/>
  <c r="AI82" i="2"/>
  <c r="AA84" i="2"/>
  <c r="AE51" i="2"/>
  <c r="AE98" i="2" s="1"/>
  <c r="AD59" i="2"/>
  <c r="AE54" i="2"/>
  <c r="AE101" i="2" s="1"/>
  <c r="AH83" i="2"/>
  <c r="AF84" i="2"/>
  <c r="AJ84" i="2"/>
  <c r="AD83" i="2"/>
  <c r="AB81" i="2"/>
  <c r="AE81" i="2"/>
  <c r="AI81" i="2"/>
  <c r="AC82" i="2"/>
  <c r="AG82" i="2"/>
  <c r="AE83" i="2"/>
  <c r="AI83" i="2"/>
  <c r="AC84" i="2"/>
  <c r="AG84" i="2"/>
  <c r="AF81" i="2"/>
  <c r="AJ81" i="2"/>
  <c r="AD82" i="2"/>
  <c r="AH82" i="2"/>
  <c r="AB83" i="2"/>
  <c r="AF83" i="2"/>
  <c r="AJ83" i="2"/>
  <c r="AD84" i="2"/>
  <c r="AH84" i="2"/>
  <c r="AA81" i="2"/>
  <c r="AA82" i="2"/>
  <c r="AA83" i="2"/>
  <c r="AC83" i="2"/>
  <c r="AG83" i="2"/>
  <c r="AE84" i="2"/>
  <c r="AI84" i="2"/>
  <c r="AD81" i="2"/>
  <c r="AH81" i="2"/>
  <c r="AB82" i="2"/>
  <c r="AB86" i="2" s="1"/>
  <c r="AF82" i="2"/>
  <c r="AJ82" i="2"/>
  <c r="AB39" i="2"/>
  <c r="AB38" i="2"/>
  <c r="AB37" i="2"/>
  <c r="AC32" i="2"/>
  <c r="AC36" i="2" s="1"/>
  <c r="AD32" i="2"/>
  <c r="AD36" i="2" s="1"/>
  <c r="AE32" i="2"/>
  <c r="AE36" i="2" s="1"/>
  <c r="AF32" i="2"/>
  <c r="AF36" i="2" s="1"/>
  <c r="AG32" i="2"/>
  <c r="AG36" i="2" s="1"/>
  <c r="AH32" i="2"/>
  <c r="AH36" i="2" s="1"/>
  <c r="AI32" i="2"/>
  <c r="AI36" i="2" s="1"/>
  <c r="AJ32" i="2"/>
  <c r="AJ36" i="2" s="1"/>
  <c r="AC105" i="2" l="1"/>
  <c r="AC109" i="2" s="1"/>
  <c r="AD58" i="2"/>
  <c r="AG85" i="2"/>
  <c r="AC85" i="2"/>
  <c r="AI86" i="2"/>
  <c r="AB108" i="2"/>
  <c r="AB110" i="2" s="1"/>
  <c r="AE86" i="2"/>
  <c r="AA86" i="2"/>
  <c r="AC63" i="2"/>
  <c r="AA109" i="2"/>
  <c r="AA110" i="2" s="1"/>
  <c r="AE49" i="2"/>
  <c r="AE96" i="2" s="1"/>
  <c r="AD103" i="2"/>
  <c r="AD107" i="2" s="1"/>
  <c r="AD60" i="2"/>
  <c r="AD105" i="2"/>
  <c r="AE58" i="2"/>
  <c r="AD61" i="2"/>
  <c r="AC108" i="2"/>
  <c r="AD104" i="2"/>
  <c r="AD106" i="2"/>
  <c r="AF50" i="2"/>
  <c r="AE97" i="2"/>
  <c r="AF49" i="2"/>
  <c r="AF45" i="2"/>
  <c r="AE92" i="2"/>
  <c r="AE57" i="2"/>
  <c r="AF52" i="2"/>
  <c r="AE99" i="2"/>
  <c r="AF55" i="2"/>
  <c r="AE102" i="2"/>
  <c r="AG48" i="2"/>
  <c r="AF95" i="2"/>
  <c r="AF47" i="2"/>
  <c r="AE94" i="2"/>
  <c r="AF53" i="2"/>
  <c r="AE100" i="2"/>
  <c r="AF56" i="2"/>
  <c r="AE103" i="2"/>
  <c r="AE107" i="2" s="1"/>
  <c r="AF46" i="2"/>
  <c r="AE93" i="2"/>
  <c r="AF51" i="2"/>
  <c r="AF98" i="2" s="1"/>
  <c r="AE59" i="2"/>
  <c r="AF54" i="2"/>
  <c r="AF101" i="2" s="1"/>
  <c r="AE60" i="2"/>
  <c r="AH85" i="2"/>
  <c r="AJ86" i="2"/>
  <c r="AD85" i="2"/>
  <c r="AF86" i="2"/>
  <c r="AF85" i="2"/>
  <c r="AJ85" i="2"/>
  <c r="AJ87" i="2" s="1"/>
  <c r="AH86" i="2"/>
  <c r="AE85" i="2"/>
  <c r="AD86" i="2"/>
  <c r="AA85" i="2"/>
  <c r="AB85" i="2"/>
  <c r="AB87" i="2" s="1"/>
  <c r="AG86" i="2"/>
  <c r="AC86" i="2"/>
  <c r="AI85" i="2"/>
  <c r="G445" i="2"/>
  <c r="G446" i="2" s="1"/>
  <c r="G447" i="2" s="1"/>
  <c r="G448" i="2" s="1"/>
  <c r="G449" i="2" s="1"/>
  <c r="G450" i="2" s="1"/>
  <c r="G451" i="2" s="1"/>
  <c r="G452" i="2" s="1"/>
  <c r="G453" i="2" s="1"/>
  <c r="G454" i="2" s="1"/>
  <c r="G455" i="2" s="1"/>
  <c r="G456" i="2" s="1"/>
  <c r="G457" i="2" s="1"/>
  <c r="G458" i="2" s="1"/>
  <c r="G459" i="2" s="1"/>
  <c r="G460" i="2" s="1"/>
  <c r="G461" i="2" s="1"/>
  <c r="G462" i="2" s="1"/>
  <c r="G463" i="2" s="1"/>
  <c r="G464" i="2" s="1"/>
  <c r="G465" i="2" s="1"/>
  <c r="G466" i="2" s="1"/>
  <c r="G467" i="2" s="1"/>
  <c r="G468" i="2" s="1"/>
  <c r="G469" i="2" s="1"/>
  <c r="G470" i="2" s="1"/>
  <c r="G471" i="2" s="1"/>
  <c r="G472" i="2" s="1"/>
  <c r="G473" i="2" s="1"/>
  <c r="G474" i="2" s="1"/>
  <c r="G475" i="2" s="1"/>
  <c r="G476" i="2" s="1"/>
  <c r="G477" i="2" s="1"/>
  <c r="G478" i="2" s="1"/>
  <c r="G479" i="2" s="1"/>
  <c r="G480" i="2" s="1"/>
  <c r="G481" i="2" s="1"/>
  <c r="G482" i="2" s="1"/>
  <c r="G483" i="2" s="1"/>
  <c r="G484" i="2" s="1"/>
  <c r="G405" i="2"/>
  <c r="G406" i="2" s="1"/>
  <c r="G407" i="2" s="1"/>
  <c r="G408" i="2" s="1"/>
  <c r="G409" i="2" s="1"/>
  <c r="G410" i="2" s="1"/>
  <c r="G411" i="2" s="1"/>
  <c r="G412" i="2" s="1"/>
  <c r="G413" i="2" s="1"/>
  <c r="G414" i="2" s="1"/>
  <c r="G415" i="2" s="1"/>
  <c r="G416" i="2" s="1"/>
  <c r="G417" i="2" s="1"/>
  <c r="G418" i="2" s="1"/>
  <c r="G419" i="2" s="1"/>
  <c r="G420" i="2" s="1"/>
  <c r="G421" i="2" s="1"/>
  <c r="G422" i="2" s="1"/>
  <c r="G423" i="2" s="1"/>
  <c r="G424" i="2" s="1"/>
  <c r="G425" i="2" s="1"/>
  <c r="G426" i="2" s="1"/>
  <c r="G427" i="2" s="1"/>
  <c r="G428" i="2" s="1"/>
  <c r="G429" i="2" s="1"/>
  <c r="G430" i="2" s="1"/>
  <c r="G431" i="2" s="1"/>
  <c r="G432" i="2" s="1"/>
  <c r="G433" i="2" s="1"/>
  <c r="G434" i="2" s="1"/>
  <c r="G435" i="2" s="1"/>
  <c r="G436" i="2" s="1"/>
  <c r="G437" i="2" s="1"/>
  <c r="G438" i="2" s="1"/>
  <c r="G439" i="2" s="1"/>
  <c r="G440" i="2" s="1"/>
  <c r="G441" i="2" s="1"/>
  <c r="G442" i="2" s="1"/>
  <c r="G443" i="2" s="1"/>
  <c r="G444" i="2" s="1"/>
  <c r="G365" i="2"/>
  <c r="G366" i="2" s="1"/>
  <c r="G367" i="2" s="1"/>
  <c r="G368" i="2" s="1"/>
  <c r="G369" i="2" s="1"/>
  <c r="G370" i="2" s="1"/>
  <c r="G371" i="2" s="1"/>
  <c r="G372" i="2" s="1"/>
  <c r="G373" i="2" s="1"/>
  <c r="G374" i="2" s="1"/>
  <c r="G375" i="2" s="1"/>
  <c r="G376" i="2" s="1"/>
  <c r="G377" i="2" s="1"/>
  <c r="G378" i="2" s="1"/>
  <c r="G379" i="2" s="1"/>
  <c r="G380" i="2" s="1"/>
  <c r="G381" i="2" s="1"/>
  <c r="G382" i="2" s="1"/>
  <c r="G383" i="2" s="1"/>
  <c r="G384" i="2" s="1"/>
  <c r="G385" i="2" s="1"/>
  <c r="G386" i="2" s="1"/>
  <c r="G387" i="2" s="1"/>
  <c r="G388" i="2" s="1"/>
  <c r="G389" i="2" s="1"/>
  <c r="G390" i="2" s="1"/>
  <c r="G391" i="2" s="1"/>
  <c r="G392" i="2" s="1"/>
  <c r="G393" i="2" s="1"/>
  <c r="G394" i="2" s="1"/>
  <c r="G395" i="2" s="1"/>
  <c r="G396" i="2" s="1"/>
  <c r="G397" i="2" s="1"/>
  <c r="G398" i="2" s="1"/>
  <c r="G399" i="2" s="1"/>
  <c r="G400" i="2" s="1"/>
  <c r="G401" i="2" s="1"/>
  <c r="G402" i="2" s="1"/>
  <c r="G403" i="2" s="1"/>
  <c r="G404" i="2" s="1"/>
  <c r="G325" i="2"/>
  <c r="G326" i="2" s="1"/>
  <c r="G327" i="2" s="1"/>
  <c r="G328" i="2" s="1"/>
  <c r="G329" i="2" s="1"/>
  <c r="G330" i="2" s="1"/>
  <c r="G331" i="2" s="1"/>
  <c r="G332" i="2" s="1"/>
  <c r="G333" i="2" s="1"/>
  <c r="G334" i="2" s="1"/>
  <c r="G335" i="2" s="1"/>
  <c r="G336" i="2" s="1"/>
  <c r="G337" i="2" s="1"/>
  <c r="G338" i="2" s="1"/>
  <c r="G339" i="2" s="1"/>
  <c r="G340" i="2" s="1"/>
  <c r="G341" i="2" s="1"/>
  <c r="G342" i="2" s="1"/>
  <c r="G343" i="2" s="1"/>
  <c r="G344" i="2" s="1"/>
  <c r="G345" i="2" s="1"/>
  <c r="G346" i="2" s="1"/>
  <c r="G347" i="2" s="1"/>
  <c r="G348" i="2" s="1"/>
  <c r="G349" i="2" s="1"/>
  <c r="G350" i="2" s="1"/>
  <c r="G351" i="2" s="1"/>
  <c r="G352" i="2" s="1"/>
  <c r="G353" i="2" s="1"/>
  <c r="G354" i="2" s="1"/>
  <c r="G355" i="2" s="1"/>
  <c r="G356" i="2" s="1"/>
  <c r="G357" i="2" s="1"/>
  <c r="G358" i="2" s="1"/>
  <c r="G359" i="2" s="1"/>
  <c r="G360" i="2" s="1"/>
  <c r="G361" i="2" s="1"/>
  <c r="G362" i="2" s="1"/>
  <c r="G363" i="2" s="1"/>
  <c r="G364" i="2" s="1"/>
  <c r="G285" i="2"/>
  <c r="G286" i="2" s="1"/>
  <c r="G287" i="2" s="1"/>
  <c r="G288" i="2" s="1"/>
  <c r="G289" i="2" s="1"/>
  <c r="G290" i="2" s="1"/>
  <c r="G291" i="2" s="1"/>
  <c r="G292" i="2" s="1"/>
  <c r="G293" i="2" s="1"/>
  <c r="G294" i="2" s="1"/>
  <c r="G295" i="2" s="1"/>
  <c r="G296" i="2" s="1"/>
  <c r="G297" i="2" s="1"/>
  <c r="G298" i="2" s="1"/>
  <c r="G299" i="2" s="1"/>
  <c r="G300" i="2" s="1"/>
  <c r="G301" i="2" s="1"/>
  <c r="G302" i="2" s="1"/>
  <c r="G303" i="2" s="1"/>
  <c r="G304" i="2" s="1"/>
  <c r="G305" i="2" s="1"/>
  <c r="G306" i="2" s="1"/>
  <c r="G307" i="2" s="1"/>
  <c r="G308" i="2" s="1"/>
  <c r="G309" i="2" s="1"/>
  <c r="G310" i="2" s="1"/>
  <c r="G311" i="2" s="1"/>
  <c r="G312" i="2" s="1"/>
  <c r="G313" i="2" s="1"/>
  <c r="G314" i="2" s="1"/>
  <c r="G315" i="2" s="1"/>
  <c r="G316" i="2" s="1"/>
  <c r="G317" i="2" s="1"/>
  <c r="G318" i="2" s="1"/>
  <c r="G319" i="2" s="1"/>
  <c r="G320" i="2" s="1"/>
  <c r="G321" i="2" s="1"/>
  <c r="G322" i="2" s="1"/>
  <c r="G323" i="2" s="1"/>
  <c r="G324" i="2" s="1"/>
  <c r="G245" i="2"/>
  <c r="G246" i="2" s="1"/>
  <c r="G247" i="2" s="1"/>
  <c r="G248" i="2" s="1"/>
  <c r="G249" i="2" s="1"/>
  <c r="G250" i="2" s="1"/>
  <c r="G251" i="2" s="1"/>
  <c r="G252" i="2" s="1"/>
  <c r="G253" i="2" s="1"/>
  <c r="G254" i="2" s="1"/>
  <c r="G255" i="2" s="1"/>
  <c r="G256" i="2" s="1"/>
  <c r="G257" i="2" s="1"/>
  <c r="G258" i="2" s="1"/>
  <c r="G259" i="2" s="1"/>
  <c r="G260" i="2" s="1"/>
  <c r="G261" i="2" s="1"/>
  <c r="G262" i="2" s="1"/>
  <c r="G263" i="2" s="1"/>
  <c r="G264" i="2" s="1"/>
  <c r="G265" i="2" s="1"/>
  <c r="G266" i="2" s="1"/>
  <c r="G267" i="2" s="1"/>
  <c r="G268" i="2" s="1"/>
  <c r="G269" i="2" s="1"/>
  <c r="G270" i="2" s="1"/>
  <c r="G271" i="2" s="1"/>
  <c r="G272" i="2" s="1"/>
  <c r="G273" i="2" s="1"/>
  <c r="G274" i="2" s="1"/>
  <c r="G275" i="2" s="1"/>
  <c r="G276" i="2" s="1"/>
  <c r="G277" i="2" s="1"/>
  <c r="G278" i="2" s="1"/>
  <c r="G279" i="2" s="1"/>
  <c r="G280" i="2" s="1"/>
  <c r="G281" i="2" s="1"/>
  <c r="G282" i="2" s="1"/>
  <c r="G283" i="2" s="1"/>
  <c r="G284" i="2" s="1"/>
  <c r="G205" i="2"/>
  <c r="G206" i="2" s="1"/>
  <c r="G207" i="2" s="1"/>
  <c r="G208" i="2" s="1"/>
  <c r="G209" i="2" s="1"/>
  <c r="G210" i="2" s="1"/>
  <c r="G211" i="2" s="1"/>
  <c r="G212" i="2" s="1"/>
  <c r="G213" i="2" s="1"/>
  <c r="G214" i="2" s="1"/>
  <c r="G215" i="2" s="1"/>
  <c r="G216" i="2" s="1"/>
  <c r="G217" i="2" s="1"/>
  <c r="G218" i="2" s="1"/>
  <c r="G219" i="2" s="1"/>
  <c r="G220" i="2" s="1"/>
  <c r="G221" i="2" s="1"/>
  <c r="G222" i="2" s="1"/>
  <c r="G223" i="2" s="1"/>
  <c r="G224" i="2" s="1"/>
  <c r="G225" i="2" s="1"/>
  <c r="G226" i="2" s="1"/>
  <c r="G227" i="2" s="1"/>
  <c r="G228" i="2" s="1"/>
  <c r="G229" i="2" s="1"/>
  <c r="G230" i="2" s="1"/>
  <c r="G231" i="2" s="1"/>
  <c r="G232" i="2" s="1"/>
  <c r="G233" i="2" s="1"/>
  <c r="G234" i="2" s="1"/>
  <c r="G235" i="2" s="1"/>
  <c r="G236" i="2" s="1"/>
  <c r="G237" i="2" s="1"/>
  <c r="G238" i="2" s="1"/>
  <c r="G239" i="2" s="1"/>
  <c r="G240" i="2" s="1"/>
  <c r="G241" i="2" s="1"/>
  <c r="G242" i="2" s="1"/>
  <c r="G243" i="2" s="1"/>
  <c r="G244" i="2" s="1"/>
  <c r="G165" i="2"/>
  <c r="G166" i="2" s="1"/>
  <c r="G167" i="2" s="1"/>
  <c r="G168" i="2" s="1"/>
  <c r="G169" i="2" s="1"/>
  <c r="G170" i="2" s="1"/>
  <c r="G171" i="2" s="1"/>
  <c r="G172" i="2" s="1"/>
  <c r="G173" i="2" s="1"/>
  <c r="G174" i="2" s="1"/>
  <c r="G175" i="2" s="1"/>
  <c r="G176" i="2" s="1"/>
  <c r="G177" i="2" s="1"/>
  <c r="G178" i="2" s="1"/>
  <c r="G179" i="2" s="1"/>
  <c r="G180" i="2" s="1"/>
  <c r="G181" i="2" s="1"/>
  <c r="G182" i="2" s="1"/>
  <c r="G183" i="2" s="1"/>
  <c r="G184" i="2" s="1"/>
  <c r="G185" i="2" s="1"/>
  <c r="G186" i="2" s="1"/>
  <c r="G187" i="2" s="1"/>
  <c r="G188" i="2" s="1"/>
  <c r="G189" i="2" s="1"/>
  <c r="G190" i="2" s="1"/>
  <c r="G191" i="2" s="1"/>
  <c r="G192" i="2" s="1"/>
  <c r="G193" i="2" s="1"/>
  <c r="G194" i="2" s="1"/>
  <c r="G195" i="2" s="1"/>
  <c r="G196" i="2" s="1"/>
  <c r="G197" i="2" s="1"/>
  <c r="G198" i="2" s="1"/>
  <c r="G199" i="2" s="1"/>
  <c r="G200" i="2" s="1"/>
  <c r="G201" i="2" s="1"/>
  <c r="G202" i="2" s="1"/>
  <c r="G203" i="2" s="1"/>
  <c r="G204" i="2" s="1"/>
  <c r="G125" i="2"/>
  <c r="G126" i="2" s="1"/>
  <c r="G127" i="2" s="1"/>
  <c r="G128" i="2" s="1"/>
  <c r="G129" i="2" s="1"/>
  <c r="G130" i="2" s="1"/>
  <c r="G131" i="2" s="1"/>
  <c r="G132" i="2" s="1"/>
  <c r="G133" i="2" s="1"/>
  <c r="G134" i="2" s="1"/>
  <c r="G135" i="2" s="1"/>
  <c r="G136" i="2" s="1"/>
  <c r="G137" i="2" s="1"/>
  <c r="G138" i="2" s="1"/>
  <c r="G139" i="2" s="1"/>
  <c r="G140" i="2" s="1"/>
  <c r="G141" i="2" s="1"/>
  <c r="G142" i="2" s="1"/>
  <c r="G143" i="2" s="1"/>
  <c r="G144" i="2" s="1"/>
  <c r="G145" i="2" s="1"/>
  <c r="G146" i="2" s="1"/>
  <c r="G147" i="2" s="1"/>
  <c r="G148" i="2" s="1"/>
  <c r="G149" i="2" s="1"/>
  <c r="G150" i="2" s="1"/>
  <c r="G151" i="2" s="1"/>
  <c r="G152" i="2" s="1"/>
  <c r="G153" i="2" s="1"/>
  <c r="G154" i="2" s="1"/>
  <c r="G155" i="2" s="1"/>
  <c r="G156" i="2" s="1"/>
  <c r="G157" i="2" s="1"/>
  <c r="G158" i="2" s="1"/>
  <c r="G159" i="2" s="1"/>
  <c r="G160" i="2" s="1"/>
  <c r="G161" i="2" s="1"/>
  <c r="G162" i="2" s="1"/>
  <c r="G163" i="2" s="1"/>
  <c r="G164" i="2" s="1"/>
  <c r="G85" i="2"/>
  <c r="G86" i="2" s="1"/>
  <c r="G87" i="2" s="1"/>
  <c r="G88" i="2" s="1"/>
  <c r="G89" i="2" s="1"/>
  <c r="G90" i="2" s="1"/>
  <c r="G91" i="2" s="1"/>
  <c r="G92" i="2" s="1"/>
  <c r="G93" i="2" s="1"/>
  <c r="G94" i="2" s="1"/>
  <c r="G95" i="2" s="1"/>
  <c r="G96" i="2" s="1"/>
  <c r="G97" i="2" s="1"/>
  <c r="G98" i="2" s="1"/>
  <c r="G99" i="2" s="1"/>
  <c r="G100" i="2" s="1"/>
  <c r="G101" i="2" s="1"/>
  <c r="G102" i="2" s="1"/>
  <c r="G103" i="2" s="1"/>
  <c r="G104" i="2" s="1"/>
  <c r="G105" i="2" s="1"/>
  <c r="G106" i="2" s="1"/>
  <c r="G107" i="2" s="1"/>
  <c r="G108" i="2" s="1"/>
  <c r="G109" i="2" s="1"/>
  <c r="G110" i="2" s="1"/>
  <c r="G111" i="2" s="1"/>
  <c r="G112" i="2" s="1"/>
  <c r="G113" i="2" s="1"/>
  <c r="G114" i="2" s="1"/>
  <c r="G115" i="2" s="1"/>
  <c r="G116" i="2" s="1"/>
  <c r="G117" i="2" s="1"/>
  <c r="G118" i="2" s="1"/>
  <c r="G119" i="2" s="1"/>
  <c r="G120" i="2" s="1"/>
  <c r="G121" i="2" s="1"/>
  <c r="G122" i="2" s="1"/>
  <c r="G123" i="2" s="1"/>
  <c r="G124" i="2" s="1"/>
  <c r="G45" i="2"/>
  <c r="G46" i="2" s="1"/>
  <c r="G47" i="2" s="1"/>
  <c r="G48" i="2" s="1"/>
  <c r="G49" i="2" s="1"/>
  <c r="G50" i="2" s="1"/>
  <c r="G51" i="2" s="1"/>
  <c r="G52" i="2" s="1"/>
  <c r="G53" i="2" s="1"/>
  <c r="G54" i="2" s="1"/>
  <c r="G55" i="2" s="1"/>
  <c r="G56" i="2" s="1"/>
  <c r="G57" i="2" s="1"/>
  <c r="G58" i="2" s="1"/>
  <c r="G59" i="2" s="1"/>
  <c r="G60" i="2" s="1"/>
  <c r="G61" i="2" s="1"/>
  <c r="G62" i="2" s="1"/>
  <c r="G63" i="2" s="1"/>
  <c r="G64" i="2" s="1"/>
  <c r="G65" i="2" s="1"/>
  <c r="G66" i="2" s="1"/>
  <c r="G67" i="2" s="1"/>
  <c r="G68" i="2" s="1"/>
  <c r="G69" i="2" s="1"/>
  <c r="G70" i="2" s="1"/>
  <c r="G71" i="2" s="1"/>
  <c r="G72" i="2" s="1"/>
  <c r="G73" i="2" s="1"/>
  <c r="G74" i="2" s="1"/>
  <c r="G75" i="2" s="1"/>
  <c r="G76" i="2" s="1"/>
  <c r="G77" i="2" s="1"/>
  <c r="G78" i="2" s="1"/>
  <c r="G79" i="2" s="1"/>
  <c r="G80" i="2" s="1"/>
  <c r="G81" i="2" s="1"/>
  <c r="G82" i="2" s="1"/>
  <c r="G83" i="2" s="1"/>
  <c r="G84" i="2" s="1"/>
  <c r="G5" i="2"/>
  <c r="G6" i="2" s="1"/>
  <c r="G7" i="2" s="1"/>
  <c r="G8" i="2" s="1"/>
  <c r="G9" i="2" s="1"/>
  <c r="G10" i="2" s="1"/>
  <c r="G11" i="2" s="1"/>
  <c r="G12" i="2" s="1"/>
  <c r="G13" i="2" s="1"/>
  <c r="G14" i="2" s="1"/>
  <c r="G15" i="2" s="1"/>
  <c r="G16" i="2" s="1"/>
  <c r="G17" i="2" s="1"/>
  <c r="G18" i="2" s="1"/>
  <c r="G19" i="2" s="1"/>
  <c r="G20" i="2" s="1"/>
  <c r="G21" i="2" s="1"/>
  <c r="G22" i="2" s="1"/>
  <c r="G23" i="2" s="1"/>
  <c r="G24" i="2" s="1"/>
  <c r="G25" i="2" s="1"/>
  <c r="G26" i="2" s="1"/>
  <c r="G27" i="2" s="1"/>
  <c r="G28" i="2" s="1"/>
  <c r="G29" i="2" s="1"/>
  <c r="G30" i="2" s="1"/>
  <c r="G31" i="2" s="1"/>
  <c r="G32" i="2" s="1"/>
  <c r="G33" i="2" s="1"/>
  <c r="G34" i="2" s="1"/>
  <c r="G35" i="2" s="1"/>
  <c r="G36" i="2" s="1"/>
  <c r="G37" i="2" s="1"/>
  <c r="G38" i="2" s="1"/>
  <c r="G39" i="2" s="1"/>
  <c r="G40" i="2" s="1"/>
  <c r="G41" i="2" s="1"/>
  <c r="G42" i="2" s="1"/>
  <c r="G43" i="2" s="1"/>
  <c r="G44" i="2" s="1"/>
  <c r="F205" i="2"/>
  <c r="F206" i="2" s="1"/>
  <c r="F207" i="2" s="1"/>
  <c r="F208" i="2" s="1"/>
  <c r="F209" i="2" s="1"/>
  <c r="F210" i="2" s="1"/>
  <c r="F211" i="2" s="1"/>
  <c r="F212" i="2" s="1"/>
  <c r="F213" i="2" s="1"/>
  <c r="F214" i="2" s="1"/>
  <c r="F215" i="2" s="1"/>
  <c r="F216" i="2" s="1"/>
  <c r="F217" i="2" s="1"/>
  <c r="F218" i="2" s="1"/>
  <c r="F219" i="2" s="1"/>
  <c r="F220" i="2" s="1"/>
  <c r="F221" i="2" s="1"/>
  <c r="F222" i="2" s="1"/>
  <c r="F223" i="2" s="1"/>
  <c r="F224" i="2" s="1"/>
  <c r="F225" i="2" s="1"/>
  <c r="F226" i="2" s="1"/>
  <c r="F227" i="2" s="1"/>
  <c r="F228" i="2" s="1"/>
  <c r="F229" i="2" s="1"/>
  <c r="F230" i="2" s="1"/>
  <c r="F231" i="2" s="1"/>
  <c r="F232" i="2" s="1"/>
  <c r="F233" i="2" s="1"/>
  <c r="F234" i="2" s="1"/>
  <c r="F235" i="2" s="1"/>
  <c r="F236" i="2" s="1"/>
  <c r="F237" i="2" s="1"/>
  <c r="F238" i="2" s="1"/>
  <c r="F239" i="2" s="1"/>
  <c r="F240" i="2" s="1"/>
  <c r="F241" i="2" s="1"/>
  <c r="F242" i="2" s="1"/>
  <c r="F243" i="2" s="1"/>
  <c r="F244" i="2" s="1"/>
  <c r="F129" i="2"/>
  <c r="F445" i="2"/>
  <c r="F446" i="2" s="1"/>
  <c r="F447" i="2" s="1"/>
  <c r="F448" i="2" s="1"/>
  <c r="F449" i="2" s="1"/>
  <c r="F450" i="2" s="1"/>
  <c r="F451" i="2" s="1"/>
  <c r="F452" i="2" s="1"/>
  <c r="F453" i="2" s="1"/>
  <c r="F454" i="2" s="1"/>
  <c r="F455" i="2" s="1"/>
  <c r="F456" i="2" s="1"/>
  <c r="F457" i="2" s="1"/>
  <c r="F458" i="2" s="1"/>
  <c r="F459" i="2" s="1"/>
  <c r="F460" i="2" s="1"/>
  <c r="F461" i="2" s="1"/>
  <c r="F462" i="2" s="1"/>
  <c r="F463" i="2" s="1"/>
  <c r="F464" i="2" s="1"/>
  <c r="F465" i="2" s="1"/>
  <c r="F466" i="2" s="1"/>
  <c r="F467" i="2" s="1"/>
  <c r="F468" i="2" s="1"/>
  <c r="F469" i="2" s="1"/>
  <c r="F470" i="2" s="1"/>
  <c r="F471" i="2" s="1"/>
  <c r="F472" i="2" s="1"/>
  <c r="F473" i="2" s="1"/>
  <c r="F474" i="2" s="1"/>
  <c r="F475" i="2" s="1"/>
  <c r="F476" i="2" s="1"/>
  <c r="F477" i="2" s="1"/>
  <c r="F478" i="2" s="1"/>
  <c r="F479" i="2" s="1"/>
  <c r="F480" i="2" s="1"/>
  <c r="F481" i="2" s="1"/>
  <c r="F482" i="2" s="1"/>
  <c r="F483" i="2" s="1"/>
  <c r="F484" i="2" s="1"/>
  <c r="F405" i="2"/>
  <c r="F406" i="2" s="1"/>
  <c r="F407" i="2" s="1"/>
  <c r="F408" i="2" s="1"/>
  <c r="F409" i="2" s="1"/>
  <c r="F410" i="2" s="1"/>
  <c r="F411" i="2" s="1"/>
  <c r="F412" i="2" s="1"/>
  <c r="F413" i="2" s="1"/>
  <c r="F414" i="2" s="1"/>
  <c r="F415" i="2" s="1"/>
  <c r="F416" i="2" s="1"/>
  <c r="F417" i="2" s="1"/>
  <c r="F418" i="2" s="1"/>
  <c r="F419" i="2" s="1"/>
  <c r="F420" i="2" s="1"/>
  <c r="F421" i="2" s="1"/>
  <c r="F422" i="2" s="1"/>
  <c r="F423" i="2" s="1"/>
  <c r="F424" i="2" s="1"/>
  <c r="F425" i="2" s="1"/>
  <c r="F426" i="2" s="1"/>
  <c r="F427" i="2" s="1"/>
  <c r="F428" i="2" s="1"/>
  <c r="F429" i="2" s="1"/>
  <c r="F430" i="2" s="1"/>
  <c r="F431" i="2" s="1"/>
  <c r="F432" i="2" s="1"/>
  <c r="F433" i="2" s="1"/>
  <c r="F434" i="2" s="1"/>
  <c r="F435" i="2" s="1"/>
  <c r="F436" i="2" s="1"/>
  <c r="F437" i="2" s="1"/>
  <c r="F438" i="2" s="1"/>
  <c r="F439" i="2" s="1"/>
  <c r="F440" i="2" s="1"/>
  <c r="F441" i="2" s="1"/>
  <c r="F442" i="2" s="1"/>
  <c r="F443" i="2" s="1"/>
  <c r="F444" i="2" s="1"/>
  <c r="F365" i="2"/>
  <c r="F366" i="2" s="1"/>
  <c r="F367" i="2" s="1"/>
  <c r="F368" i="2" s="1"/>
  <c r="F369" i="2" s="1"/>
  <c r="F370" i="2" s="1"/>
  <c r="F371" i="2" s="1"/>
  <c r="F372" i="2" s="1"/>
  <c r="F373" i="2" s="1"/>
  <c r="F374" i="2" s="1"/>
  <c r="F375" i="2" s="1"/>
  <c r="F376" i="2" s="1"/>
  <c r="F377" i="2" s="1"/>
  <c r="F378" i="2" s="1"/>
  <c r="F379" i="2" s="1"/>
  <c r="F380" i="2" s="1"/>
  <c r="F381" i="2" s="1"/>
  <c r="F382" i="2" s="1"/>
  <c r="F383" i="2" s="1"/>
  <c r="F384" i="2" s="1"/>
  <c r="F385" i="2" s="1"/>
  <c r="F386" i="2" s="1"/>
  <c r="F387" i="2" s="1"/>
  <c r="F388" i="2" s="1"/>
  <c r="F389" i="2" s="1"/>
  <c r="F390" i="2" s="1"/>
  <c r="F391" i="2" s="1"/>
  <c r="F392" i="2" s="1"/>
  <c r="F393" i="2" s="1"/>
  <c r="F394" i="2" s="1"/>
  <c r="F395" i="2" s="1"/>
  <c r="F396" i="2" s="1"/>
  <c r="F397" i="2" s="1"/>
  <c r="F398" i="2" s="1"/>
  <c r="F399" i="2" s="1"/>
  <c r="F400" i="2" s="1"/>
  <c r="F401" i="2" s="1"/>
  <c r="F402" i="2" s="1"/>
  <c r="F403" i="2" s="1"/>
  <c r="F404" i="2" s="1"/>
  <c r="F325" i="2"/>
  <c r="F326" i="2" s="1"/>
  <c r="F327" i="2" s="1"/>
  <c r="F328" i="2" s="1"/>
  <c r="F329" i="2" s="1"/>
  <c r="F330" i="2" s="1"/>
  <c r="F331" i="2" s="1"/>
  <c r="F332" i="2" s="1"/>
  <c r="F333" i="2" s="1"/>
  <c r="F334" i="2" s="1"/>
  <c r="F335" i="2" s="1"/>
  <c r="F336" i="2" s="1"/>
  <c r="F337" i="2" s="1"/>
  <c r="F338" i="2" s="1"/>
  <c r="F339" i="2" s="1"/>
  <c r="F340" i="2" s="1"/>
  <c r="F341" i="2" s="1"/>
  <c r="F342" i="2" s="1"/>
  <c r="F343" i="2" s="1"/>
  <c r="F344" i="2" s="1"/>
  <c r="F345" i="2" s="1"/>
  <c r="F346" i="2" s="1"/>
  <c r="F347" i="2" s="1"/>
  <c r="F348" i="2" s="1"/>
  <c r="F349" i="2" s="1"/>
  <c r="F350" i="2" s="1"/>
  <c r="F351" i="2" s="1"/>
  <c r="F352" i="2" s="1"/>
  <c r="F353" i="2" s="1"/>
  <c r="F354" i="2" s="1"/>
  <c r="F355" i="2" s="1"/>
  <c r="F356" i="2" s="1"/>
  <c r="F357" i="2" s="1"/>
  <c r="F358" i="2" s="1"/>
  <c r="F359" i="2" s="1"/>
  <c r="F360" i="2" s="1"/>
  <c r="F361" i="2" s="1"/>
  <c r="F362" i="2" s="1"/>
  <c r="F363" i="2" s="1"/>
  <c r="F364" i="2" s="1"/>
  <c r="F285" i="2"/>
  <c r="F286" i="2" s="1"/>
  <c r="F287" i="2" s="1"/>
  <c r="F288" i="2" s="1"/>
  <c r="F289" i="2" s="1"/>
  <c r="F290" i="2" s="1"/>
  <c r="F291" i="2" s="1"/>
  <c r="F292" i="2" s="1"/>
  <c r="F293" i="2" s="1"/>
  <c r="F294" i="2" s="1"/>
  <c r="F295" i="2" s="1"/>
  <c r="F296" i="2" s="1"/>
  <c r="F297" i="2" s="1"/>
  <c r="F298" i="2" s="1"/>
  <c r="F299" i="2" s="1"/>
  <c r="F300" i="2" s="1"/>
  <c r="F301" i="2" s="1"/>
  <c r="F302" i="2" s="1"/>
  <c r="F303" i="2" s="1"/>
  <c r="F304" i="2" s="1"/>
  <c r="F305" i="2" s="1"/>
  <c r="F306" i="2" s="1"/>
  <c r="F307" i="2" s="1"/>
  <c r="F308" i="2" s="1"/>
  <c r="F309" i="2" s="1"/>
  <c r="F310" i="2" s="1"/>
  <c r="F311" i="2" s="1"/>
  <c r="F312" i="2" s="1"/>
  <c r="F313" i="2" s="1"/>
  <c r="F314" i="2" s="1"/>
  <c r="F315" i="2" s="1"/>
  <c r="F316" i="2" s="1"/>
  <c r="F317" i="2" s="1"/>
  <c r="F318" i="2" s="1"/>
  <c r="F319" i="2" s="1"/>
  <c r="F320" i="2" s="1"/>
  <c r="F321" i="2" s="1"/>
  <c r="F322" i="2" s="1"/>
  <c r="F323" i="2" s="1"/>
  <c r="F324" i="2" s="1"/>
  <c r="F245" i="2"/>
  <c r="F246" i="2" s="1"/>
  <c r="F247" i="2" s="1"/>
  <c r="F248" i="2" s="1"/>
  <c r="F249" i="2" s="1"/>
  <c r="F250" i="2" s="1"/>
  <c r="F251" i="2" s="1"/>
  <c r="F252" i="2" s="1"/>
  <c r="F253" i="2" s="1"/>
  <c r="F254" i="2" s="1"/>
  <c r="F255" i="2" s="1"/>
  <c r="F256" i="2" s="1"/>
  <c r="F257" i="2" s="1"/>
  <c r="F258" i="2" s="1"/>
  <c r="F259" i="2" s="1"/>
  <c r="F260" i="2" s="1"/>
  <c r="F261" i="2" s="1"/>
  <c r="F262" i="2" s="1"/>
  <c r="F263" i="2" s="1"/>
  <c r="F264" i="2" s="1"/>
  <c r="F265" i="2" s="1"/>
  <c r="F266" i="2" s="1"/>
  <c r="F267" i="2" s="1"/>
  <c r="F268" i="2" s="1"/>
  <c r="F269" i="2" s="1"/>
  <c r="F270" i="2" s="1"/>
  <c r="F271" i="2" s="1"/>
  <c r="F272" i="2" s="1"/>
  <c r="F273" i="2" s="1"/>
  <c r="F274" i="2" s="1"/>
  <c r="F275" i="2" s="1"/>
  <c r="F276" i="2" s="1"/>
  <c r="F277" i="2" s="1"/>
  <c r="F278" i="2" s="1"/>
  <c r="F279" i="2" s="1"/>
  <c r="F280" i="2" s="1"/>
  <c r="F281" i="2" s="1"/>
  <c r="F282" i="2" s="1"/>
  <c r="F283" i="2" s="1"/>
  <c r="F284" i="2" s="1"/>
  <c r="F11" i="2"/>
  <c r="F12" i="2" s="1"/>
  <c r="F13" i="2" s="1"/>
  <c r="F14" i="2" s="1"/>
  <c r="F15" i="2" s="1"/>
  <c r="F16" i="2" s="1"/>
  <c r="F17" i="2" s="1"/>
  <c r="F18" i="2" s="1"/>
  <c r="F19" i="2" s="1"/>
  <c r="F20" i="2" s="1"/>
  <c r="F21" i="2" s="1"/>
  <c r="F22" i="2" s="1"/>
  <c r="F23" i="2" s="1"/>
  <c r="F24" i="2" s="1"/>
  <c r="F25" i="2" s="1"/>
  <c r="F26" i="2" s="1"/>
  <c r="F27" i="2" s="1"/>
  <c r="F28" i="2" s="1"/>
  <c r="F29" i="2" s="1"/>
  <c r="F30" i="2" s="1"/>
  <c r="F31" i="2" s="1"/>
  <c r="F32" i="2" s="1"/>
  <c r="F33" i="2" s="1"/>
  <c r="F34" i="2" s="1"/>
  <c r="F35" i="2" s="1"/>
  <c r="F36" i="2" s="1"/>
  <c r="F37" i="2" s="1"/>
  <c r="F38" i="2" s="1"/>
  <c r="F39" i="2" s="1"/>
  <c r="F40" i="2" s="1"/>
  <c r="F41" i="2" s="1"/>
  <c r="F42" i="2" s="1"/>
  <c r="F43" i="2" s="1"/>
  <c r="F44" i="2" s="1"/>
  <c r="AD62" i="2" l="1"/>
  <c r="AD63" i="2" s="1"/>
  <c r="AG87" i="2"/>
  <c r="AI87" i="2"/>
  <c r="AE87" i="2"/>
  <c r="AC87" i="2"/>
  <c r="AF87" i="2"/>
  <c r="AH87" i="2"/>
  <c r="AD87" i="2"/>
  <c r="AA87" i="2"/>
  <c r="AD109" i="2"/>
  <c r="AE62" i="2"/>
  <c r="AC110" i="2"/>
  <c r="AE105" i="2"/>
  <c r="AE109" i="2" s="1"/>
  <c r="AD108" i="2"/>
  <c r="AG52" i="2"/>
  <c r="AF99" i="2"/>
  <c r="AG56" i="2"/>
  <c r="AF103" i="2"/>
  <c r="AG47" i="2"/>
  <c r="AF94" i="2"/>
  <c r="AG49" i="2"/>
  <c r="AF96" i="2"/>
  <c r="AF58" i="2"/>
  <c r="AG55" i="2"/>
  <c r="AF102" i="2"/>
  <c r="AE104" i="2"/>
  <c r="AE61" i="2"/>
  <c r="AG46" i="2"/>
  <c r="AF93" i="2"/>
  <c r="AG53" i="2"/>
  <c r="AF100" i="2"/>
  <c r="AE106" i="2"/>
  <c r="AG45" i="2"/>
  <c r="AF92" i="2"/>
  <c r="AF57" i="2"/>
  <c r="AG50" i="2"/>
  <c r="AF97" i="2"/>
  <c r="AH48" i="2"/>
  <c r="AG95" i="2"/>
  <c r="AG51" i="2"/>
  <c r="AG98" i="2" s="1"/>
  <c r="AF59" i="2"/>
  <c r="AG54" i="2"/>
  <c r="AG101" i="2" s="1"/>
  <c r="AF60" i="2"/>
  <c r="F130" i="2"/>
  <c r="F131" i="2" s="1"/>
  <c r="F132" i="2" s="1"/>
  <c r="F190" i="2"/>
  <c r="F191" i="2" s="1"/>
  <c r="F192" i="2" s="1"/>
  <c r="F193" i="2" s="1"/>
  <c r="F194" i="2" s="1"/>
  <c r="F195" i="2" s="1"/>
  <c r="F196" i="2" s="1"/>
  <c r="F197" i="2" s="1"/>
  <c r="F198" i="2" s="1"/>
  <c r="F199" i="2" s="1"/>
  <c r="F200" i="2" s="1"/>
  <c r="F201" i="2" s="1"/>
  <c r="F202" i="2" s="1"/>
  <c r="F203" i="2" s="1"/>
  <c r="F204" i="2" s="1"/>
  <c r="AD110" i="2" l="1"/>
  <c r="AE63" i="2"/>
  <c r="AF105" i="2"/>
  <c r="AF62" i="2"/>
  <c r="AG58" i="2"/>
  <c r="AF106" i="2"/>
  <c r="AF107" i="2"/>
  <c r="AF61" i="2"/>
  <c r="AF104" i="2"/>
  <c r="AE108" i="2"/>
  <c r="AE110" i="2" s="1"/>
  <c r="AH53" i="2"/>
  <c r="AG100" i="2"/>
  <c r="AH47" i="2"/>
  <c r="AG94" i="2"/>
  <c r="AH52" i="2"/>
  <c r="AG99" i="2"/>
  <c r="AG106" i="2" s="1"/>
  <c r="AH45" i="2"/>
  <c r="AG92" i="2"/>
  <c r="AG57" i="2"/>
  <c r="AH50" i="2"/>
  <c r="AG97" i="2"/>
  <c r="AH46" i="2"/>
  <c r="AG93" i="2"/>
  <c r="AH55" i="2"/>
  <c r="AG102" i="2"/>
  <c r="AH49" i="2"/>
  <c r="AG96" i="2"/>
  <c r="AH56" i="2"/>
  <c r="AG103" i="2"/>
  <c r="AI48" i="2"/>
  <c r="AH95" i="2"/>
  <c r="AH51" i="2"/>
  <c r="AH98" i="2" s="1"/>
  <c r="AG59" i="2"/>
  <c r="AH54" i="2"/>
  <c r="AH101" i="2" s="1"/>
  <c r="AG60" i="2"/>
  <c r="F133" i="2"/>
  <c r="F134" i="2" s="1"/>
  <c r="F135" i="2" s="1"/>
  <c r="F136" i="2" s="1"/>
  <c r="AF63" i="2" l="1"/>
  <c r="AF109" i="2"/>
  <c r="AG62" i="2"/>
  <c r="AG105" i="2"/>
  <c r="AF108" i="2"/>
  <c r="AG107" i="2"/>
  <c r="AG61" i="2"/>
  <c r="AG63" i="2" s="1"/>
  <c r="AI56" i="2"/>
  <c r="AH103" i="2"/>
  <c r="AI50" i="2"/>
  <c r="AH97" i="2"/>
  <c r="AI47" i="2"/>
  <c r="AH94" i="2"/>
  <c r="AJ48" i="2"/>
  <c r="AI95" i="2"/>
  <c r="AI49" i="2"/>
  <c r="AH96" i="2"/>
  <c r="AI46" i="2"/>
  <c r="AH93" i="2"/>
  <c r="AG104" i="2"/>
  <c r="AG108" i="2" s="1"/>
  <c r="AI52" i="2"/>
  <c r="AH99" i="2"/>
  <c r="AI53" i="2"/>
  <c r="AH100" i="2"/>
  <c r="AH58" i="2"/>
  <c r="AI45" i="2"/>
  <c r="AH92" i="2"/>
  <c r="AH57" i="2"/>
  <c r="AI55" i="2"/>
  <c r="AH102" i="2"/>
  <c r="AI51" i="2"/>
  <c r="AI98" i="2" s="1"/>
  <c r="AH59" i="2"/>
  <c r="AI54" i="2"/>
  <c r="AI101" i="2" s="1"/>
  <c r="AH60" i="2"/>
  <c r="F137" i="2"/>
  <c r="F138" i="2" s="1"/>
  <c r="F139" i="2" s="1"/>
  <c r="F140" i="2" s="1"/>
  <c r="F141" i="2" s="1"/>
  <c r="F142" i="2" s="1"/>
  <c r="F143" i="2" s="1"/>
  <c r="F144" i="2" s="1"/>
  <c r="F145" i="2" s="1"/>
  <c r="F146" i="2" s="1"/>
  <c r="F147" i="2" s="1"/>
  <c r="F148" i="2" s="1"/>
  <c r="F149" i="2" s="1"/>
  <c r="F150" i="2" s="1"/>
  <c r="F151" i="2" s="1"/>
  <c r="F152" i="2" s="1"/>
  <c r="F153" i="2" s="1"/>
  <c r="F154" i="2" s="1"/>
  <c r="F155" i="2" s="1"/>
  <c r="F156" i="2" s="1"/>
  <c r="F157" i="2" s="1"/>
  <c r="F158" i="2" s="1"/>
  <c r="F159" i="2" s="1"/>
  <c r="F160" i="2" s="1"/>
  <c r="F161" i="2" s="1"/>
  <c r="F162" i="2" s="1"/>
  <c r="F163" i="2" s="1"/>
  <c r="F164" i="2" s="1"/>
  <c r="AF110" i="2" l="1"/>
  <c r="AG109" i="2"/>
  <c r="AG110" i="2" s="1"/>
  <c r="AH105" i="2"/>
  <c r="AH61" i="2"/>
  <c r="AH107" i="2"/>
  <c r="AH106" i="2"/>
  <c r="AJ45" i="2"/>
  <c r="AI92" i="2"/>
  <c r="AI57" i="2"/>
  <c r="AJ46" i="2"/>
  <c r="AI93" i="2"/>
  <c r="AJ55" i="2"/>
  <c r="AI102" i="2"/>
  <c r="AJ52" i="2"/>
  <c r="AI99" i="2"/>
  <c r="AJ95" i="2"/>
  <c r="AK48" i="2"/>
  <c r="AJ50" i="2"/>
  <c r="AI97" i="2"/>
  <c r="AH62" i="2"/>
  <c r="AJ49" i="2"/>
  <c r="AI96" i="2"/>
  <c r="AH104" i="2"/>
  <c r="AJ53" i="2"/>
  <c r="AI100" i="2"/>
  <c r="AI58" i="2"/>
  <c r="AJ47" i="2"/>
  <c r="AK47" i="2" s="1"/>
  <c r="AI94" i="2"/>
  <c r="AJ56" i="2"/>
  <c r="AI103" i="2"/>
  <c r="AJ51" i="2"/>
  <c r="AI59" i="2"/>
  <c r="AJ54" i="2"/>
  <c r="AI60" i="2"/>
  <c r="AH109" i="2" l="1"/>
  <c r="AI105" i="2"/>
  <c r="AH63" i="2"/>
  <c r="AI61" i="2"/>
  <c r="AI62" i="2"/>
  <c r="AH108" i="2"/>
  <c r="AI106" i="2"/>
  <c r="AI107" i="2"/>
  <c r="AJ97" i="2"/>
  <c r="AK50" i="2"/>
  <c r="AK45" i="2"/>
  <c r="AJ92" i="2"/>
  <c r="AJ57" i="2"/>
  <c r="AK49" i="2"/>
  <c r="AJ96" i="2"/>
  <c r="AJ58" i="2"/>
  <c r="AK52" i="2"/>
  <c r="AJ99" i="2"/>
  <c r="AJ93" i="2"/>
  <c r="AK46" i="2"/>
  <c r="AJ59" i="2"/>
  <c r="AK51" i="2"/>
  <c r="AJ98" i="2"/>
  <c r="AJ94" i="2"/>
  <c r="AJ102" i="2"/>
  <c r="AK55" i="2"/>
  <c r="AI104" i="2"/>
  <c r="AJ103" i="2"/>
  <c r="AK56" i="2"/>
  <c r="AK53" i="2"/>
  <c r="AJ100" i="2"/>
  <c r="AJ60" i="2"/>
  <c r="AJ101" i="2"/>
  <c r="AK54" i="2"/>
  <c r="AH110" i="2" l="1"/>
  <c r="AI109" i="2"/>
  <c r="AJ105" i="2"/>
  <c r="AI63" i="2"/>
  <c r="AJ107" i="2"/>
  <c r="AJ61" i="2"/>
  <c r="AI108" i="2"/>
  <c r="AJ104" i="2"/>
  <c r="AJ106" i="2"/>
  <c r="AJ62" i="2"/>
  <c r="AI110" i="2" l="1"/>
  <c r="AJ63" i="2"/>
  <c r="AJ109" i="2"/>
  <c r="AJ108" i="2"/>
  <c r="AJ110" i="2" l="1"/>
</calcChain>
</file>

<file path=xl/comments1.xml><?xml version="1.0" encoding="utf-8"?>
<comments xmlns="http://schemas.openxmlformats.org/spreadsheetml/2006/main">
  <authors>
    <author>Maurizio Gargiulo</author>
  </authors>
  <commentList>
    <comment ref="B3" authorId="0">
      <text>
        <r>
          <rPr>
            <b/>
            <sz val="8"/>
            <color indexed="81"/>
            <rFont val="Tahoma"/>
            <family val="2"/>
          </rPr>
          <t>Insert Table</t>
        </r>
      </text>
    </comment>
    <comment ref="M3" authorId="0">
      <text>
        <r>
          <rPr>
            <b/>
            <sz val="8"/>
            <color indexed="81"/>
            <rFont val="Tahoma"/>
            <family val="2"/>
          </rPr>
          <t>Insert Table</t>
        </r>
      </text>
    </comment>
  </commentList>
</comments>
</file>

<file path=xl/sharedStrings.xml><?xml version="1.0" encoding="utf-8"?>
<sst xmlns="http://schemas.openxmlformats.org/spreadsheetml/2006/main" count="3341" uniqueCount="72">
  <si>
    <t>Year</t>
  </si>
  <si>
    <t>Pset_PN</t>
  </si>
  <si>
    <t>Attribute</t>
  </si>
  <si>
    <t>LimType</t>
  </si>
  <si>
    <t>~TFM_INS</t>
  </si>
  <si>
    <t>TimeSlice</t>
  </si>
  <si>
    <t>Trans - Insert</t>
  </si>
  <si>
    <t>DKW</t>
  </si>
  <si>
    <t>DKE</t>
  </si>
  <si>
    <t>STOCK</t>
  </si>
  <si>
    <t>RHBDDb72</t>
  </si>
  <si>
    <t>RHBDDa72</t>
  </si>
  <si>
    <t>RHBDDNEW</t>
  </si>
  <si>
    <t>RHBCDb72</t>
  </si>
  <si>
    <t>RHBCDa72</t>
  </si>
  <si>
    <t>RHBCDNEW</t>
  </si>
  <si>
    <t>RHBIDb72</t>
  </si>
  <si>
    <t>RHBIDa72</t>
  </si>
  <si>
    <t>RHBIDNEW</t>
  </si>
  <si>
    <t>RHBDMb72</t>
  </si>
  <si>
    <t>RHBDMa72</t>
  </si>
  <si>
    <t>RHBDMNEW</t>
  </si>
  <si>
    <t>RHBCMb72</t>
  </si>
  <si>
    <t>RHBCMa72</t>
  </si>
  <si>
    <t>RHBCMNEW</t>
  </si>
  <si>
    <t>RHBIMb72</t>
  </si>
  <si>
    <t>RHBIMa72</t>
  </si>
  <si>
    <t>RHBIMNEW</t>
  </si>
  <si>
    <t>UP</t>
  </si>
  <si>
    <t>CAP_BND</t>
  </si>
  <si>
    <t>Central</t>
  </si>
  <si>
    <t>Decentral</t>
  </si>
  <si>
    <t>Individual</t>
  </si>
  <si>
    <t>Single-family</t>
  </si>
  <si>
    <t>Multi-family</t>
  </si>
  <si>
    <t>Before 1972</t>
  </si>
  <si>
    <t>After 1972</t>
  </si>
  <si>
    <t>2011-2012</t>
  </si>
  <si>
    <t>SFh</t>
  </si>
  <si>
    <t>MFh</t>
  </si>
  <si>
    <t>Achieved (% of 2010 stock/year)</t>
  </si>
  <si>
    <t>Minimal (% of 2010 stock/year)</t>
  </si>
  <si>
    <t>Average (% of 2010 stock/year)</t>
  </si>
  <si>
    <t>Maximal (% of 2010 stock/year)</t>
  </si>
  <si>
    <t>Achieved (1000 m2/year)</t>
  </si>
  <si>
    <t>Minimal (1000 m2/year)</t>
  </si>
  <si>
    <t>Average (1000 m2/year)</t>
  </si>
  <si>
    <t>Maximal (1000 m2/year)</t>
  </si>
  <si>
    <t>Single-family buildings</t>
  </si>
  <si>
    <t>Multi-family buildings</t>
  </si>
  <si>
    <t>DK</t>
  </si>
  <si>
    <t>Area (Mm2) in 2010</t>
  </si>
  <si>
    <t>Projection of housing demand (Mm2)</t>
  </si>
  <si>
    <t>Annual demolition rate (%) relative to the area in 2010</t>
  </si>
  <si>
    <t>2016-2020</t>
  </si>
  <si>
    <t>2021-2025</t>
  </si>
  <si>
    <t>2026-2030</t>
  </si>
  <si>
    <t>2031-2035</t>
  </si>
  <si>
    <t>2036-2040</t>
  </si>
  <si>
    <t>2041-2045</t>
  </si>
  <si>
    <t>2046-2050</t>
  </si>
  <si>
    <t>2013-2015</t>
  </si>
  <si>
    <t>Existing stock (Mm2)</t>
  </si>
  <si>
    <t>Construction of buildings built after 2010 (New buildings) (Mm2)</t>
  </si>
  <si>
    <t>All divisions</t>
  </si>
  <si>
    <t>All building types</t>
  </si>
  <si>
    <r>
      <t>Housing demand (Mm</t>
    </r>
    <r>
      <rPr>
        <vertAlign val="superscript"/>
        <sz val="11"/>
        <color theme="1"/>
        <rFont val="Calibri"/>
        <family val="2"/>
        <scheme val="minor"/>
      </rPr>
      <t>2</t>
    </r>
    <r>
      <rPr>
        <sz val="11"/>
        <color theme="1"/>
        <rFont val="Calibri"/>
        <family val="2"/>
        <scheme val="minor"/>
      </rPr>
      <t>)</t>
    </r>
  </si>
  <si>
    <t>Mm2</t>
  </si>
  <si>
    <t>Area of existing buildings</t>
  </si>
  <si>
    <t>\I: Unit</t>
  </si>
  <si>
    <t>\I: Explanation</t>
  </si>
  <si>
    <t>Area of new buildings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</si>
</sst>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_);_(* \(#,##0\);_(* &quot;-&quot;_);_(@_)"/>
    <numFmt numFmtId="165" formatCode="_(* #,##0.00_);_(* \(#,##0.00\);_(* &quot;-&quot;??_);_(@_)"/>
    <numFmt numFmtId="166" formatCode="_([$€]* #,##0.00_);_([$€]* \(#,##0.00\);_([$€]* &quot;-&quot;??_);_(@_)"/>
    <numFmt numFmtId="167" formatCode="_ * #,##0.00_ ;_ * \-#,##0.00_ ;_ * &quot;-&quot;??_ ;_ @_ "/>
    <numFmt numFmtId="168" formatCode="_ * #,##0_ ;_ * \-#,##0_ ;_ * &quot;-&quot;_ ;_ @_ "/>
    <numFmt numFmtId="169" formatCode="_ &quot;kr&quot;\ * #,##0_ ;_ &quot;kr&quot;\ * \-#,##0_ ;_ &quot;kr&quot;\ * &quot;-&quot;_ ;_ @_ "/>
    <numFmt numFmtId="170" formatCode="_ &quot;kr&quot;\ * #,##0.00_ ;_ &quot;kr&quot;\ * \-#,##0.00_ ;_ &quot;kr&quot;\ * &quot;-&quot;??_ ;_ @_ "/>
    <numFmt numFmtId="171" formatCode="_-&quot;€&quot;\ * #,##0.00_-;\-&quot;€&quot;\ * #,##0.00_-;_-&quot;€&quot;\ * &quot;-&quot;??_-;_-@_-"/>
    <numFmt numFmtId="172" formatCode="#,##0;\-\ #,##0;_-\ &quot;- &quot;"/>
    <numFmt numFmtId="173" formatCode="_-[$€-2]\ * #,##0.00_-;\-[$€-2]\ * #,##0.00_-;_-[$€-2]\ * &quot;-&quot;??_-"/>
    <numFmt numFmtId="174" formatCode="0.000"/>
    <numFmt numFmtId="175" formatCode="0.0000"/>
  </numFmts>
  <fonts count="33" x14ac:knownFonts="1">
    <font>
      <sz val="11"/>
      <color theme="1"/>
      <name val="Calibri"/>
      <family val="2"/>
      <scheme val="minor"/>
    </font>
    <font>
      <sz val="11"/>
      <color indexed="8"/>
      <name val="Calibri"/>
      <family val="2"/>
    </font>
    <font>
      <b/>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name val="Arial"/>
      <family val="2"/>
    </font>
    <font>
      <sz val="10"/>
      <name val="Courier"/>
      <family val="3"/>
    </font>
    <font>
      <sz val="10"/>
      <name val="Helvetica"/>
      <family val="2"/>
    </font>
    <font>
      <b/>
      <sz val="12"/>
      <name val="Arial"/>
      <family val="2"/>
    </font>
    <font>
      <sz val="8"/>
      <color indexed="9"/>
      <name val="Arial"/>
      <family val="2"/>
    </font>
    <font>
      <sz val="10"/>
      <name val="MS Sans Serif"/>
      <family val="2"/>
    </font>
    <font>
      <sz val="11"/>
      <color theme="1"/>
      <name val="Calibri"/>
      <family val="2"/>
      <scheme val="minor"/>
    </font>
    <font>
      <b/>
      <sz val="18"/>
      <color rgb="FFFF0000"/>
      <name val="Calibri"/>
      <family val="2"/>
      <scheme val="minor"/>
    </font>
    <font>
      <b/>
      <sz val="11"/>
      <color theme="1"/>
      <name val="Calibri"/>
      <family val="2"/>
      <scheme val="minor"/>
    </font>
    <font>
      <sz val="12"/>
      <color theme="1"/>
      <name val="Calibri"/>
      <family val="2"/>
      <scheme val="minor"/>
    </font>
    <font>
      <vertAlign val="superscript"/>
      <sz val="11"/>
      <color theme="1"/>
      <name val="Calibri"/>
      <family val="2"/>
      <scheme val="minor"/>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62"/>
        <bgColor indexed="64"/>
      </patternFill>
    </fill>
    <fill>
      <patternFill patternType="solid">
        <fgColor indexed="43"/>
        <bgColor indexed="64"/>
      </patternFill>
    </fill>
    <fill>
      <patternFill patternType="solid">
        <fgColor indexed="44"/>
        <bgColor indexed="64"/>
      </patternFill>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74">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thin">
        <color indexed="64"/>
      </top>
      <bottom style="medium">
        <color indexed="64"/>
      </bottom>
      <diagonal/>
    </border>
    <border>
      <left/>
      <right/>
      <top/>
      <bottom style="thin">
        <color indexed="64"/>
      </bottom>
      <diagonal/>
    </border>
    <border>
      <left/>
      <right/>
      <top/>
      <bottom style="thick">
        <color auto="1"/>
      </bottom>
      <diagonal/>
    </border>
    <border>
      <left/>
      <right/>
      <top style="thick">
        <color auto="1"/>
      </top>
      <bottom/>
      <diagonal/>
    </border>
    <border>
      <left style="thick">
        <color auto="1"/>
      </left>
      <right/>
      <top style="thick">
        <color auto="1"/>
      </top>
      <bottom/>
      <diagonal/>
    </border>
    <border>
      <left style="thick">
        <color auto="1"/>
      </left>
      <right/>
      <top/>
      <bottom/>
      <diagonal/>
    </border>
    <border>
      <left style="thick">
        <color auto="1"/>
      </left>
      <right/>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right style="thick">
        <color auto="1"/>
      </right>
      <top style="thick">
        <color auto="1"/>
      </top>
      <bottom/>
      <diagonal/>
    </border>
    <border>
      <left/>
      <right style="thick">
        <color auto="1"/>
      </right>
      <top/>
      <bottom/>
      <diagonal/>
    </border>
    <border>
      <left/>
      <right style="thick">
        <color auto="1"/>
      </right>
      <top/>
      <bottom style="thick">
        <color auto="1"/>
      </bottom>
      <diagonal/>
    </border>
    <border>
      <left style="thick">
        <color auto="1"/>
      </left>
      <right style="medium">
        <color auto="1"/>
      </right>
      <top style="thick">
        <color auto="1"/>
      </top>
      <bottom/>
      <diagonal/>
    </border>
    <border>
      <left style="medium">
        <color auto="1"/>
      </left>
      <right style="thick">
        <color auto="1"/>
      </right>
      <top style="thick">
        <color auto="1"/>
      </top>
      <bottom/>
      <diagonal/>
    </border>
    <border>
      <left style="thick">
        <color auto="1"/>
      </left>
      <right style="medium">
        <color auto="1"/>
      </right>
      <top/>
      <bottom/>
      <diagonal/>
    </border>
    <border>
      <left style="medium">
        <color auto="1"/>
      </left>
      <right style="thick">
        <color auto="1"/>
      </right>
      <top/>
      <bottom/>
      <diagonal/>
    </border>
    <border>
      <left style="thick">
        <color auto="1"/>
      </left>
      <right style="medium">
        <color auto="1"/>
      </right>
      <top/>
      <bottom style="thick">
        <color auto="1"/>
      </bottom>
      <diagonal/>
    </border>
    <border>
      <left style="medium">
        <color auto="1"/>
      </left>
      <right style="thick">
        <color auto="1"/>
      </right>
      <top/>
      <bottom style="thick">
        <color auto="1"/>
      </bottom>
      <diagonal/>
    </border>
    <border>
      <left style="thick">
        <color rgb="FF00B0F0"/>
      </left>
      <right/>
      <top style="thick">
        <color rgb="FF00B0F0"/>
      </top>
      <bottom/>
      <diagonal/>
    </border>
    <border>
      <left/>
      <right/>
      <top style="thick">
        <color rgb="FF00B0F0"/>
      </top>
      <bottom/>
      <diagonal/>
    </border>
    <border>
      <left/>
      <right style="thick">
        <color rgb="FF00B0F0"/>
      </right>
      <top style="thick">
        <color rgb="FF00B0F0"/>
      </top>
      <bottom/>
      <diagonal/>
    </border>
    <border>
      <left style="thick">
        <color rgb="FF00B0F0"/>
      </left>
      <right/>
      <top/>
      <bottom style="thick">
        <color rgb="FF00B0F0"/>
      </bottom>
      <diagonal/>
    </border>
    <border>
      <left/>
      <right/>
      <top/>
      <bottom style="thick">
        <color rgb="FF00B0F0"/>
      </bottom>
      <diagonal/>
    </border>
    <border>
      <left/>
      <right style="thick">
        <color rgb="FF00B0F0"/>
      </right>
      <top/>
      <bottom style="thick">
        <color rgb="FF00B0F0"/>
      </bottom>
      <diagonal/>
    </border>
    <border>
      <left style="thick">
        <color rgb="FF00B0F0"/>
      </left>
      <right/>
      <top/>
      <bottom/>
      <diagonal/>
    </border>
    <border>
      <left/>
      <right style="thick">
        <color rgb="FF00B0F0"/>
      </right>
      <top/>
      <bottom/>
      <diagonal/>
    </border>
    <border>
      <left style="medium">
        <color auto="1"/>
      </left>
      <right style="medium">
        <color auto="1"/>
      </right>
      <top style="thick">
        <color auto="1"/>
      </top>
      <bottom/>
      <diagonal/>
    </border>
    <border>
      <left style="medium">
        <color auto="1"/>
      </left>
      <right style="medium">
        <color auto="1"/>
      </right>
      <top/>
      <bottom/>
      <diagonal/>
    </border>
    <border>
      <left style="medium">
        <color auto="1"/>
      </left>
      <right style="medium">
        <color auto="1"/>
      </right>
      <top/>
      <bottom style="thick">
        <color auto="1"/>
      </bottom>
      <diagonal/>
    </border>
    <border>
      <left style="medium">
        <color auto="1"/>
      </left>
      <right/>
      <top style="thick">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style="medium">
        <color auto="1"/>
      </right>
      <top/>
      <bottom style="medium">
        <color auto="1"/>
      </bottom>
      <diagonal/>
    </border>
    <border>
      <left/>
      <right/>
      <top/>
      <bottom style="medium">
        <color auto="1"/>
      </bottom>
      <diagonal/>
    </border>
    <border>
      <left style="thick">
        <color auto="1"/>
      </left>
      <right style="medium">
        <color auto="1"/>
      </right>
      <top/>
      <bottom style="medium">
        <color auto="1"/>
      </bottom>
      <diagonal/>
    </border>
    <border>
      <left/>
      <right style="thick">
        <color auto="1"/>
      </right>
      <top style="medium">
        <color auto="1"/>
      </top>
      <bottom/>
      <diagonal/>
    </border>
    <border>
      <left/>
      <right style="thick">
        <color auto="1"/>
      </right>
      <top/>
      <bottom style="medium">
        <color auto="1"/>
      </bottom>
      <diagonal/>
    </border>
    <border>
      <left style="medium">
        <color auto="1"/>
      </left>
      <right/>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style="thick">
        <color auto="1"/>
      </bottom>
      <diagonal/>
    </border>
    <border>
      <left style="thin">
        <color auto="1"/>
      </left>
      <right/>
      <top style="thick">
        <color auto="1"/>
      </top>
      <bottom/>
      <diagonal/>
    </border>
    <border>
      <left style="thin">
        <color auto="1"/>
      </left>
      <right/>
      <top/>
      <bottom/>
      <diagonal/>
    </border>
    <border>
      <left style="thin">
        <color auto="1"/>
      </left>
      <right/>
      <top style="medium">
        <color auto="1"/>
      </top>
      <bottom/>
      <diagonal/>
    </border>
    <border>
      <left style="thin">
        <color auto="1"/>
      </left>
      <right/>
      <top/>
      <bottom style="medium">
        <color auto="1"/>
      </bottom>
      <diagonal/>
    </border>
    <border>
      <left style="thin">
        <color auto="1"/>
      </left>
      <right/>
      <top/>
      <bottom style="thick">
        <color auto="1"/>
      </bottom>
      <diagonal/>
    </border>
    <border>
      <left style="thin">
        <color auto="1"/>
      </left>
      <right style="thin">
        <color auto="1"/>
      </right>
      <top style="thick">
        <color auto="1"/>
      </top>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style="thin">
        <color auto="1"/>
      </left>
      <right style="thin">
        <color auto="1"/>
      </right>
      <top/>
      <bottom style="thick">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medium">
        <color auto="1"/>
      </right>
      <top style="medium">
        <color auto="1"/>
      </top>
      <bottom/>
      <diagonal/>
    </border>
    <border>
      <left/>
      <right/>
      <top style="thin">
        <color indexed="64"/>
      </top>
      <bottom style="thin">
        <color indexed="64"/>
      </bottom>
      <diagonal/>
    </border>
    <border>
      <left/>
      <right/>
      <top style="thin">
        <color indexed="64"/>
      </top>
      <bottom/>
      <diagonal/>
    </border>
    <border>
      <left style="thin">
        <color theme="8"/>
      </left>
      <right style="thin">
        <color theme="8"/>
      </right>
      <top/>
      <bottom/>
      <diagonal/>
    </border>
    <border>
      <left style="thin">
        <color theme="8"/>
      </left>
      <right style="thin">
        <color theme="8"/>
      </right>
      <top/>
      <bottom style="thick">
        <color rgb="FF00B0F0"/>
      </bottom>
      <diagonal/>
    </border>
    <border>
      <left style="thin">
        <color rgb="FF00B0F0"/>
      </left>
      <right style="thin">
        <color theme="8"/>
      </right>
      <top/>
      <bottom style="thick">
        <color rgb="FF00B0F0"/>
      </bottom>
      <diagonal/>
    </border>
    <border>
      <left style="thin">
        <color rgb="FF00B0F0"/>
      </left>
      <right style="thin">
        <color theme="8"/>
      </right>
      <top/>
      <bottom/>
      <diagonal/>
    </border>
  </borders>
  <cellStyleXfs count="505">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9" fillId="20" borderId="1" applyNumberFormat="0" applyAlignment="0" applyProtection="0"/>
    <xf numFmtId="0" fontId="17" fillId="0" borderId="2" applyNumberFormat="0" applyFill="0" applyAlignment="0" applyProtection="0"/>
    <xf numFmtId="0" fontId="10" fillId="21" borderId="3" applyNumberFormat="0" applyAlignment="0" applyProtection="0"/>
    <xf numFmtId="0" fontId="10" fillId="21" borderId="3" applyNumberFormat="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165" fontId="22" fillId="0" borderId="0" applyFont="0" applyFill="0" applyBorder="0" applyAlignment="0" applyProtection="0"/>
    <xf numFmtId="166" fontId="4"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3"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171" fontId="22" fillId="0" borderId="0" applyFont="0" applyFill="0" applyBorder="0" applyAlignment="0" applyProtection="0"/>
    <xf numFmtId="0" fontId="11" fillId="0" borderId="0" applyNumberFormat="0" applyFill="0" applyBorder="0" applyAlignment="0" applyProtection="0"/>
    <xf numFmtId="11" fontId="4" fillId="0" borderId="0" applyFont="0" applyFill="0" applyBorder="0" applyAlignment="0" applyProtection="0"/>
    <xf numFmtId="11" fontId="4" fillId="0" borderId="0" applyFont="0" applyFill="0" applyBorder="0" applyAlignment="0" applyProtection="0"/>
    <xf numFmtId="0" fontId="12" fillId="4"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0" fontId="17" fillId="0" borderId="2" applyNumberFormat="0" applyFill="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4" fontId="27"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0" fontId="18" fillId="22" borderId="0" applyNumberFormat="0" applyBorder="0" applyAlignment="0" applyProtection="0"/>
    <xf numFmtId="0" fontId="18" fillId="22" borderId="0" applyNumberFormat="0" applyBorder="0" applyAlignment="0" applyProtection="0"/>
    <xf numFmtId="0" fontId="4" fillId="0" borderId="0"/>
    <xf numFmtId="0" fontId="22" fillId="0" borderId="0"/>
    <xf numFmtId="0" fontId="4" fillId="0" borderId="0"/>
    <xf numFmtId="0" fontId="4" fillId="0" borderId="0"/>
    <xf numFmtId="0" fontId="28" fillId="0" borderId="0"/>
    <xf numFmtId="0" fontId="4" fillId="0" borderId="0"/>
    <xf numFmtId="0" fontId="1" fillId="0" borderId="0"/>
    <xf numFmtId="0" fontId="4" fillId="0" borderId="0"/>
    <xf numFmtId="0" fontId="28" fillId="0" borderId="0"/>
    <xf numFmtId="0" fontId="1" fillId="0" borderId="0"/>
    <xf numFmtId="0" fontId="1" fillId="0" borderId="0"/>
    <xf numFmtId="0" fontId="4" fillId="0" borderId="0"/>
    <xf numFmtId="0" fontId="4" fillId="0" borderId="0"/>
    <xf numFmtId="0" fontId="28" fillId="0" borderId="0"/>
    <xf numFmtId="0" fontId="4" fillId="0" borderId="0"/>
    <xf numFmtId="0" fontId="1" fillId="0" borderId="0"/>
    <xf numFmtId="0" fontId="4" fillId="0" borderId="0"/>
    <xf numFmtId="0" fontId="4" fillId="0" borderId="0"/>
    <xf numFmtId="0" fontId="22"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27" fillId="0" borderId="0"/>
    <xf numFmtId="0" fontId="4" fillId="0" borderId="0"/>
    <xf numFmtId="0" fontId="4" fillId="0" borderId="0"/>
    <xf numFmtId="0" fontId="1" fillId="0" borderId="0"/>
    <xf numFmtId="0" fontId="1"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27" fillId="0" borderId="0"/>
    <xf numFmtId="0" fontId="4" fillId="0" borderId="0"/>
    <xf numFmtId="0" fontId="4" fillId="0" borderId="0"/>
    <xf numFmtId="0" fontId="4" fillId="0" borderId="0"/>
    <xf numFmtId="0" fontId="27" fillId="0" borderId="0"/>
    <xf numFmtId="0" fontId="23" fillId="0" borderId="0"/>
    <xf numFmtId="0" fontId="22" fillId="23" borderId="7" applyNumberFormat="0" applyFont="0" applyAlignment="0" applyProtection="0"/>
    <xf numFmtId="0" fontId="1" fillId="23" borderId="7" applyNumberFormat="0" applyFont="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172" fontId="22" fillId="0" borderId="0" applyFont="0" applyFill="0" applyBorder="0" applyAlignment="0" applyProtection="0"/>
    <xf numFmtId="0" fontId="19" fillId="20" borderId="8"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167" fontId="24" fillId="0" borderId="0" applyFont="0" applyFill="0" applyBorder="0" applyAlignment="0" applyProtection="0"/>
    <xf numFmtId="168" fontId="24" fillId="0" borderId="0" applyFont="0" applyFill="0" applyBorder="0" applyAlignment="0" applyProtection="0"/>
    <xf numFmtId="169" fontId="24" fillId="0" borderId="0" applyFont="0" applyFill="0" applyBorder="0" applyAlignment="0" applyProtection="0"/>
    <xf numFmtId="0" fontId="4" fillId="0" borderId="9" applyNumberFormat="0" applyFill="0" applyProtection="0">
      <alignment horizontal="right"/>
    </xf>
    <xf numFmtId="0" fontId="4" fillId="0" borderId="9" applyNumberFormat="0" applyFill="0" applyProtection="0">
      <alignment horizontal="right"/>
    </xf>
    <xf numFmtId="0" fontId="3" fillId="24" borderId="9" applyNumberFormat="0" applyProtection="0">
      <alignment horizontal="right"/>
    </xf>
    <xf numFmtId="0" fontId="25" fillId="24" borderId="0" applyNumberFormat="0" applyBorder="0" applyProtection="0">
      <alignment horizontal="left"/>
    </xf>
    <xf numFmtId="0" fontId="3" fillId="24" borderId="9" applyNumberFormat="0" applyProtection="0">
      <alignment horizontal="left"/>
    </xf>
    <xf numFmtId="0" fontId="4" fillId="0" borderId="9" applyNumberFormat="0" applyFill="0" applyProtection="0">
      <alignment horizontal="right"/>
    </xf>
    <xf numFmtId="0" fontId="4" fillId="0" borderId="9" applyNumberFormat="0" applyFill="0" applyProtection="0">
      <alignment horizontal="right"/>
    </xf>
    <xf numFmtId="0" fontId="26" fillId="25" borderId="0" applyNumberFormat="0" applyBorder="0" applyProtection="0">
      <alignment horizontal="left"/>
    </xf>
    <xf numFmtId="0" fontId="21" fillId="0" borderId="0" applyNumberFormat="0" applyFill="0" applyBorder="0" applyAlignment="0" applyProtection="0"/>
    <xf numFmtId="0" fontId="11"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2" fillId="0" borderId="10" applyNumberFormat="0" applyFill="0" applyAlignment="0" applyProtection="0"/>
    <xf numFmtId="0" fontId="2" fillId="0" borderId="10" applyNumberFormat="0" applyFill="0" applyAlignment="0" applyProtection="0"/>
    <xf numFmtId="0" fontId="8" fillId="3" borderId="0" applyNumberFormat="0" applyBorder="0" applyAlignment="0" applyProtection="0"/>
    <xf numFmtId="0" fontId="12" fillId="4" borderId="0" applyNumberFormat="0" applyBorder="0" applyAlignment="0" applyProtection="0"/>
    <xf numFmtId="170" fontId="24" fillId="0" borderId="0" applyFont="0" applyFill="0" applyBorder="0" applyAlignment="0" applyProtection="0"/>
    <xf numFmtId="0" fontId="21" fillId="0" borderId="0" applyNumberFormat="0" applyFill="0" applyBorder="0" applyAlignment="0" applyProtection="0"/>
    <xf numFmtId="9" fontId="28" fillId="0" borderId="0" applyFont="0" applyFill="0" applyBorder="0" applyAlignment="0" applyProtection="0"/>
  </cellStyleXfs>
  <cellXfs count="165">
    <xf numFmtId="0" fontId="0" fillId="0" borderId="0" xfId="0"/>
    <xf numFmtId="0" fontId="5" fillId="0" borderId="0" xfId="0" applyFont="1"/>
    <xf numFmtId="0" fontId="3" fillId="0" borderId="0" xfId="0" applyFont="1" applyAlignment="1">
      <alignment horizontal="center"/>
    </xf>
    <xf numFmtId="0" fontId="3" fillId="26" borderId="11" xfId="0" applyFont="1" applyFill="1" applyBorder="1"/>
    <xf numFmtId="0" fontId="3" fillId="27" borderId="11" xfId="0" applyFont="1" applyFill="1" applyBorder="1"/>
    <xf numFmtId="0" fontId="4" fillId="26" borderId="11" xfId="0" applyFont="1" applyFill="1" applyBorder="1"/>
    <xf numFmtId="0" fontId="22" fillId="0" borderId="0" xfId="252"/>
    <xf numFmtId="0" fontId="22" fillId="0" borderId="0" xfId="252" applyBorder="1"/>
    <xf numFmtId="0" fontId="29" fillId="0" borderId="0" xfId="0" applyFont="1"/>
    <xf numFmtId="0" fontId="0" fillId="28" borderId="0" xfId="0" applyFill="1"/>
    <xf numFmtId="165" fontId="28" fillId="0" borderId="0" xfId="55" applyFont="1"/>
    <xf numFmtId="0" fontId="0" fillId="0" borderId="0" xfId="0" applyBorder="1"/>
    <xf numFmtId="0" fontId="0" fillId="28" borderId="0" xfId="0" applyFill="1" applyBorder="1"/>
    <xf numFmtId="165" fontId="28" fillId="0" borderId="0" xfId="55" applyFont="1" applyBorder="1"/>
    <xf numFmtId="0" fontId="0" fillId="0" borderId="0" xfId="0"/>
    <xf numFmtId="0" fontId="0" fillId="0" borderId="0" xfId="0" applyBorder="1"/>
    <xf numFmtId="0" fontId="0" fillId="28" borderId="0" xfId="0" applyFill="1" applyBorder="1"/>
    <xf numFmtId="165" fontId="0" fillId="0" borderId="0" xfId="0" applyNumberFormat="1" applyBorder="1"/>
    <xf numFmtId="0" fontId="4" fillId="26" borderId="0" xfId="0" applyFont="1" applyFill="1" applyBorder="1"/>
    <xf numFmtId="0" fontId="0" fillId="0" borderId="0" xfId="0" applyBorder="1" applyAlignment="1">
      <alignment horizontal="center" vertical="center"/>
    </xf>
    <xf numFmtId="0" fontId="0" fillId="0" borderId="13" xfId="0" applyBorder="1"/>
    <xf numFmtId="0" fontId="0" fillId="0" borderId="14" xfId="0" applyBorder="1"/>
    <xf numFmtId="0" fontId="0" fillId="0" borderId="15" xfId="0" applyBorder="1"/>
    <xf numFmtId="0" fontId="0" fillId="0" borderId="24" xfId="0" applyBorder="1"/>
    <xf numFmtId="0" fontId="0" fillId="0" borderId="25" xfId="0" applyBorder="1"/>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2" fontId="0" fillId="0" borderId="27" xfId="0" applyNumberFormat="1" applyBorder="1"/>
    <xf numFmtId="2" fontId="0" fillId="0" borderId="29" xfId="0" applyNumberFormat="1" applyBorder="1"/>
    <xf numFmtId="10" fontId="0" fillId="0" borderId="0" xfId="504" applyNumberFormat="1" applyFont="1"/>
    <xf numFmtId="10" fontId="0" fillId="0" borderId="21" xfId="504" applyNumberFormat="1" applyFont="1" applyBorder="1"/>
    <xf numFmtId="2" fontId="0" fillId="0" borderId="15" xfId="504" applyNumberFormat="1" applyFont="1" applyBorder="1"/>
    <xf numFmtId="2" fontId="0" fillId="0" borderId="14" xfId="504" applyNumberFormat="1" applyFont="1" applyBorder="1"/>
    <xf numFmtId="2" fontId="0" fillId="0" borderId="21" xfId="504" applyNumberFormat="1" applyFont="1" applyBorder="1"/>
    <xf numFmtId="0" fontId="31" fillId="0" borderId="19" xfId="0" applyFont="1" applyFill="1" applyBorder="1" applyAlignment="1">
      <alignment horizontal="center" vertical="center"/>
    </xf>
    <xf numFmtId="0" fontId="31" fillId="0" borderId="19" xfId="0" applyNumberFormat="1" applyFont="1" applyFill="1" applyBorder="1" applyAlignment="1">
      <alignment horizontal="center" vertical="center"/>
    </xf>
    <xf numFmtId="0" fontId="31" fillId="0" borderId="18" xfId="0" applyFont="1" applyFill="1" applyBorder="1" applyAlignment="1">
      <alignment horizontal="center" vertical="center"/>
    </xf>
    <xf numFmtId="0" fontId="31" fillId="0" borderId="20" xfId="0" applyNumberFormat="1" applyFont="1" applyFill="1" applyBorder="1" applyAlignment="1">
      <alignment horizontal="center" vertical="center"/>
    </xf>
    <xf numFmtId="0" fontId="0" fillId="0" borderId="30" xfId="0" applyBorder="1"/>
    <xf numFmtId="0" fontId="0" fillId="0" borderId="31" xfId="0" applyBorder="1"/>
    <xf numFmtId="0" fontId="0" fillId="0" borderId="32" xfId="0" applyBorder="1"/>
    <xf numFmtId="2" fontId="0" fillId="30" borderId="30" xfId="0" applyNumberFormat="1" applyFill="1" applyBorder="1"/>
    <xf numFmtId="2" fontId="0" fillId="30" borderId="31" xfId="0" applyNumberFormat="1" applyFill="1" applyBorder="1"/>
    <xf numFmtId="2" fontId="0" fillId="30" borderId="32" xfId="0" applyNumberFormat="1" applyFill="1" applyBorder="1"/>
    <xf numFmtId="0" fontId="0" fillId="0" borderId="34" xfId="0" applyBorder="1"/>
    <xf numFmtId="2" fontId="0" fillId="30" borderId="33" xfId="0" applyNumberFormat="1" applyFill="1" applyBorder="1"/>
    <xf numFmtId="2" fontId="0" fillId="30" borderId="34" xfId="0" applyNumberFormat="1" applyFill="1" applyBorder="1"/>
    <xf numFmtId="2" fontId="0" fillId="30" borderId="35" xfId="0" applyNumberFormat="1" applyFill="1" applyBorder="1"/>
    <xf numFmtId="2" fontId="0" fillId="30" borderId="36" xfId="0" applyNumberFormat="1" applyFill="1" applyBorder="1"/>
    <xf numFmtId="2" fontId="0" fillId="30" borderId="0" xfId="0" applyNumberFormat="1" applyFill="1" applyBorder="1"/>
    <xf numFmtId="2" fontId="0" fillId="30" borderId="37" xfId="0" applyNumberFormat="1" applyFill="1" applyBorder="1"/>
    <xf numFmtId="0" fontId="30" fillId="0" borderId="0" xfId="0" applyFont="1" applyAlignment="1">
      <alignment horizontal="center"/>
    </xf>
    <xf numFmtId="0" fontId="0" fillId="0" borderId="0" xfId="0" applyBorder="1" applyAlignment="1">
      <alignment vertical="center"/>
    </xf>
    <xf numFmtId="0" fontId="0" fillId="0" borderId="13" xfId="0" applyBorder="1" applyAlignment="1">
      <alignment vertical="center"/>
    </xf>
    <xf numFmtId="0" fontId="0" fillId="0" borderId="41" xfId="0" applyBorder="1" applyAlignment="1">
      <alignment vertical="center"/>
    </xf>
    <xf numFmtId="0" fontId="0" fillId="0" borderId="43" xfId="0" applyBorder="1" applyAlignment="1">
      <alignment vertical="center"/>
    </xf>
    <xf numFmtId="0" fontId="0" fillId="0" borderId="45" xfId="0" applyBorder="1" applyAlignment="1">
      <alignment vertical="center"/>
    </xf>
    <xf numFmtId="0" fontId="0" fillId="0" borderId="63" xfId="0" applyBorder="1" applyAlignment="1">
      <alignment vertical="center"/>
    </xf>
    <xf numFmtId="2" fontId="0" fillId="0" borderId="41" xfId="0" applyNumberFormat="1" applyBorder="1" applyAlignment="1">
      <alignment horizontal="center" vertical="center"/>
    </xf>
    <xf numFmtId="2" fontId="0" fillId="0" borderId="53" xfId="0" applyNumberFormat="1" applyBorder="1"/>
    <xf numFmtId="2" fontId="0" fillId="0" borderId="58" xfId="0" applyNumberFormat="1" applyBorder="1"/>
    <xf numFmtId="2" fontId="0" fillId="0" borderId="21" xfId="0" applyNumberFormat="1" applyBorder="1"/>
    <xf numFmtId="2" fontId="0" fillId="0" borderId="63" xfId="0" applyNumberFormat="1" applyBorder="1" applyAlignment="1">
      <alignment horizontal="center" vertical="center"/>
    </xf>
    <xf numFmtId="2" fontId="0" fillId="0" borderId="64" xfId="0" applyNumberFormat="1" applyBorder="1"/>
    <xf numFmtId="2" fontId="0" fillId="0" borderId="65" xfId="0" applyNumberFormat="1" applyBorder="1"/>
    <xf numFmtId="2" fontId="0" fillId="0" borderId="66" xfId="0" applyNumberFormat="1" applyBorder="1"/>
    <xf numFmtId="2" fontId="0" fillId="0" borderId="49" xfId="0" applyNumberFormat="1" applyBorder="1" applyAlignment="1">
      <alignment horizontal="center" vertical="center"/>
    </xf>
    <xf numFmtId="2" fontId="0" fillId="0" borderId="54" xfId="0" applyNumberFormat="1" applyBorder="1"/>
    <xf numFmtId="2" fontId="0" fillId="0" borderId="59" xfId="0" applyNumberFormat="1" applyBorder="1"/>
    <xf numFmtId="2" fontId="0" fillId="0" borderId="22" xfId="0" applyNumberFormat="1" applyBorder="1"/>
    <xf numFmtId="2" fontId="0" fillId="0" borderId="50" xfId="0" applyNumberFormat="1" applyBorder="1" applyAlignment="1">
      <alignment horizontal="center" vertical="center"/>
    </xf>
    <xf numFmtId="2" fontId="0" fillId="0" borderId="55" xfId="0" applyNumberFormat="1" applyBorder="1"/>
    <xf numFmtId="2" fontId="0" fillId="0" borderId="60" xfId="0" applyNumberFormat="1" applyBorder="1"/>
    <xf numFmtId="2" fontId="0" fillId="0" borderId="47" xfId="0" applyNumberFormat="1" applyBorder="1"/>
    <xf numFmtId="2" fontId="0" fillId="0" borderId="51" xfId="0" applyNumberFormat="1" applyBorder="1" applyAlignment="1">
      <alignment horizontal="center" vertical="center"/>
    </xf>
    <xf numFmtId="2" fontId="0" fillId="0" borderId="56" xfId="0" applyNumberFormat="1" applyBorder="1"/>
    <xf numFmtId="2" fontId="0" fillId="0" borderId="61" xfId="0" applyNumberFormat="1" applyBorder="1"/>
    <xf numFmtId="2" fontId="0" fillId="0" borderId="48" xfId="0" applyNumberFormat="1" applyBorder="1"/>
    <xf numFmtId="2" fontId="0" fillId="0" borderId="52" xfId="0" applyNumberFormat="1" applyBorder="1" applyAlignment="1">
      <alignment horizontal="center" vertical="center"/>
    </xf>
    <xf numFmtId="2" fontId="0" fillId="0" borderId="57" xfId="0" applyNumberFormat="1" applyBorder="1"/>
    <xf numFmtId="2" fontId="0" fillId="0" borderId="62" xfId="0" applyNumberFormat="1" applyBorder="1"/>
    <xf numFmtId="2" fontId="0" fillId="0" borderId="23" xfId="0" applyNumberFormat="1" applyBorder="1"/>
    <xf numFmtId="0" fontId="0" fillId="0" borderId="0" xfId="0" applyBorder="1" applyAlignment="1">
      <alignment horizontal="center" vertical="center" wrapText="1"/>
    </xf>
    <xf numFmtId="0" fontId="0" fillId="0" borderId="0" xfId="0" applyBorder="1" applyAlignment="1">
      <alignment horizontal="center" vertical="center"/>
    </xf>
    <xf numFmtId="0" fontId="30" fillId="0" borderId="0" xfId="0" applyFont="1" applyAlignment="1">
      <alignment horizontal="center"/>
    </xf>
    <xf numFmtId="174" fontId="0" fillId="0" borderId="26" xfId="0" applyNumberFormat="1" applyBorder="1"/>
    <xf numFmtId="174" fontId="0" fillId="0" borderId="28" xfId="0" applyNumberFormat="1" applyBorder="1"/>
    <xf numFmtId="10" fontId="0" fillId="29" borderId="14" xfId="504" applyNumberFormat="1" applyFont="1" applyFill="1" applyBorder="1"/>
    <xf numFmtId="10" fontId="0" fillId="29" borderId="21" xfId="504" applyNumberFormat="1" applyFont="1" applyFill="1" applyBorder="1"/>
    <xf numFmtId="10" fontId="0" fillId="29" borderId="0" xfId="504" applyNumberFormat="1" applyFont="1" applyFill="1" applyBorder="1"/>
    <xf numFmtId="10" fontId="0" fillId="29" borderId="22" xfId="504" applyNumberFormat="1" applyFont="1" applyFill="1" applyBorder="1"/>
    <xf numFmtId="10" fontId="0" fillId="29" borderId="13" xfId="504" applyNumberFormat="1" applyFont="1" applyFill="1" applyBorder="1"/>
    <xf numFmtId="10" fontId="0" fillId="29" borderId="23" xfId="504" applyNumberFormat="1" applyFont="1" applyFill="1" applyBorder="1"/>
    <xf numFmtId="0" fontId="0" fillId="0" borderId="14" xfId="0" applyBorder="1" applyAlignment="1">
      <alignment vertical="center" wrapText="1"/>
    </xf>
    <xf numFmtId="2" fontId="0" fillId="0" borderId="14" xfId="0" applyNumberFormat="1" applyBorder="1" applyAlignment="1">
      <alignment horizontal="center" vertical="center"/>
    </xf>
    <xf numFmtId="0" fontId="0" fillId="0" borderId="69" xfId="0" applyBorder="1" applyAlignment="1">
      <alignment vertical="center" wrapText="1"/>
    </xf>
    <xf numFmtId="2" fontId="0" fillId="0" borderId="69" xfId="0" applyNumberFormat="1" applyBorder="1" applyAlignment="1">
      <alignment horizontal="center"/>
    </xf>
    <xf numFmtId="2" fontId="0" fillId="0" borderId="69" xfId="0" applyNumberFormat="1" applyBorder="1" applyAlignment="1">
      <alignment horizontal="center" vertical="center"/>
    </xf>
    <xf numFmtId="0" fontId="0" fillId="0" borderId="68" xfId="0" applyBorder="1" applyAlignment="1">
      <alignment vertical="center" wrapText="1"/>
    </xf>
    <xf numFmtId="2" fontId="0" fillId="0" borderId="68" xfId="0" applyNumberFormat="1" applyBorder="1" applyAlignment="1">
      <alignment horizontal="center" vertical="center"/>
    </xf>
    <xf numFmtId="0" fontId="0" fillId="0" borderId="0" xfId="0" quotePrefix="1" applyAlignment="1">
      <alignment horizontal="center" vertical="center"/>
    </xf>
    <xf numFmtId="0" fontId="0" fillId="0" borderId="0" xfId="0" applyAlignment="1">
      <alignment horizontal="center" vertical="center"/>
    </xf>
    <xf numFmtId="9" fontId="0" fillId="0" borderId="0" xfId="504" applyFont="1"/>
    <xf numFmtId="174" fontId="0" fillId="0" borderId="54" xfId="0" applyNumberFormat="1" applyBorder="1"/>
    <xf numFmtId="174" fontId="0" fillId="0" borderId="59" xfId="0" applyNumberFormat="1" applyBorder="1"/>
    <xf numFmtId="174" fontId="0" fillId="0" borderId="64" xfId="0" applyNumberFormat="1" applyBorder="1"/>
    <xf numFmtId="174" fontId="0" fillId="0" borderId="65" xfId="0" applyNumberFormat="1" applyBorder="1"/>
    <xf numFmtId="174" fontId="0" fillId="0" borderId="57" xfId="0" applyNumberFormat="1" applyBorder="1"/>
    <xf numFmtId="174" fontId="0" fillId="0" borderId="62" xfId="0" applyNumberFormat="1" applyBorder="1"/>
    <xf numFmtId="175" fontId="0" fillId="0" borderId="49" xfId="0" applyNumberFormat="1" applyBorder="1" applyAlignment="1">
      <alignment horizontal="center" vertical="center"/>
    </xf>
    <xf numFmtId="175" fontId="0" fillId="0" borderId="63" xfId="0" applyNumberFormat="1" applyBorder="1" applyAlignment="1">
      <alignment horizontal="center" vertical="center"/>
    </xf>
    <xf numFmtId="175" fontId="0" fillId="0" borderId="52" xfId="0" applyNumberFormat="1" applyBorder="1" applyAlignment="1">
      <alignment horizontal="center" vertical="center"/>
    </xf>
    <xf numFmtId="10" fontId="0" fillId="0" borderId="15" xfId="504" applyNumberFormat="1" applyFont="1" applyBorder="1"/>
    <xf numFmtId="10" fontId="0" fillId="0" borderId="14" xfId="504" applyNumberFormat="1" applyFont="1" applyBorder="1"/>
    <xf numFmtId="0" fontId="0" fillId="0" borderId="0" xfId="0" applyFill="1" applyBorder="1" applyAlignment="1">
      <alignment vertical="center" wrapText="1"/>
    </xf>
    <xf numFmtId="0" fontId="0" fillId="0" borderId="0" xfId="0" applyFill="1" applyBorder="1"/>
    <xf numFmtId="2" fontId="0" fillId="0" borderId="0" xfId="0" applyNumberFormat="1" applyBorder="1" applyAlignment="1">
      <alignment horizontal="center" vertical="center"/>
    </xf>
    <xf numFmtId="0" fontId="0" fillId="31" borderId="0" xfId="0" applyFill="1"/>
    <xf numFmtId="0" fontId="0" fillId="32" borderId="0" xfId="0" applyFill="1"/>
    <xf numFmtId="0" fontId="0" fillId="0" borderId="67" xfId="0" applyBorder="1" applyAlignment="1">
      <alignment horizontal="center" vertical="center"/>
    </xf>
    <xf numFmtId="0" fontId="0" fillId="0" borderId="26" xfId="0" applyBorder="1" applyAlignment="1">
      <alignment horizontal="center" vertical="center"/>
    </xf>
    <xf numFmtId="0" fontId="0" fillId="0" borderId="28" xfId="0" applyBorder="1" applyAlignment="1">
      <alignment horizontal="center" vertical="center"/>
    </xf>
    <xf numFmtId="0" fontId="0" fillId="0" borderId="42" xfId="0" applyBorder="1" applyAlignment="1">
      <alignment horizontal="center" vertical="center" wrapText="1"/>
    </xf>
    <xf numFmtId="0" fontId="0" fillId="0" borderId="39" xfId="0" applyBorder="1" applyAlignment="1">
      <alignment horizontal="center" vertical="center" wrapText="1"/>
    </xf>
    <xf numFmtId="0" fontId="0" fillId="0" borderId="44" xfId="0" applyBorder="1" applyAlignment="1">
      <alignment horizontal="center" vertical="center" wrapText="1"/>
    </xf>
    <xf numFmtId="0" fontId="0" fillId="0" borderId="40" xfId="0" applyBorder="1" applyAlignment="1">
      <alignment horizontal="center" vertical="center" wrapText="1"/>
    </xf>
    <xf numFmtId="0" fontId="0" fillId="0" borderId="14" xfId="0" applyBorder="1" applyAlignment="1">
      <alignment horizontal="center" vertical="center"/>
    </xf>
    <xf numFmtId="0" fontId="0" fillId="0" borderId="12" xfId="0" applyBorder="1" applyAlignment="1">
      <alignment horizontal="center" vertical="center"/>
    </xf>
    <xf numFmtId="0" fontId="0" fillId="0" borderId="69" xfId="0" applyBorder="1" applyAlignment="1">
      <alignment horizontal="center" vertical="center"/>
    </xf>
    <xf numFmtId="0" fontId="0" fillId="0" borderId="12" xfId="0" applyBorder="1" applyAlignment="1">
      <alignment horizontal="center"/>
    </xf>
    <xf numFmtId="0" fontId="0" fillId="0" borderId="24" xfId="0" applyBorder="1" applyAlignment="1">
      <alignment horizontal="center" vertical="center"/>
    </xf>
    <xf numFmtId="0" fontId="0" fillId="0" borderId="46" xfId="0" applyBorder="1" applyAlignment="1">
      <alignment horizontal="center" vertical="center"/>
    </xf>
    <xf numFmtId="0" fontId="0" fillId="0" borderId="38" xfId="0" applyBorder="1" applyAlignment="1">
      <alignment horizontal="center" vertical="center" wrapText="1"/>
    </xf>
    <xf numFmtId="0" fontId="0" fillId="0" borderId="0" xfId="0" applyBorder="1" applyAlignment="1">
      <alignment horizontal="center" vertical="center"/>
    </xf>
    <xf numFmtId="0" fontId="0" fillId="0" borderId="0" xfId="0" applyAlignment="1">
      <alignment horizontal="center"/>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9" xfId="0" applyBorder="1" applyAlignment="1">
      <alignment horizontal="center" vertical="center"/>
    </xf>
    <xf numFmtId="0" fontId="0" fillId="0" borderId="18"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10" fontId="0" fillId="29" borderId="16" xfId="504" applyNumberFormat="1" applyFont="1" applyFill="1" applyBorder="1" applyAlignment="1">
      <alignment horizontal="center"/>
    </xf>
    <xf numFmtId="10" fontId="0" fillId="29" borderId="0" xfId="504" applyNumberFormat="1" applyFont="1" applyFill="1" applyBorder="1" applyAlignment="1">
      <alignment horizontal="center"/>
    </xf>
    <xf numFmtId="10" fontId="0" fillId="29" borderId="22" xfId="504" applyNumberFormat="1" applyFont="1" applyFill="1" applyBorder="1" applyAlignment="1">
      <alignment horizontal="center"/>
    </xf>
    <xf numFmtId="0" fontId="0" fillId="0" borderId="20" xfId="0" applyBorder="1" applyAlignment="1">
      <alignment horizontal="center" vertical="center"/>
    </xf>
    <xf numFmtId="10" fontId="0" fillId="29" borderId="17" xfId="504" applyNumberFormat="1" applyFont="1" applyFill="1" applyBorder="1" applyAlignment="1">
      <alignment horizontal="center"/>
    </xf>
    <xf numFmtId="10" fontId="0" fillId="29" borderId="13" xfId="504" applyNumberFormat="1" applyFont="1" applyFill="1" applyBorder="1" applyAlignment="1">
      <alignment horizontal="center"/>
    </xf>
    <xf numFmtId="10" fontId="0" fillId="29" borderId="23" xfId="504" applyNumberFormat="1" applyFont="1" applyFill="1" applyBorder="1" applyAlignment="1">
      <alignment horizontal="center"/>
    </xf>
    <xf numFmtId="2" fontId="0" fillId="29" borderId="16" xfId="504" applyNumberFormat="1" applyFont="1" applyFill="1" applyBorder="1" applyAlignment="1">
      <alignment horizontal="center"/>
    </xf>
    <xf numFmtId="2" fontId="0" fillId="29" borderId="0" xfId="504" applyNumberFormat="1" applyFont="1" applyFill="1" applyBorder="1" applyAlignment="1">
      <alignment horizontal="center"/>
    </xf>
    <xf numFmtId="2" fontId="0" fillId="29" borderId="22" xfId="504" applyNumberFormat="1" applyFont="1" applyFill="1" applyBorder="1" applyAlignment="1">
      <alignment horizontal="center"/>
    </xf>
    <xf numFmtId="2" fontId="0" fillId="29" borderId="17" xfId="504" applyNumberFormat="1" applyFont="1" applyFill="1" applyBorder="1" applyAlignment="1">
      <alignment horizontal="center"/>
    </xf>
    <xf numFmtId="2" fontId="0" fillId="29" borderId="13" xfId="504" applyNumberFormat="1" applyFont="1" applyFill="1" applyBorder="1" applyAlignment="1">
      <alignment horizontal="center"/>
    </xf>
    <xf numFmtId="2" fontId="0" fillId="29" borderId="23" xfId="504" applyNumberFormat="1" applyFont="1" applyFill="1" applyBorder="1" applyAlignment="1">
      <alignment horizontal="center"/>
    </xf>
    <xf numFmtId="0" fontId="0" fillId="0" borderId="13" xfId="0" applyBorder="1" applyAlignment="1">
      <alignment horizontal="center" vertical="center"/>
    </xf>
    <xf numFmtId="0" fontId="0" fillId="0" borderId="13" xfId="0" applyBorder="1" applyAlignment="1">
      <alignment horizontal="center"/>
    </xf>
    <xf numFmtId="0" fontId="30" fillId="0" borderId="71" xfId="0" applyFont="1" applyBorder="1" applyAlignment="1">
      <alignment horizontal="center"/>
    </xf>
    <xf numFmtId="0" fontId="30" fillId="0" borderId="30" xfId="0" applyFont="1" applyBorder="1" applyAlignment="1">
      <alignment horizontal="center" vertical="center"/>
    </xf>
    <xf numFmtId="0" fontId="30" fillId="0" borderId="33" xfId="0" applyFont="1" applyBorder="1" applyAlignment="1">
      <alignment horizontal="center" vertical="center"/>
    </xf>
    <xf numFmtId="0" fontId="30" fillId="0" borderId="72" xfId="0" applyFont="1" applyBorder="1" applyAlignment="1">
      <alignment horizontal="center"/>
    </xf>
    <xf numFmtId="0" fontId="0" fillId="0" borderId="73" xfId="0" applyBorder="1" applyAlignment="1">
      <alignment horizontal="center" vertical="center"/>
    </xf>
    <xf numFmtId="0" fontId="0" fillId="0" borderId="70" xfId="0" applyBorder="1" applyAlignment="1">
      <alignment horizontal="center" vertical="center"/>
    </xf>
  </cellXfs>
  <cellStyles count="505">
    <cellStyle name="20% - Accent1 2" xfId="1"/>
    <cellStyle name="20% - Accent2 2" xfId="2"/>
    <cellStyle name="20% - Accent3 2" xfId="3"/>
    <cellStyle name="20% - Accent4 2" xfId="4"/>
    <cellStyle name="20% - Accent5 2" xfId="5"/>
    <cellStyle name="20% - Accent6 2" xfId="6"/>
    <cellStyle name="20% - Colore 1" xfId="7"/>
    <cellStyle name="20% - Colore 2" xfId="8"/>
    <cellStyle name="20% - Colore 3" xfId="9"/>
    <cellStyle name="20% - Colore 4" xfId="10"/>
    <cellStyle name="20% - Colore 5" xfId="11"/>
    <cellStyle name="20% - Colore 6" xfId="12"/>
    <cellStyle name="40% - Accent1 2" xfId="13"/>
    <cellStyle name="40% - Accent2 2" xfId="14"/>
    <cellStyle name="40% - Accent3 2" xfId="15"/>
    <cellStyle name="40% - Accent4 2" xfId="16"/>
    <cellStyle name="40% - Accent5 2" xfId="17"/>
    <cellStyle name="40% - Accent6 2" xfId="18"/>
    <cellStyle name="40% - Colore 1" xfId="19"/>
    <cellStyle name="40% - Colore 2" xfId="20"/>
    <cellStyle name="40% - Colore 3" xfId="21"/>
    <cellStyle name="40% - Colore 4" xfId="22"/>
    <cellStyle name="40% - Colore 5" xfId="23"/>
    <cellStyle name="40% - Colore 6" xfId="24"/>
    <cellStyle name="60% - Accent1 2" xfId="25"/>
    <cellStyle name="60% - Accent2 2" xfId="26"/>
    <cellStyle name="60% - Accent3 2" xfId="27"/>
    <cellStyle name="60% - Accent4 2" xfId="28"/>
    <cellStyle name="60% - Accent5 2" xfId="29"/>
    <cellStyle name="60% - Accent6 2" xfId="30"/>
    <cellStyle name="60% - Colore 1" xfId="31"/>
    <cellStyle name="60% - Colore 2" xfId="32"/>
    <cellStyle name="60% - Colore 3" xfId="33"/>
    <cellStyle name="60% - Colore 4" xfId="34"/>
    <cellStyle name="60% - Colore 5" xfId="35"/>
    <cellStyle name="60% - Colore 6" xfId="36"/>
    <cellStyle name="Accent1 2" xfId="37"/>
    <cellStyle name="Accent2 2" xfId="38"/>
    <cellStyle name="Accent3 2" xfId="39"/>
    <cellStyle name="Accent4 2" xfId="40"/>
    <cellStyle name="Accent5 2" xfId="41"/>
    <cellStyle name="Accent6 2" xfId="42"/>
    <cellStyle name="Bad 2" xfId="43"/>
    <cellStyle name="Calcolo" xfId="44"/>
    <cellStyle name="Calculation 2" xfId="45"/>
    <cellStyle name="Cella collegata" xfId="46"/>
    <cellStyle name="Cella da controllare" xfId="47"/>
    <cellStyle name="Check Cell 2" xfId="48"/>
    <cellStyle name="Colore 1" xfId="49"/>
    <cellStyle name="Colore 2" xfId="50"/>
    <cellStyle name="Colore 3" xfId="51"/>
    <cellStyle name="Colore 4" xfId="52"/>
    <cellStyle name="Colore 5" xfId="53"/>
    <cellStyle name="Colore 6" xfId="54"/>
    <cellStyle name="Comma 2" xfId="55"/>
    <cellStyle name="Euro" xfId="56"/>
    <cellStyle name="Euro 10" xfId="57"/>
    <cellStyle name="Euro 11" xfId="58"/>
    <cellStyle name="Euro 12" xfId="59"/>
    <cellStyle name="Euro 13" xfId="60"/>
    <cellStyle name="Euro 14" xfId="61"/>
    <cellStyle name="Euro 15" xfId="62"/>
    <cellStyle name="Euro 16" xfId="63"/>
    <cellStyle name="Euro 17" xfId="64"/>
    <cellStyle name="Euro 18" xfId="65"/>
    <cellStyle name="Euro 19" xfId="66"/>
    <cellStyle name="Euro 2" xfId="67"/>
    <cellStyle name="Euro 20" xfId="68"/>
    <cellStyle name="Euro 21" xfId="69"/>
    <cellStyle name="Euro 22" xfId="70"/>
    <cellStyle name="Euro 23" xfId="71"/>
    <cellStyle name="Euro 24" xfId="72"/>
    <cellStyle name="Euro 25" xfId="73"/>
    <cellStyle name="Euro 26" xfId="74"/>
    <cellStyle name="Euro 27" xfId="75"/>
    <cellStyle name="Euro 28" xfId="76"/>
    <cellStyle name="Euro 29" xfId="77"/>
    <cellStyle name="Euro 3" xfId="78"/>
    <cellStyle name="Euro 30" xfId="79"/>
    <cellStyle name="Euro 31" xfId="80"/>
    <cellStyle name="Euro 32" xfId="81"/>
    <cellStyle name="Euro 33" xfId="82"/>
    <cellStyle name="Euro 34" xfId="83"/>
    <cellStyle name="Euro 35" xfId="84"/>
    <cellStyle name="Euro 36" xfId="85"/>
    <cellStyle name="Euro 37" xfId="86"/>
    <cellStyle name="Euro 38" xfId="87"/>
    <cellStyle name="Euro 39" xfId="88"/>
    <cellStyle name="Euro 4" xfId="89"/>
    <cellStyle name="Euro 40" xfId="90"/>
    <cellStyle name="Euro 41" xfId="91"/>
    <cellStyle name="Euro 42" xfId="92"/>
    <cellStyle name="Euro 43" xfId="93"/>
    <cellStyle name="Euro 44" xfId="94"/>
    <cellStyle name="Euro 45" xfId="95"/>
    <cellStyle name="Euro 5" xfId="96"/>
    <cellStyle name="Euro 6" xfId="97"/>
    <cellStyle name="Euro 7" xfId="98"/>
    <cellStyle name="Euro 8" xfId="99"/>
    <cellStyle name="Euro 9" xfId="100"/>
    <cellStyle name="Explanatory Text 2" xfId="101"/>
    <cellStyle name="Float" xfId="102"/>
    <cellStyle name="Float 2" xfId="103"/>
    <cellStyle name="Good 2" xfId="104"/>
    <cellStyle name="Heading 1 2" xfId="105"/>
    <cellStyle name="Heading 2 2" xfId="106"/>
    <cellStyle name="Heading 3 2" xfId="107"/>
    <cellStyle name="Heading 4 2" xfId="108"/>
    <cellStyle name="Input 2" xfId="109"/>
    <cellStyle name="Linked Cell 2" xfId="110"/>
    <cellStyle name="Migliaia [0] 10" xfId="111"/>
    <cellStyle name="Migliaia [0] 11" xfId="112"/>
    <cellStyle name="Migliaia [0] 12" xfId="113"/>
    <cellStyle name="Migliaia [0] 13" xfId="114"/>
    <cellStyle name="Migliaia [0] 14" xfId="115"/>
    <cellStyle name="Migliaia [0] 15" xfId="116"/>
    <cellStyle name="Migliaia [0] 16" xfId="117"/>
    <cellStyle name="Migliaia [0] 17" xfId="118"/>
    <cellStyle name="Migliaia [0] 18" xfId="119"/>
    <cellStyle name="Migliaia [0] 19" xfId="120"/>
    <cellStyle name="Migliaia [0] 2" xfId="121"/>
    <cellStyle name="Migliaia [0] 20" xfId="122"/>
    <cellStyle name="Migliaia [0] 21" xfId="123"/>
    <cellStyle name="Migliaia [0] 22" xfId="124"/>
    <cellStyle name="Migliaia [0] 23" xfId="125"/>
    <cellStyle name="Migliaia [0] 24" xfId="126"/>
    <cellStyle name="Migliaia [0] 25" xfId="127"/>
    <cellStyle name="Migliaia [0] 26" xfId="128"/>
    <cellStyle name="Migliaia [0] 27" xfId="129"/>
    <cellStyle name="Migliaia [0] 28" xfId="130"/>
    <cellStyle name="Migliaia [0] 29" xfId="131"/>
    <cellStyle name="Migliaia [0] 3" xfId="132"/>
    <cellStyle name="Migliaia [0] 30" xfId="133"/>
    <cellStyle name="Migliaia [0] 31" xfId="134"/>
    <cellStyle name="Migliaia [0] 32" xfId="135"/>
    <cellStyle name="Migliaia [0] 33" xfId="136"/>
    <cellStyle name="Migliaia [0] 34" xfId="137"/>
    <cellStyle name="Migliaia [0] 35" xfId="138"/>
    <cellStyle name="Migliaia [0] 36" xfId="139"/>
    <cellStyle name="Migliaia [0] 37" xfId="140"/>
    <cellStyle name="Migliaia [0] 38" xfId="141"/>
    <cellStyle name="Migliaia [0] 39" xfId="142"/>
    <cellStyle name="Migliaia [0] 4" xfId="143"/>
    <cellStyle name="Migliaia [0] 40" xfId="144"/>
    <cellStyle name="Migliaia [0] 41" xfId="145"/>
    <cellStyle name="Migliaia [0] 42" xfId="146"/>
    <cellStyle name="Migliaia [0] 43" xfId="147"/>
    <cellStyle name="Migliaia [0] 44" xfId="148"/>
    <cellStyle name="Migliaia [0] 45" xfId="149"/>
    <cellStyle name="Migliaia [0] 46" xfId="150"/>
    <cellStyle name="Migliaia [0] 47" xfId="151"/>
    <cellStyle name="Migliaia [0] 48" xfId="152"/>
    <cellStyle name="Migliaia [0] 49" xfId="153"/>
    <cellStyle name="Migliaia [0] 5" xfId="154"/>
    <cellStyle name="Migliaia [0] 50" xfId="155"/>
    <cellStyle name="Migliaia [0] 51" xfId="156"/>
    <cellStyle name="Migliaia [0] 52" xfId="157"/>
    <cellStyle name="Migliaia [0] 53" xfId="158"/>
    <cellStyle name="Migliaia [0] 54" xfId="159"/>
    <cellStyle name="Migliaia [0] 55" xfId="160"/>
    <cellStyle name="Migliaia [0] 56" xfId="161"/>
    <cellStyle name="Migliaia [0] 57" xfId="162"/>
    <cellStyle name="Migliaia [0] 58" xfId="163"/>
    <cellStyle name="Migliaia [0] 59" xfId="164"/>
    <cellStyle name="Migliaia [0] 6" xfId="165"/>
    <cellStyle name="Migliaia [0] 7" xfId="166"/>
    <cellStyle name="Migliaia [0] 8" xfId="167"/>
    <cellStyle name="Migliaia [0] 9" xfId="168"/>
    <cellStyle name="Migliaia 10" xfId="169"/>
    <cellStyle name="Migliaia 11" xfId="170"/>
    <cellStyle name="Migliaia 12" xfId="171"/>
    <cellStyle name="Migliaia 13" xfId="172"/>
    <cellStyle name="Migliaia 14" xfId="173"/>
    <cellStyle name="Migliaia 15" xfId="174"/>
    <cellStyle name="Migliaia 16" xfId="175"/>
    <cellStyle name="Migliaia 17" xfId="176"/>
    <cellStyle name="Migliaia 18" xfId="177"/>
    <cellStyle name="Migliaia 19" xfId="178"/>
    <cellStyle name="Migliaia 2" xfId="179"/>
    <cellStyle name="Migliaia 2 2" xfId="180"/>
    <cellStyle name="Migliaia 2 3" xfId="181"/>
    <cellStyle name="Migliaia 2_Domestico_reg&amp;naz" xfId="182"/>
    <cellStyle name="Migliaia 20" xfId="183"/>
    <cellStyle name="Migliaia 21" xfId="184"/>
    <cellStyle name="Migliaia 22" xfId="185"/>
    <cellStyle name="Migliaia 23" xfId="186"/>
    <cellStyle name="Migliaia 24" xfId="187"/>
    <cellStyle name="Migliaia 25" xfId="188"/>
    <cellStyle name="Migliaia 26" xfId="189"/>
    <cellStyle name="Migliaia 27" xfId="190"/>
    <cellStyle name="Migliaia 28" xfId="191"/>
    <cellStyle name="Migliaia 29" xfId="192"/>
    <cellStyle name="Migliaia 3" xfId="193"/>
    <cellStyle name="Migliaia 30" xfId="194"/>
    <cellStyle name="Migliaia 31" xfId="195"/>
    <cellStyle name="Migliaia 32" xfId="196"/>
    <cellStyle name="Migliaia 33" xfId="197"/>
    <cellStyle name="Migliaia 34" xfId="198"/>
    <cellStyle name="Migliaia 35" xfId="199"/>
    <cellStyle name="Migliaia 36" xfId="200"/>
    <cellStyle name="Migliaia 37" xfId="201"/>
    <cellStyle name="Migliaia 38" xfId="202"/>
    <cellStyle name="Migliaia 39" xfId="203"/>
    <cellStyle name="Migliaia 4" xfId="204"/>
    <cellStyle name="Migliaia 40" xfId="205"/>
    <cellStyle name="Migliaia 41" xfId="206"/>
    <cellStyle name="Migliaia 42" xfId="207"/>
    <cellStyle name="Migliaia 43" xfId="208"/>
    <cellStyle name="Migliaia 44" xfId="209"/>
    <cellStyle name="Migliaia 45" xfId="210"/>
    <cellStyle name="Migliaia 46" xfId="211"/>
    <cellStyle name="Migliaia 47" xfId="212"/>
    <cellStyle name="Migliaia 48" xfId="213"/>
    <cellStyle name="Migliaia 49" xfId="214"/>
    <cellStyle name="Migliaia 5" xfId="215"/>
    <cellStyle name="Migliaia 50" xfId="216"/>
    <cellStyle name="Migliaia 51" xfId="217"/>
    <cellStyle name="Migliaia 52" xfId="218"/>
    <cellStyle name="Migliaia 53" xfId="219"/>
    <cellStyle name="Migliaia 54" xfId="220"/>
    <cellStyle name="Migliaia 55" xfId="221"/>
    <cellStyle name="Migliaia 56" xfId="222"/>
    <cellStyle name="Migliaia 57" xfId="223"/>
    <cellStyle name="Migliaia 58" xfId="224"/>
    <cellStyle name="Migliaia 59" xfId="225"/>
    <cellStyle name="Migliaia 6" xfId="226"/>
    <cellStyle name="Migliaia 60" xfId="227"/>
    <cellStyle name="Migliaia 61" xfId="228"/>
    <cellStyle name="Migliaia 7" xfId="229"/>
    <cellStyle name="Migliaia 8" xfId="230"/>
    <cellStyle name="Migliaia 9" xfId="231"/>
    <cellStyle name="Neutral 2" xfId="232"/>
    <cellStyle name="Neutrale" xfId="233"/>
    <cellStyle name="Normal" xfId="0" builtinId="0"/>
    <cellStyle name="Normal 10" xfId="234"/>
    <cellStyle name="Normal 11" xfId="235"/>
    <cellStyle name="Normal 2" xfId="236"/>
    <cellStyle name="Normal 2 2" xfId="237"/>
    <cellStyle name="Normal 2 3" xfId="238"/>
    <cellStyle name="Normal 3" xfId="239"/>
    <cellStyle name="Normal 3 2" xfId="240"/>
    <cellStyle name="Normal 3 3" xfId="241"/>
    <cellStyle name="Normal 4" xfId="242"/>
    <cellStyle name="Normal 4 2" xfId="243"/>
    <cellStyle name="Normal 4_RCA_BASE" xfId="244"/>
    <cellStyle name="Normal 5" xfId="245"/>
    <cellStyle name="Normal 6" xfId="246"/>
    <cellStyle name="Normal 7" xfId="247"/>
    <cellStyle name="Normal 7 2" xfId="248"/>
    <cellStyle name="Normal 7_AGR" xfId="249"/>
    <cellStyle name="Normal 8" xfId="250"/>
    <cellStyle name="Normal 8 2" xfId="251"/>
    <cellStyle name="Normal 9" xfId="252"/>
    <cellStyle name="Normale 10" xfId="253"/>
    <cellStyle name="Normale 10 2" xfId="254"/>
    <cellStyle name="Normale 10 3" xfId="255"/>
    <cellStyle name="Normale 10_EDEN industria 2008 rev" xfId="256"/>
    <cellStyle name="Normale 11" xfId="257"/>
    <cellStyle name="Normale 11 2" xfId="258"/>
    <cellStyle name="Normale 11 3" xfId="259"/>
    <cellStyle name="Normale 11_EDEN industria 2008 rev" xfId="260"/>
    <cellStyle name="Normale 12" xfId="261"/>
    <cellStyle name="Normale 12 2" xfId="262"/>
    <cellStyle name="Normale 12 3" xfId="263"/>
    <cellStyle name="Normale 12_EDEN industria 2008 rev" xfId="264"/>
    <cellStyle name="Normale 13" xfId="265"/>
    <cellStyle name="Normale 13 2" xfId="266"/>
    <cellStyle name="Normale 13 3" xfId="267"/>
    <cellStyle name="Normale 13_EDEN industria 2008 rev" xfId="268"/>
    <cellStyle name="Normale 14" xfId="269"/>
    <cellStyle name="Normale 14 2" xfId="270"/>
    <cellStyle name="Normale 14 3" xfId="271"/>
    <cellStyle name="Normale 14_EDEN industria 2008 rev" xfId="272"/>
    <cellStyle name="Normale 15" xfId="273"/>
    <cellStyle name="Normale 15 2" xfId="274"/>
    <cellStyle name="Normale 15 3" xfId="275"/>
    <cellStyle name="Normale 15_EDEN industria 2008 rev" xfId="276"/>
    <cellStyle name="Normale 16" xfId="277"/>
    <cellStyle name="Normale 17" xfId="278"/>
    <cellStyle name="Normale 18" xfId="279"/>
    <cellStyle name="Normale 19" xfId="280"/>
    <cellStyle name="Normale 2" xfId="281"/>
    <cellStyle name="Normale 2 2" xfId="282"/>
    <cellStyle name="Normale 2_EDEN industria 2008 rev" xfId="283"/>
    <cellStyle name="Normale 20" xfId="284"/>
    <cellStyle name="Normale 21" xfId="285"/>
    <cellStyle name="Normale 22" xfId="286"/>
    <cellStyle name="Normale 23" xfId="287"/>
    <cellStyle name="Normale 24" xfId="288"/>
    <cellStyle name="Normale 25" xfId="289"/>
    <cellStyle name="Normale 26" xfId="290"/>
    <cellStyle name="Normale 27" xfId="291"/>
    <cellStyle name="Normale 28" xfId="292"/>
    <cellStyle name="Normale 29" xfId="293"/>
    <cellStyle name="Normale 3" xfId="294"/>
    <cellStyle name="Normale 3 2" xfId="295"/>
    <cellStyle name="Normale 3 3" xfId="296"/>
    <cellStyle name="Normale 3_EDEN industria 2008 rev" xfId="297"/>
    <cellStyle name="Normale 30" xfId="298"/>
    <cellStyle name="Normale 31" xfId="299"/>
    <cellStyle name="Normale 32" xfId="300"/>
    <cellStyle name="Normale 33" xfId="301"/>
    <cellStyle name="Normale 34" xfId="302"/>
    <cellStyle name="Normale 35" xfId="303"/>
    <cellStyle name="Normale 36" xfId="304"/>
    <cellStyle name="Normale 37" xfId="305"/>
    <cellStyle name="Normale 38" xfId="306"/>
    <cellStyle name="Normale 39" xfId="307"/>
    <cellStyle name="Normale 4" xfId="308"/>
    <cellStyle name="Normale 4 2" xfId="309"/>
    <cellStyle name="Normale 4 3" xfId="310"/>
    <cellStyle name="Normale 4_EDEN industria 2008 rev" xfId="311"/>
    <cellStyle name="Normale 40" xfId="312"/>
    <cellStyle name="Normale 41" xfId="313"/>
    <cellStyle name="Normale 42" xfId="314"/>
    <cellStyle name="Normale 43" xfId="315"/>
    <cellStyle name="Normale 44" xfId="316"/>
    <cellStyle name="Normale 45" xfId="317"/>
    <cellStyle name="Normale 46" xfId="318"/>
    <cellStyle name="Normale 47" xfId="319"/>
    <cellStyle name="Normale 48" xfId="320"/>
    <cellStyle name="Normale 49" xfId="321"/>
    <cellStyle name="Normale 5" xfId="322"/>
    <cellStyle name="Normale 5 2" xfId="323"/>
    <cellStyle name="Normale 5 3" xfId="324"/>
    <cellStyle name="Normale 5_EDEN industria 2008 rev" xfId="325"/>
    <cellStyle name="Normale 50" xfId="326"/>
    <cellStyle name="Normale 51" xfId="327"/>
    <cellStyle name="Normale 52" xfId="328"/>
    <cellStyle name="Normale 53" xfId="329"/>
    <cellStyle name="Normale 54" xfId="330"/>
    <cellStyle name="Normale 55" xfId="331"/>
    <cellStyle name="Normale 56" xfId="332"/>
    <cellStyle name="Normale 57" xfId="333"/>
    <cellStyle name="Normale 58" xfId="334"/>
    <cellStyle name="Normale 59" xfId="335"/>
    <cellStyle name="Normale 6" xfId="336"/>
    <cellStyle name="Normale 6 2" xfId="337"/>
    <cellStyle name="Normale 6 3" xfId="338"/>
    <cellStyle name="Normale 6_EDEN industria 2008 rev" xfId="339"/>
    <cellStyle name="Normale 60" xfId="340"/>
    <cellStyle name="Normale 61" xfId="341"/>
    <cellStyle name="Normale 62" xfId="342"/>
    <cellStyle name="Normale 63" xfId="343"/>
    <cellStyle name="Normale 64" xfId="344"/>
    <cellStyle name="Normale 65" xfId="345"/>
    <cellStyle name="Normale 7" xfId="346"/>
    <cellStyle name="Normale 7 2" xfId="347"/>
    <cellStyle name="Normale 7 3" xfId="348"/>
    <cellStyle name="Normale 7_EDEN industria 2008 rev" xfId="349"/>
    <cellStyle name="Normale 8" xfId="350"/>
    <cellStyle name="Normale 8 2" xfId="351"/>
    <cellStyle name="Normale 8 3" xfId="352"/>
    <cellStyle name="Normale 8_EDEN industria 2008 rev" xfId="353"/>
    <cellStyle name="Normale 9" xfId="354"/>
    <cellStyle name="Normale 9 2" xfId="355"/>
    <cellStyle name="Normale 9 3" xfId="356"/>
    <cellStyle name="Normale 9_EDEN industria 2008 rev" xfId="357"/>
    <cellStyle name="Normale_B2020" xfId="358"/>
    <cellStyle name="Nota" xfId="359"/>
    <cellStyle name="Note 2" xfId="360"/>
    <cellStyle name="Nuovo" xfId="361"/>
    <cellStyle name="Nuovo 10" xfId="362"/>
    <cellStyle name="Nuovo 11" xfId="363"/>
    <cellStyle name="Nuovo 12" xfId="364"/>
    <cellStyle name="Nuovo 13" xfId="365"/>
    <cellStyle name="Nuovo 14" xfId="366"/>
    <cellStyle name="Nuovo 15" xfId="367"/>
    <cellStyle name="Nuovo 16" xfId="368"/>
    <cellStyle name="Nuovo 17" xfId="369"/>
    <cellStyle name="Nuovo 18" xfId="370"/>
    <cellStyle name="Nuovo 19" xfId="371"/>
    <cellStyle name="Nuovo 2" xfId="372"/>
    <cellStyle name="Nuovo 20" xfId="373"/>
    <cellStyle name="Nuovo 21" xfId="374"/>
    <cellStyle name="Nuovo 22" xfId="375"/>
    <cellStyle name="Nuovo 23" xfId="376"/>
    <cellStyle name="Nuovo 24" xfId="377"/>
    <cellStyle name="Nuovo 25" xfId="378"/>
    <cellStyle name="Nuovo 26" xfId="379"/>
    <cellStyle name="Nuovo 27" xfId="380"/>
    <cellStyle name="Nuovo 28" xfId="381"/>
    <cellStyle name="Nuovo 29" xfId="382"/>
    <cellStyle name="Nuovo 3" xfId="383"/>
    <cellStyle name="Nuovo 30" xfId="384"/>
    <cellStyle name="Nuovo 31" xfId="385"/>
    <cellStyle name="Nuovo 32" xfId="386"/>
    <cellStyle name="Nuovo 33" xfId="387"/>
    <cellStyle name="Nuovo 34" xfId="388"/>
    <cellStyle name="Nuovo 35" xfId="389"/>
    <cellStyle name="Nuovo 36" xfId="390"/>
    <cellStyle name="Nuovo 37" xfId="391"/>
    <cellStyle name="Nuovo 38" xfId="392"/>
    <cellStyle name="Nuovo 39" xfId="393"/>
    <cellStyle name="Nuovo 4" xfId="394"/>
    <cellStyle name="Nuovo 40" xfId="395"/>
    <cellStyle name="Nuovo 41" xfId="396"/>
    <cellStyle name="Nuovo 42" xfId="397"/>
    <cellStyle name="Nuovo 43" xfId="398"/>
    <cellStyle name="Nuovo 44" xfId="399"/>
    <cellStyle name="Nuovo 5" xfId="400"/>
    <cellStyle name="Nuovo 6" xfId="401"/>
    <cellStyle name="Nuovo 7" xfId="402"/>
    <cellStyle name="Nuovo 8" xfId="403"/>
    <cellStyle name="Nuovo 9" xfId="404"/>
    <cellStyle name="Output 2" xfId="405"/>
    <cellStyle name="Percent" xfId="504" builtinId="5"/>
    <cellStyle name="Percent 2" xfId="406"/>
    <cellStyle name="Percent 2 2" xfId="407"/>
    <cellStyle name="Percent 3" xfId="408"/>
    <cellStyle name="Percent 3 2" xfId="409"/>
    <cellStyle name="Percent 4" xfId="410"/>
    <cellStyle name="Percentuale 10" xfId="411"/>
    <cellStyle name="Percentuale 11" xfId="412"/>
    <cellStyle name="Percentuale 12" xfId="413"/>
    <cellStyle name="Percentuale 13" xfId="414"/>
    <cellStyle name="Percentuale 14" xfId="415"/>
    <cellStyle name="Percentuale 15" xfId="416"/>
    <cellStyle name="Percentuale 16" xfId="417"/>
    <cellStyle name="Percentuale 17" xfId="418"/>
    <cellStyle name="Percentuale 18" xfId="419"/>
    <cellStyle name="Percentuale 19" xfId="420"/>
    <cellStyle name="Percentuale 2" xfId="421"/>
    <cellStyle name="Percentuale 20" xfId="422"/>
    <cellStyle name="Percentuale 21" xfId="423"/>
    <cellStyle name="Percentuale 22" xfId="424"/>
    <cellStyle name="Percentuale 23" xfId="425"/>
    <cellStyle name="Percentuale 24" xfId="426"/>
    <cellStyle name="Percentuale 25" xfId="427"/>
    <cellStyle name="Percentuale 26" xfId="428"/>
    <cellStyle name="Percentuale 27" xfId="429"/>
    <cellStyle name="Percentuale 28" xfId="430"/>
    <cellStyle name="Percentuale 29" xfId="431"/>
    <cellStyle name="Percentuale 3" xfId="432"/>
    <cellStyle name="Percentuale 30" xfId="433"/>
    <cellStyle name="Percentuale 31" xfId="434"/>
    <cellStyle name="Percentuale 32" xfId="435"/>
    <cellStyle name="Percentuale 33" xfId="436"/>
    <cellStyle name="Percentuale 34" xfId="437"/>
    <cellStyle name="Percentuale 35" xfId="438"/>
    <cellStyle name="Percentuale 36" xfId="439"/>
    <cellStyle name="Percentuale 37" xfId="440"/>
    <cellStyle name="Percentuale 38" xfId="441"/>
    <cellStyle name="Percentuale 39" xfId="442"/>
    <cellStyle name="Percentuale 4" xfId="443"/>
    <cellStyle name="Percentuale 40" xfId="444"/>
    <cellStyle name="Percentuale 41" xfId="445"/>
    <cellStyle name="Percentuale 42" xfId="446"/>
    <cellStyle name="Percentuale 43" xfId="447"/>
    <cellStyle name="Percentuale 44" xfId="448"/>
    <cellStyle name="Percentuale 45" xfId="449"/>
    <cellStyle name="Percentuale 46" xfId="450"/>
    <cellStyle name="Percentuale 47" xfId="451"/>
    <cellStyle name="Percentuale 48" xfId="452"/>
    <cellStyle name="Percentuale 49" xfId="453"/>
    <cellStyle name="Percentuale 5" xfId="454"/>
    <cellStyle name="Percentuale 50" xfId="455"/>
    <cellStyle name="Percentuale 51" xfId="456"/>
    <cellStyle name="Percentuale 52" xfId="457"/>
    <cellStyle name="Percentuale 53" xfId="458"/>
    <cellStyle name="Percentuale 54" xfId="459"/>
    <cellStyle name="Percentuale 55" xfId="460"/>
    <cellStyle name="Percentuale 56" xfId="461"/>
    <cellStyle name="Percentuale 57" xfId="462"/>
    <cellStyle name="Percentuale 58" xfId="463"/>
    <cellStyle name="Percentuale 59" xfId="464"/>
    <cellStyle name="Percentuale 6" xfId="465"/>
    <cellStyle name="Percentuale 60" xfId="466"/>
    <cellStyle name="Percentuale 61" xfId="467"/>
    <cellStyle name="Percentuale 62" xfId="468"/>
    <cellStyle name="Percentuale 63" xfId="469"/>
    <cellStyle name="Percentuale 64" xfId="470"/>
    <cellStyle name="Percentuale 65" xfId="471"/>
    <cellStyle name="Percentuale 66" xfId="472"/>
    <cellStyle name="Percentuale 67" xfId="473"/>
    <cellStyle name="Percentuale 68" xfId="474"/>
    <cellStyle name="Percentuale 69" xfId="475"/>
    <cellStyle name="Percentuale 7" xfId="476"/>
    <cellStyle name="Percentuale 8" xfId="477"/>
    <cellStyle name="Percentuale 9" xfId="478"/>
    <cellStyle name="Pilkku_Layo9704" xfId="479"/>
    <cellStyle name="Pyör. luku_Layo9704" xfId="480"/>
    <cellStyle name="Pyör. valuutta_Layo9704" xfId="481"/>
    <cellStyle name="Style 21" xfId="482"/>
    <cellStyle name="Style 21 2" xfId="483"/>
    <cellStyle name="Style 22" xfId="484"/>
    <cellStyle name="Style 23" xfId="485"/>
    <cellStyle name="Style 24" xfId="486"/>
    <cellStyle name="Style 25" xfId="487"/>
    <cellStyle name="Style 25 2" xfId="488"/>
    <cellStyle name="Style 26" xfId="489"/>
    <cellStyle name="Testo avviso" xfId="490"/>
    <cellStyle name="Testo descrittivo" xfId="491"/>
    <cellStyle name="Title 2" xfId="492"/>
    <cellStyle name="Titolo" xfId="493"/>
    <cellStyle name="Titolo 1" xfId="494"/>
    <cellStyle name="Titolo 2" xfId="495"/>
    <cellStyle name="Titolo 3" xfId="496"/>
    <cellStyle name="Titolo 4" xfId="497"/>
    <cellStyle name="Total 2" xfId="498"/>
    <cellStyle name="Totale" xfId="499"/>
    <cellStyle name="Valore non valido" xfId="500"/>
    <cellStyle name="Valore valido" xfId="501"/>
    <cellStyle name="Valuutta_Layo9704" xfId="502"/>
    <cellStyle name="Warning Text 2" xfId="503"/>
  </cellStyles>
  <dxfs count="6">
    <dxf>
      <fill>
        <patternFill>
          <bgColor theme="4" tint="0.79998168889431442"/>
        </patternFill>
      </fill>
    </dxf>
    <dxf>
      <fill>
        <patternFill>
          <bgColor theme="5" tint="0.59996337778862885"/>
        </patternFill>
      </fill>
    </dxf>
    <dxf>
      <fill>
        <patternFill>
          <bgColor rgb="FFFF0000"/>
        </patternFill>
      </fill>
    </dxf>
    <dxf>
      <fill>
        <patternFill>
          <bgColor theme="4" tint="0.79998168889431442"/>
        </patternFill>
      </fill>
    </dxf>
    <dxf>
      <fill>
        <patternFill>
          <bgColor theme="5" tint="0.59996337778862885"/>
        </patternFill>
      </fill>
    </dxf>
    <dxf>
      <fill>
        <patternFill>
          <bgColor rgb="FFFF0000"/>
        </patternFill>
      </fill>
    </dxf>
  </dxfs>
  <tableStyles count="0" defaultTableStyle="TableStyleMedium9" defaultPivotStyle="PivotStyleLight16"/>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BuildingProfile!$X$81:$Z$81</c:f>
              <c:strCache>
                <c:ptCount val="1"/>
                <c:pt idx="0">
                  <c:v>DKE Single-family All divisions</c:v>
                </c:pt>
              </c:strCache>
            </c:strRef>
          </c:tx>
          <c:spPr>
            <a:ln>
              <a:prstDash val="sysDash"/>
            </a:ln>
          </c:spPr>
          <c:marker>
            <c:symbol val="none"/>
          </c:marker>
          <c:xVal>
            <c:numRef>
              <c:f>BuildingProfile!$AA$68:$AJ$68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BuildingProfile!$AA$81:$AJ$81</c:f>
              <c:numCache>
                <c:formatCode>0.00</c:formatCode>
                <c:ptCount val="10"/>
                <c:pt idx="0">
                  <c:v>74.14735683129058</c:v>
                </c:pt>
                <c:pt idx="1">
                  <c:v>75.398251725926968</c:v>
                </c:pt>
                <c:pt idx="2">
                  <c:v>77.274594067881623</c:v>
                </c:pt>
                <c:pt idx="3">
                  <c:v>78.593365715135121</c:v>
                </c:pt>
                <c:pt idx="4">
                  <c:v>79.76223937967552</c:v>
                </c:pt>
                <c:pt idx="5">
                  <c:v>80.644565627146022</c:v>
                </c:pt>
                <c:pt idx="6">
                  <c:v>81.25685566037221</c:v>
                </c:pt>
                <c:pt idx="7">
                  <c:v>81.596933053437084</c:v>
                </c:pt>
                <c:pt idx="8">
                  <c:v>82.190299634606191</c:v>
                </c:pt>
                <c:pt idx="9">
                  <c:v>83.025845171026731</c:v>
                </c:pt>
              </c:numCache>
            </c:numRef>
          </c:yVal>
          <c:smooth val="1"/>
        </c:ser>
        <c:ser>
          <c:idx val="1"/>
          <c:order val="1"/>
          <c:tx>
            <c:strRef>
              <c:f>BuildingProfile!$X$82:$Z$82</c:f>
              <c:strCache>
                <c:ptCount val="1"/>
                <c:pt idx="0">
                  <c:v>DKE Multi-family All divisions</c:v>
                </c:pt>
              </c:strCache>
            </c:strRef>
          </c:tx>
          <c:spPr>
            <a:ln>
              <a:prstDash val="sysDash"/>
            </a:ln>
          </c:spPr>
          <c:marker>
            <c:symbol val="none"/>
          </c:marker>
          <c:xVal>
            <c:numRef>
              <c:f>BuildingProfile!$AA$68:$AJ$68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BuildingProfile!$AA$82:$AJ$82</c:f>
              <c:numCache>
                <c:formatCode>0.00</c:formatCode>
                <c:ptCount val="10"/>
                <c:pt idx="0">
                  <c:v>47.748738801594484</c:v>
                </c:pt>
                <c:pt idx="1">
                  <c:v>48.514421279665164</c:v>
                </c:pt>
                <c:pt idx="2">
                  <c:v>49.662944996771195</c:v>
                </c:pt>
                <c:pt idx="3">
                  <c:v>52.243620814711257</c:v>
                </c:pt>
                <c:pt idx="4">
                  <c:v>54.483204029354788</c:v>
                </c:pt>
                <c:pt idx="5">
                  <c:v>56.514554448593351</c:v>
                </c:pt>
                <c:pt idx="6">
                  <c:v>58.122760411059666</c:v>
                </c:pt>
                <c:pt idx="7">
                  <c:v>59.700020134612096</c:v>
                </c:pt>
                <c:pt idx="8">
                  <c:v>61.127474853061571</c:v>
                </c:pt>
                <c:pt idx="9">
                  <c:v>62.617697464595075</c:v>
                </c:pt>
              </c:numCache>
            </c:numRef>
          </c:yVal>
          <c:smooth val="1"/>
        </c:ser>
        <c:ser>
          <c:idx val="2"/>
          <c:order val="2"/>
          <c:tx>
            <c:strRef>
              <c:f>BuildingProfile!$X$83:$Z$83</c:f>
              <c:strCache>
                <c:ptCount val="1"/>
                <c:pt idx="0">
                  <c:v>DKW Single-family All divisions</c:v>
                </c:pt>
              </c:strCache>
            </c:strRef>
          </c:tx>
          <c:spPr>
            <a:ln>
              <a:prstDash val="sysDash"/>
            </a:ln>
          </c:spPr>
          <c:marker>
            <c:symbol val="none"/>
          </c:marker>
          <c:xVal>
            <c:numRef>
              <c:f>BuildingProfile!$AA$68:$AJ$68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BuildingProfile!$AA$83:$AJ$83</c:f>
              <c:numCache>
                <c:formatCode>0.00</c:formatCode>
                <c:ptCount val="10"/>
                <c:pt idx="0">
                  <c:v>133.8285890330734</c:v>
                </c:pt>
                <c:pt idx="1">
                  <c:v>135.31650832368479</c:v>
                </c:pt>
                <c:pt idx="2">
                  <c:v>137.5483872596019</c:v>
                </c:pt>
                <c:pt idx="3">
                  <c:v>139.35214797770985</c:v>
                </c:pt>
                <c:pt idx="4">
                  <c:v>140.58451390292853</c:v>
                </c:pt>
                <c:pt idx="5">
                  <c:v>141.12486566169051</c:v>
                </c:pt>
                <c:pt idx="6">
                  <c:v>141.05006386660583</c:v>
                </c:pt>
                <c:pt idx="7">
                  <c:v>140.33033619384304</c:v>
                </c:pt>
                <c:pt idx="8">
                  <c:v>139.69558235766669</c:v>
                </c:pt>
                <c:pt idx="9">
                  <c:v>139.2368011708549</c:v>
                </c:pt>
              </c:numCache>
            </c:numRef>
          </c:yVal>
          <c:smooth val="1"/>
        </c:ser>
        <c:ser>
          <c:idx val="3"/>
          <c:order val="3"/>
          <c:tx>
            <c:strRef>
              <c:f>BuildingProfile!$X$84:$Z$84</c:f>
              <c:strCache>
                <c:ptCount val="1"/>
                <c:pt idx="0">
                  <c:v>DKW Multi-family All divisions</c:v>
                </c:pt>
              </c:strCache>
            </c:strRef>
          </c:tx>
          <c:spPr>
            <a:ln>
              <a:prstDash val="sysDash"/>
            </a:ln>
          </c:spPr>
          <c:marker>
            <c:symbol val="none"/>
          </c:marker>
          <c:xVal>
            <c:numRef>
              <c:f>BuildingProfile!$AA$68:$AJ$68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BuildingProfile!$AA$84:$AJ$84</c:f>
              <c:numCache>
                <c:formatCode>0.00</c:formatCode>
                <c:ptCount val="10"/>
                <c:pt idx="0">
                  <c:v>33.620401261976497</c:v>
                </c:pt>
                <c:pt idx="1">
                  <c:v>33.374676966330775</c:v>
                </c:pt>
                <c:pt idx="2">
                  <c:v>33.006090522862195</c:v>
                </c:pt>
                <c:pt idx="3">
                  <c:v>34.42867276779775</c:v>
                </c:pt>
                <c:pt idx="4">
                  <c:v>35.496869950003493</c:v>
                </c:pt>
                <c:pt idx="5">
                  <c:v>36.435091203365666</c:v>
                </c:pt>
                <c:pt idx="6">
                  <c:v>36.937938590498625</c:v>
                </c:pt>
                <c:pt idx="7">
                  <c:v>37.397957313059891</c:v>
                </c:pt>
                <c:pt idx="8">
                  <c:v>37.853010471212983</c:v>
                </c:pt>
                <c:pt idx="9">
                  <c:v>38.351337991022362</c:v>
                </c:pt>
              </c:numCache>
            </c:numRef>
          </c:yVal>
          <c:smooth val="1"/>
        </c:ser>
        <c:ser>
          <c:idx val="4"/>
          <c:order val="4"/>
          <c:tx>
            <c:strRef>
              <c:f>BuildingProfile!$X$85:$Z$85</c:f>
              <c:strCache>
                <c:ptCount val="1"/>
                <c:pt idx="0">
                  <c:v>DK Single-family All divisions</c:v>
                </c:pt>
              </c:strCache>
            </c:strRef>
          </c:tx>
          <c:spPr>
            <a:ln w="50800"/>
          </c:spPr>
          <c:marker>
            <c:symbol val="none"/>
          </c:marker>
          <c:xVal>
            <c:numRef>
              <c:f>BuildingProfile!$AA$68:$AJ$68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BuildingProfile!$AA$85:$AJ$85</c:f>
              <c:numCache>
                <c:formatCode>0.00</c:formatCode>
                <c:ptCount val="10"/>
                <c:pt idx="0">
                  <c:v>207.97594586436398</c:v>
                </c:pt>
                <c:pt idx="1">
                  <c:v>210.71476004961175</c:v>
                </c:pt>
                <c:pt idx="2">
                  <c:v>214.82298132748352</c:v>
                </c:pt>
                <c:pt idx="3">
                  <c:v>217.94551369284497</c:v>
                </c:pt>
                <c:pt idx="4">
                  <c:v>220.34675328260406</c:v>
                </c:pt>
                <c:pt idx="5">
                  <c:v>221.76943128883653</c:v>
                </c:pt>
                <c:pt idx="6">
                  <c:v>222.30691952697805</c:v>
                </c:pt>
                <c:pt idx="7">
                  <c:v>221.92726924728012</c:v>
                </c:pt>
                <c:pt idx="8">
                  <c:v>221.88588199227289</c:v>
                </c:pt>
                <c:pt idx="9">
                  <c:v>222.26264634188163</c:v>
                </c:pt>
              </c:numCache>
            </c:numRef>
          </c:yVal>
          <c:smooth val="1"/>
        </c:ser>
        <c:ser>
          <c:idx val="5"/>
          <c:order val="5"/>
          <c:tx>
            <c:strRef>
              <c:f>BuildingProfile!$X$86:$Z$86</c:f>
              <c:strCache>
                <c:ptCount val="1"/>
                <c:pt idx="0">
                  <c:v>DK Multi-family All divisions</c:v>
                </c:pt>
              </c:strCache>
            </c:strRef>
          </c:tx>
          <c:spPr>
            <a:ln w="44450"/>
          </c:spPr>
          <c:marker>
            <c:symbol val="none"/>
          </c:marker>
          <c:xVal>
            <c:numRef>
              <c:f>BuildingProfile!$AA$68:$AJ$68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BuildingProfile!$AA$86:$AJ$86</c:f>
              <c:numCache>
                <c:formatCode>0.00</c:formatCode>
                <c:ptCount val="10"/>
                <c:pt idx="0">
                  <c:v>81.369140063570981</c:v>
                </c:pt>
                <c:pt idx="1">
                  <c:v>81.889098245995939</c:v>
                </c:pt>
                <c:pt idx="2">
                  <c:v>82.669035519633383</c:v>
                </c:pt>
                <c:pt idx="3">
                  <c:v>86.672293582509013</c:v>
                </c:pt>
                <c:pt idx="4">
                  <c:v>89.980073979358281</c:v>
                </c:pt>
                <c:pt idx="5">
                  <c:v>92.949645651959017</c:v>
                </c:pt>
                <c:pt idx="6">
                  <c:v>95.060699001558291</c:v>
                </c:pt>
                <c:pt idx="7">
                  <c:v>97.09797744767198</c:v>
                </c:pt>
                <c:pt idx="8">
                  <c:v>98.980485324274554</c:v>
                </c:pt>
                <c:pt idx="9">
                  <c:v>100.96903545561744</c:v>
                </c:pt>
              </c:numCache>
            </c:numRef>
          </c:yVal>
          <c:smooth val="1"/>
        </c:ser>
        <c:dLbls>
          <c:showLegendKey val="0"/>
          <c:showVal val="0"/>
          <c:showCatName val="0"/>
          <c:showSerName val="0"/>
          <c:showPercent val="0"/>
          <c:showBubbleSize val="0"/>
        </c:dLbls>
        <c:axId val="165409536"/>
        <c:axId val="165411456"/>
      </c:scatterChart>
      <c:valAx>
        <c:axId val="165409536"/>
        <c:scaling>
          <c:orientation val="minMax"/>
          <c:max val="2050"/>
          <c:min val="2010"/>
        </c:scaling>
        <c:delete val="0"/>
        <c:axPos val="b"/>
        <c:title>
          <c:tx>
            <c:rich>
              <a:bodyPr/>
              <a:lstStyle/>
              <a:p>
                <a:pPr>
                  <a:defRPr sz="1200"/>
                </a:pPr>
                <a:r>
                  <a:rPr lang="da-DK" sz="1200"/>
                  <a:t>Time (years)</a:t>
                </a:r>
              </a:p>
            </c:rich>
          </c:tx>
          <c:overlay val="0"/>
        </c:title>
        <c:numFmt formatCode="General" sourceLinked="1"/>
        <c:majorTickMark val="out"/>
        <c:minorTickMark val="none"/>
        <c:tickLblPos val="nextTo"/>
        <c:txPr>
          <a:bodyPr/>
          <a:lstStyle/>
          <a:p>
            <a:pPr>
              <a:defRPr sz="1100"/>
            </a:pPr>
            <a:endParaRPr lang="da-DK"/>
          </a:p>
        </c:txPr>
        <c:crossAx val="165411456"/>
        <c:crosses val="autoZero"/>
        <c:crossBetween val="midCat"/>
      </c:valAx>
      <c:valAx>
        <c:axId val="165411456"/>
        <c:scaling>
          <c:orientation val="minMax"/>
        </c:scaling>
        <c:delete val="0"/>
        <c:axPos val="l"/>
        <c:majorGridlines/>
        <c:title>
          <c:tx>
            <c:rich>
              <a:bodyPr rot="-5400000" vert="horz"/>
              <a:lstStyle/>
              <a:p>
                <a:pPr>
                  <a:defRPr sz="1200"/>
                </a:pPr>
                <a:r>
                  <a:rPr lang="da-DK" sz="1200"/>
                  <a:t>Projection of housing demand (Mm2)</a:t>
                </a:r>
              </a:p>
            </c:rich>
          </c:tx>
          <c:overlay val="0"/>
        </c:title>
        <c:numFmt formatCode="0" sourceLinked="0"/>
        <c:majorTickMark val="out"/>
        <c:minorTickMark val="none"/>
        <c:tickLblPos val="nextTo"/>
        <c:txPr>
          <a:bodyPr/>
          <a:lstStyle/>
          <a:p>
            <a:pPr>
              <a:defRPr sz="1100"/>
            </a:pPr>
            <a:endParaRPr lang="da-DK"/>
          </a:p>
        </c:txPr>
        <c:crossAx val="165409536"/>
        <c:crosses val="autoZero"/>
        <c:crossBetween val="midCat"/>
      </c:valAx>
    </c:plotArea>
    <c:legend>
      <c:legendPos val="r"/>
      <c:legendEntry>
        <c:idx val="4"/>
        <c:txPr>
          <a:bodyPr/>
          <a:lstStyle/>
          <a:p>
            <a:pPr>
              <a:defRPr sz="1200" b="1"/>
            </a:pPr>
            <a:endParaRPr lang="da-DK"/>
          </a:p>
        </c:txPr>
      </c:legendEntry>
      <c:legendEntry>
        <c:idx val="5"/>
        <c:txPr>
          <a:bodyPr/>
          <a:lstStyle/>
          <a:p>
            <a:pPr>
              <a:defRPr sz="1200" b="1"/>
            </a:pPr>
            <a:endParaRPr lang="da-DK"/>
          </a:p>
        </c:txPr>
      </c:legendEntry>
      <c:overlay val="0"/>
      <c:txPr>
        <a:bodyPr/>
        <a:lstStyle/>
        <a:p>
          <a:pPr>
            <a:defRPr sz="1200"/>
          </a:pPr>
          <a:endParaRPr lang="da-DK"/>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BuildingProfile!$X$57:$Z$57</c:f>
              <c:strCache>
                <c:ptCount val="1"/>
                <c:pt idx="0">
                  <c:v>DKE Single-family All divisions</c:v>
                </c:pt>
              </c:strCache>
            </c:strRef>
          </c:tx>
          <c:spPr>
            <a:ln>
              <a:prstDash val="sysDash"/>
            </a:ln>
          </c:spPr>
          <c:marker>
            <c:symbol val="none"/>
          </c:marker>
          <c:xVal>
            <c:numRef>
              <c:f>BuildingProfile!$AA$68:$AJ$68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BuildingProfile!$AA$57:$AJ$57</c:f>
              <c:numCache>
                <c:formatCode>0.00</c:formatCode>
                <c:ptCount val="10"/>
                <c:pt idx="0">
                  <c:v>74.147356831290537</c:v>
                </c:pt>
                <c:pt idx="1">
                  <c:v>73.806278989866598</c:v>
                </c:pt>
                <c:pt idx="2">
                  <c:v>73.294662227730697</c:v>
                </c:pt>
                <c:pt idx="3">
                  <c:v>72.367820267339567</c:v>
                </c:pt>
                <c:pt idx="4">
                  <c:v>71.440978306948438</c:v>
                </c:pt>
                <c:pt idx="5">
                  <c:v>70.514136346557308</c:v>
                </c:pt>
                <c:pt idx="6">
                  <c:v>69.587294386166164</c:v>
                </c:pt>
                <c:pt idx="7">
                  <c:v>68.660452425775034</c:v>
                </c:pt>
                <c:pt idx="8">
                  <c:v>67.733610465383904</c:v>
                </c:pt>
                <c:pt idx="9">
                  <c:v>66.80676850499276</c:v>
                </c:pt>
              </c:numCache>
            </c:numRef>
          </c:yVal>
          <c:smooth val="1"/>
        </c:ser>
        <c:ser>
          <c:idx val="1"/>
          <c:order val="1"/>
          <c:tx>
            <c:strRef>
              <c:f>BuildingProfile!$X$58:$Z$58</c:f>
              <c:strCache>
                <c:ptCount val="1"/>
                <c:pt idx="0">
                  <c:v>DKE Multi-family All divisions</c:v>
                </c:pt>
              </c:strCache>
            </c:strRef>
          </c:tx>
          <c:spPr>
            <a:ln>
              <a:prstDash val="sysDash"/>
            </a:ln>
          </c:spPr>
          <c:marker>
            <c:symbol val="none"/>
          </c:marker>
          <c:xVal>
            <c:numRef>
              <c:f>BuildingProfile!$AA$68:$AJ$68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BuildingProfile!$AA$58:$AJ$58</c:f>
              <c:numCache>
                <c:formatCode>0.00</c:formatCode>
                <c:ptCount val="10"/>
                <c:pt idx="0">
                  <c:v>47.748738801594484</c:v>
                </c:pt>
                <c:pt idx="1">
                  <c:v>47.529094603107147</c:v>
                </c:pt>
                <c:pt idx="2">
                  <c:v>47.199628305376152</c:v>
                </c:pt>
                <c:pt idx="3">
                  <c:v>46.602769070356217</c:v>
                </c:pt>
                <c:pt idx="4">
                  <c:v>46.005909835336283</c:v>
                </c:pt>
                <c:pt idx="5">
                  <c:v>45.409050600316348</c:v>
                </c:pt>
                <c:pt idx="6">
                  <c:v>44.812191365296414</c:v>
                </c:pt>
                <c:pt idx="7">
                  <c:v>44.215332130276487</c:v>
                </c:pt>
                <c:pt idx="8">
                  <c:v>43.618472895256552</c:v>
                </c:pt>
                <c:pt idx="9">
                  <c:v>43.021613660236618</c:v>
                </c:pt>
              </c:numCache>
            </c:numRef>
          </c:yVal>
          <c:smooth val="1"/>
        </c:ser>
        <c:ser>
          <c:idx val="2"/>
          <c:order val="2"/>
          <c:tx>
            <c:strRef>
              <c:f>BuildingProfile!$X$59:$Z$59</c:f>
              <c:strCache>
                <c:ptCount val="1"/>
                <c:pt idx="0">
                  <c:v>DKW Single-family All divisions</c:v>
                </c:pt>
              </c:strCache>
            </c:strRef>
          </c:tx>
          <c:spPr>
            <a:ln>
              <a:prstDash val="sysDash"/>
            </a:ln>
          </c:spPr>
          <c:marker>
            <c:symbol val="none"/>
          </c:marker>
          <c:xVal>
            <c:numRef>
              <c:f>BuildingProfile!$AA$68:$AJ$68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BuildingProfile!$AA$59:$AJ$59</c:f>
              <c:numCache>
                <c:formatCode>0.00</c:formatCode>
                <c:ptCount val="10"/>
                <c:pt idx="0">
                  <c:v>133.8285890330734</c:v>
                </c:pt>
                <c:pt idx="1">
                  <c:v>133.21297752352126</c:v>
                </c:pt>
                <c:pt idx="2">
                  <c:v>132.28956025919305</c:v>
                </c:pt>
                <c:pt idx="3">
                  <c:v>130.61670289627966</c:v>
                </c:pt>
                <c:pt idx="4">
                  <c:v>128.94384553336624</c:v>
                </c:pt>
                <c:pt idx="5">
                  <c:v>127.27098817045282</c:v>
                </c:pt>
                <c:pt idx="6">
                  <c:v>125.59813080753941</c:v>
                </c:pt>
                <c:pt idx="7">
                  <c:v>123.925273444626</c:v>
                </c:pt>
                <c:pt idx="8">
                  <c:v>122.2524160817126</c:v>
                </c:pt>
                <c:pt idx="9">
                  <c:v>120.57955871879918</c:v>
                </c:pt>
              </c:numCache>
            </c:numRef>
          </c:yVal>
          <c:smooth val="1"/>
        </c:ser>
        <c:ser>
          <c:idx val="3"/>
          <c:order val="3"/>
          <c:tx>
            <c:strRef>
              <c:f>BuildingProfile!$X$60:$Z$60</c:f>
              <c:strCache>
                <c:ptCount val="1"/>
                <c:pt idx="0">
                  <c:v>DKW Multi-family All divisions</c:v>
                </c:pt>
              </c:strCache>
            </c:strRef>
          </c:tx>
          <c:spPr>
            <a:ln>
              <a:prstDash val="sysDash"/>
            </a:ln>
          </c:spPr>
          <c:marker>
            <c:symbol val="none"/>
          </c:marker>
          <c:xVal>
            <c:numRef>
              <c:f>BuildingProfile!$AA$68:$AJ$68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BuildingProfile!$AA$60:$AJ$60</c:f>
              <c:numCache>
                <c:formatCode>0.00</c:formatCode>
                <c:ptCount val="10"/>
                <c:pt idx="0">
                  <c:v>33.620401261976497</c:v>
                </c:pt>
                <c:pt idx="1">
                  <c:v>33.351420388971952</c:v>
                </c:pt>
                <c:pt idx="2">
                  <c:v>32.94794907946514</c:v>
                </c:pt>
                <c:pt idx="3">
                  <c:v>32.527694063690433</c:v>
                </c:pt>
                <c:pt idx="4">
                  <c:v>32.107439047915726</c:v>
                </c:pt>
                <c:pt idx="5">
                  <c:v>31.687184032141019</c:v>
                </c:pt>
                <c:pt idx="6">
                  <c:v>31.266929016366312</c:v>
                </c:pt>
                <c:pt idx="7">
                  <c:v>30.846674000591609</c:v>
                </c:pt>
                <c:pt idx="8">
                  <c:v>30.426418984816902</c:v>
                </c:pt>
                <c:pt idx="9">
                  <c:v>30.006163969042195</c:v>
                </c:pt>
              </c:numCache>
            </c:numRef>
          </c:yVal>
          <c:smooth val="1"/>
        </c:ser>
        <c:ser>
          <c:idx val="4"/>
          <c:order val="4"/>
          <c:tx>
            <c:strRef>
              <c:f>BuildingProfile!$X$61:$Z$61</c:f>
              <c:strCache>
                <c:ptCount val="1"/>
                <c:pt idx="0">
                  <c:v>DK Single-family All divisions</c:v>
                </c:pt>
              </c:strCache>
            </c:strRef>
          </c:tx>
          <c:spPr>
            <a:ln w="50800"/>
          </c:spPr>
          <c:marker>
            <c:symbol val="none"/>
          </c:marker>
          <c:xVal>
            <c:numRef>
              <c:f>BuildingProfile!$AA$68:$AJ$68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BuildingProfile!$AA$61:$AJ$61</c:f>
              <c:numCache>
                <c:formatCode>0.00</c:formatCode>
                <c:ptCount val="10"/>
                <c:pt idx="0">
                  <c:v>207.97594586436395</c:v>
                </c:pt>
                <c:pt idx="1">
                  <c:v>207.01925651338786</c:v>
                </c:pt>
                <c:pt idx="2">
                  <c:v>205.58422248692375</c:v>
                </c:pt>
                <c:pt idx="3">
                  <c:v>202.98452316361923</c:v>
                </c:pt>
                <c:pt idx="4">
                  <c:v>200.38482384031468</c:v>
                </c:pt>
                <c:pt idx="5">
                  <c:v>197.78512451701013</c:v>
                </c:pt>
                <c:pt idx="6">
                  <c:v>195.18542519370556</c:v>
                </c:pt>
                <c:pt idx="7">
                  <c:v>192.58572587040103</c:v>
                </c:pt>
                <c:pt idx="8">
                  <c:v>189.98602654709651</c:v>
                </c:pt>
                <c:pt idx="9">
                  <c:v>187.38632722379194</c:v>
                </c:pt>
              </c:numCache>
            </c:numRef>
          </c:yVal>
          <c:smooth val="1"/>
        </c:ser>
        <c:ser>
          <c:idx val="5"/>
          <c:order val="5"/>
          <c:tx>
            <c:strRef>
              <c:f>BuildingProfile!$X$62:$Z$62</c:f>
              <c:strCache>
                <c:ptCount val="1"/>
                <c:pt idx="0">
                  <c:v>DK Multi-family All divisions</c:v>
                </c:pt>
              </c:strCache>
            </c:strRef>
          </c:tx>
          <c:spPr>
            <a:ln w="44450"/>
          </c:spPr>
          <c:marker>
            <c:symbol val="none"/>
          </c:marker>
          <c:xVal>
            <c:numRef>
              <c:f>BuildingProfile!$AA$68:$AJ$68</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BuildingProfile!$AA$62:$AJ$62</c:f>
              <c:numCache>
                <c:formatCode>0.00</c:formatCode>
                <c:ptCount val="10"/>
                <c:pt idx="0">
                  <c:v>81.369140063570981</c:v>
                </c:pt>
                <c:pt idx="1">
                  <c:v>80.8805149920791</c:v>
                </c:pt>
                <c:pt idx="2">
                  <c:v>80.147577384841298</c:v>
                </c:pt>
                <c:pt idx="3">
                  <c:v>79.13046313404665</c:v>
                </c:pt>
                <c:pt idx="4">
                  <c:v>78.113348883252002</c:v>
                </c:pt>
                <c:pt idx="5">
                  <c:v>77.096234632457367</c:v>
                </c:pt>
                <c:pt idx="6">
                  <c:v>76.079120381662733</c:v>
                </c:pt>
                <c:pt idx="7">
                  <c:v>75.062006130868099</c:v>
                </c:pt>
                <c:pt idx="8">
                  <c:v>74.04489188007345</c:v>
                </c:pt>
                <c:pt idx="9">
                  <c:v>73.027777629278816</c:v>
                </c:pt>
              </c:numCache>
            </c:numRef>
          </c:yVal>
          <c:smooth val="1"/>
        </c:ser>
        <c:ser>
          <c:idx val="6"/>
          <c:order val="6"/>
          <c:tx>
            <c:strRef>
              <c:f>BuildingProfile!$X$63:$Z$63</c:f>
              <c:strCache>
                <c:ptCount val="1"/>
                <c:pt idx="0">
                  <c:v>DK All building types All divisions</c:v>
                </c:pt>
              </c:strCache>
            </c:strRef>
          </c:tx>
          <c:spPr>
            <a:ln w="41275">
              <a:solidFill>
                <a:srgbClr val="FF0000"/>
              </a:solidFill>
            </a:ln>
          </c:spPr>
          <c:marker>
            <c:symbol val="none"/>
          </c:marker>
          <c:xVal>
            <c:numRef>
              <c:f>BuildingProfile!$AA$44:$AJ$44</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xVal>
          <c:yVal>
            <c:numRef>
              <c:f>BuildingProfile!$AA$63:$AJ$63</c:f>
              <c:numCache>
                <c:formatCode>0.00</c:formatCode>
                <c:ptCount val="10"/>
                <c:pt idx="0">
                  <c:v>289.34508592793492</c:v>
                </c:pt>
                <c:pt idx="1">
                  <c:v>287.89977150546696</c:v>
                </c:pt>
                <c:pt idx="2">
                  <c:v>285.73179987176502</c:v>
                </c:pt>
                <c:pt idx="3">
                  <c:v>282.11498629766589</c:v>
                </c:pt>
                <c:pt idx="4">
                  <c:v>278.49817272356665</c:v>
                </c:pt>
                <c:pt idx="5">
                  <c:v>274.88135914946747</c:v>
                </c:pt>
                <c:pt idx="6">
                  <c:v>271.26454557536829</c:v>
                </c:pt>
                <c:pt idx="7">
                  <c:v>267.64773200126911</c:v>
                </c:pt>
                <c:pt idx="8">
                  <c:v>264.03091842716998</c:v>
                </c:pt>
                <c:pt idx="9">
                  <c:v>260.41410485307074</c:v>
                </c:pt>
              </c:numCache>
            </c:numRef>
          </c:yVal>
          <c:smooth val="1"/>
        </c:ser>
        <c:dLbls>
          <c:showLegendKey val="0"/>
          <c:showVal val="0"/>
          <c:showCatName val="0"/>
          <c:showSerName val="0"/>
          <c:showPercent val="0"/>
          <c:showBubbleSize val="0"/>
        </c:dLbls>
        <c:axId val="174662016"/>
        <c:axId val="174663936"/>
      </c:scatterChart>
      <c:valAx>
        <c:axId val="174662016"/>
        <c:scaling>
          <c:orientation val="minMax"/>
          <c:max val="2050"/>
          <c:min val="2010"/>
        </c:scaling>
        <c:delete val="0"/>
        <c:axPos val="b"/>
        <c:title>
          <c:tx>
            <c:rich>
              <a:bodyPr/>
              <a:lstStyle/>
              <a:p>
                <a:pPr>
                  <a:defRPr sz="1200"/>
                </a:pPr>
                <a:r>
                  <a:rPr lang="da-DK" sz="1200"/>
                  <a:t>Time (years)</a:t>
                </a:r>
              </a:p>
            </c:rich>
          </c:tx>
          <c:overlay val="0"/>
        </c:title>
        <c:numFmt formatCode="General" sourceLinked="1"/>
        <c:majorTickMark val="out"/>
        <c:minorTickMark val="none"/>
        <c:tickLblPos val="nextTo"/>
        <c:txPr>
          <a:bodyPr/>
          <a:lstStyle/>
          <a:p>
            <a:pPr>
              <a:defRPr sz="1200"/>
            </a:pPr>
            <a:endParaRPr lang="da-DK"/>
          </a:p>
        </c:txPr>
        <c:crossAx val="174663936"/>
        <c:crosses val="autoZero"/>
        <c:crossBetween val="midCat"/>
      </c:valAx>
      <c:valAx>
        <c:axId val="174663936"/>
        <c:scaling>
          <c:orientation val="minMax"/>
        </c:scaling>
        <c:delete val="0"/>
        <c:axPos val="l"/>
        <c:majorGridlines/>
        <c:title>
          <c:tx>
            <c:rich>
              <a:bodyPr rot="-5400000" vert="horz"/>
              <a:lstStyle/>
              <a:p>
                <a:pPr>
                  <a:defRPr sz="1200"/>
                </a:pPr>
                <a:r>
                  <a:rPr lang="da-DK" sz="1200"/>
                  <a:t>Existing stock (Mm2)</a:t>
                </a:r>
              </a:p>
            </c:rich>
          </c:tx>
          <c:overlay val="0"/>
        </c:title>
        <c:numFmt formatCode="0" sourceLinked="0"/>
        <c:majorTickMark val="out"/>
        <c:minorTickMark val="none"/>
        <c:tickLblPos val="nextTo"/>
        <c:txPr>
          <a:bodyPr/>
          <a:lstStyle/>
          <a:p>
            <a:pPr>
              <a:defRPr sz="1100"/>
            </a:pPr>
            <a:endParaRPr lang="da-DK"/>
          </a:p>
        </c:txPr>
        <c:crossAx val="174662016"/>
        <c:crosses val="autoZero"/>
        <c:crossBetween val="midCat"/>
      </c:valAx>
    </c:plotArea>
    <c:legend>
      <c:legendPos val="r"/>
      <c:legendEntry>
        <c:idx val="4"/>
        <c:txPr>
          <a:bodyPr/>
          <a:lstStyle/>
          <a:p>
            <a:pPr>
              <a:defRPr sz="1200" b="1"/>
            </a:pPr>
            <a:endParaRPr lang="da-DK"/>
          </a:p>
        </c:txPr>
      </c:legendEntry>
      <c:legendEntry>
        <c:idx val="5"/>
        <c:txPr>
          <a:bodyPr/>
          <a:lstStyle/>
          <a:p>
            <a:pPr>
              <a:defRPr sz="1200" b="1"/>
            </a:pPr>
            <a:endParaRPr lang="da-DK"/>
          </a:p>
        </c:txPr>
      </c:legendEntry>
      <c:overlay val="0"/>
      <c:txPr>
        <a:bodyPr/>
        <a:lstStyle/>
        <a:p>
          <a:pPr>
            <a:defRPr sz="1200"/>
          </a:pPr>
          <a:endParaRPr lang="da-DK"/>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v>Single-family existing (Mm2)</c:v>
          </c:tx>
          <c:cat>
            <c:numRef>
              <c:f>BuildingProfile!$AA$44:$AJ$44</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cat>
          <c:val>
            <c:numRef>
              <c:f>BuildingProfile!$AA$61:$AJ$61</c:f>
              <c:numCache>
                <c:formatCode>0.00</c:formatCode>
                <c:ptCount val="10"/>
                <c:pt idx="0">
                  <c:v>207.97594586436395</c:v>
                </c:pt>
                <c:pt idx="1">
                  <c:v>207.01925651338786</c:v>
                </c:pt>
                <c:pt idx="2">
                  <c:v>205.58422248692375</c:v>
                </c:pt>
                <c:pt idx="3">
                  <c:v>202.98452316361923</c:v>
                </c:pt>
                <c:pt idx="4">
                  <c:v>200.38482384031468</c:v>
                </c:pt>
                <c:pt idx="5">
                  <c:v>197.78512451701013</c:v>
                </c:pt>
                <c:pt idx="6">
                  <c:v>195.18542519370556</c:v>
                </c:pt>
                <c:pt idx="7">
                  <c:v>192.58572587040103</c:v>
                </c:pt>
                <c:pt idx="8">
                  <c:v>189.98602654709651</c:v>
                </c:pt>
                <c:pt idx="9">
                  <c:v>187.38632722379194</c:v>
                </c:pt>
              </c:numCache>
            </c:numRef>
          </c:val>
        </c:ser>
        <c:ser>
          <c:idx val="2"/>
          <c:order val="1"/>
          <c:tx>
            <c:v>Single-family new (Mm2)</c:v>
          </c:tx>
          <c:cat>
            <c:numRef>
              <c:f>BuildingProfile!$AA$91:$AJ$91</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cat>
          <c:val>
            <c:numRef>
              <c:f>BuildingProfile!$AA$108:$AJ$108</c:f>
              <c:numCache>
                <c:formatCode>0.00</c:formatCode>
                <c:ptCount val="10"/>
                <c:pt idx="0">
                  <c:v>3.1974423109204508E-14</c:v>
                </c:pt>
                <c:pt idx="1">
                  <c:v>3.6955035362239066</c:v>
                </c:pt>
                <c:pt idx="2">
                  <c:v>9.2387588405597647</c:v>
                </c:pt>
                <c:pt idx="3">
                  <c:v>14.960990529225775</c:v>
                </c:pt>
                <c:pt idx="4">
                  <c:v>19.961929442289382</c:v>
                </c:pt>
                <c:pt idx="5">
                  <c:v>23.984306771826425</c:v>
                </c:pt>
                <c:pt idx="6">
                  <c:v>27.121494333272469</c:v>
                </c:pt>
                <c:pt idx="7">
                  <c:v>29.341543376879109</c:v>
                </c:pt>
                <c:pt idx="8">
                  <c:v>31.899855445176414</c:v>
                </c:pt>
                <c:pt idx="9">
                  <c:v>34.876319118089683</c:v>
                </c:pt>
              </c:numCache>
            </c:numRef>
          </c:val>
        </c:ser>
        <c:ser>
          <c:idx val="1"/>
          <c:order val="2"/>
          <c:tx>
            <c:v>Multi-family existing (Mm2)</c:v>
          </c:tx>
          <c:cat>
            <c:numRef>
              <c:f>BuildingProfile!$AA$44:$AJ$44</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cat>
          <c:val>
            <c:numRef>
              <c:f>BuildingProfile!$AA$62:$AJ$62</c:f>
              <c:numCache>
                <c:formatCode>0.00</c:formatCode>
                <c:ptCount val="10"/>
                <c:pt idx="0">
                  <c:v>81.369140063570981</c:v>
                </c:pt>
                <c:pt idx="1">
                  <c:v>80.8805149920791</c:v>
                </c:pt>
                <c:pt idx="2">
                  <c:v>80.147577384841298</c:v>
                </c:pt>
                <c:pt idx="3">
                  <c:v>79.13046313404665</c:v>
                </c:pt>
                <c:pt idx="4">
                  <c:v>78.113348883252002</c:v>
                </c:pt>
                <c:pt idx="5">
                  <c:v>77.096234632457367</c:v>
                </c:pt>
                <c:pt idx="6">
                  <c:v>76.079120381662733</c:v>
                </c:pt>
                <c:pt idx="7">
                  <c:v>75.062006130868099</c:v>
                </c:pt>
                <c:pt idx="8">
                  <c:v>74.04489188007345</c:v>
                </c:pt>
                <c:pt idx="9">
                  <c:v>73.027777629278816</c:v>
                </c:pt>
              </c:numCache>
            </c:numRef>
          </c:val>
        </c:ser>
        <c:ser>
          <c:idx val="3"/>
          <c:order val="3"/>
          <c:tx>
            <c:v>Multi-family new (Mm2)</c:v>
          </c:tx>
          <c:cat>
            <c:numRef>
              <c:f>BuildingProfile!$AA$91:$AJ$91</c:f>
              <c:numCache>
                <c:formatCode>General</c:formatCode>
                <c:ptCount val="10"/>
                <c:pt idx="0">
                  <c:v>2010</c:v>
                </c:pt>
                <c:pt idx="1">
                  <c:v>2012</c:v>
                </c:pt>
                <c:pt idx="2">
                  <c:v>2015</c:v>
                </c:pt>
                <c:pt idx="3">
                  <c:v>2020</c:v>
                </c:pt>
                <c:pt idx="4">
                  <c:v>2025</c:v>
                </c:pt>
                <c:pt idx="5">
                  <c:v>2030</c:v>
                </c:pt>
                <c:pt idx="6">
                  <c:v>2035</c:v>
                </c:pt>
                <c:pt idx="7">
                  <c:v>2040</c:v>
                </c:pt>
                <c:pt idx="8">
                  <c:v>2045</c:v>
                </c:pt>
                <c:pt idx="9">
                  <c:v>2050</c:v>
                </c:pt>
              </c:numCache>
            </c:numRef>
          </c:cat>
          <c:val>
            <c:numRef>
              <c:f>BuildingProfile!$AA$109:$AJ$109</c:f>
              <c:numCache>
                <c:formatCode>0.00</c:formatCode>
                <c:ptCount val="10"/>
                <c:pt idx="0">
                  <c:v>0</c:v>
                </c:pt>
                <c:pt idx="1">
                  <c:v>1.0085832539168393</c:v>
                </c:pt>
                <c:pt idx="2">
                  <c:v>2.5214581347921046</c:v>
                </c:pt>
                <c:pt idx="3">
                  <c:v>7.5418304484623553</c:v>
                </c:pt>
                <c:pt idx="4">
                  <c:v>11.866725096106268</c:v>
                </c:pt>
                <c:pt idx="5">
                  <c:v>15.853411019501646</c:v>
                </c:pt>
                <c:pt idx="6">
                  <c:v>18.981578619895561</c:v>
                </c:pt>
                <c:pt idx="7">
                  <c:v>22.035971316803892</c:v>
                </c:pt>
                <c:pt idx="8">
                  <c:v>24.9355934442011</c:v>
                </c:pt>
                <c:pt idx="9">
                  <c:v>27.941257826338617</c:v>
                </c:pt>
              </c:numCache>
            </c:numRef>
          </c:val>
        </c:ser>
        <c:dLbls>
          <c:showLegendKey val="0"/>
          <c:showVal val="0"/>
          <c:showCatName val="0"/>
          <c:showSerName val="0"/>
          <c:showPercent val="0"/>
          <c:showBubbleSize val="0"/>
        </c:dLbls>
        <c:axId val="174697472"/>
        <c:axId val="174699648"/>
      </c:areaChart>
      <c:catAx>
        <c:axId val="174697472"/>
        <c:scaling>
          <c:orientation val="minMax"/>
        </c:scaling>
        <c:delete val="0"/>
        <c:axPos val="b"/>
        <c:title>
          <c:tx>
            <c:rich>
              <a:bodyPr/>
              <a:lstStyle/>
              <a:p>
                <a:pPr>
                  <a:defRPr sz="1200"/>
                </a:pPr>
                <a:r>
                  <a:rPr lang="da-DK" sz="1200"/>
                  <a:t>Time (years)</a:t>
                </a:r>
              </a:p>
            </c:rich>
          </c:tx>
          <c:overlay val="0"/>
        </c:title>
        <c:numFmt formatCode="General" sourceLinked="1"/>
        <c:majorTickMark val="out"/>
        <c:minorTickMark val="none"/>
        <c:tickLblPos val="nextTo"/>
        <c:txPr>
          <a:bodyPr/>
          <a:lstStyle/>
          <a:p>
            <a:pPr>
              <a:defRPr sz="1100"/>
            </a:pPr>
            <a:endParaRPr lang="da-DK"/>
          </a:p>
        </c:txPr>
        <c:crossAx val="174699648"/>
        <c:crosses val="autoZero"/>
        <c:auto val="1"/>
        <c:lblAlgn val="ctr"/>
        <c:lblOffset val="100"/>
        <c:noMultiLvlLbl val="0"/>
      </c:catAx>
      <c:valAx>
        <c:axId val="174699648"/>
        <c:scaling>
          <c:orientation val="minMax"/>
        </c:scaling>
        <c:delete val="0"/>
        <c:axPos val="l"/>
        <c:majorGridlines/>
        <c:title>
          <c:tx>
            <c:rich>
              <a:bodyPr rot="-5400000" vert="horz"/>
              <a:lstStyle/>
              <a:p>
                <a:pPr>
                  <a:defRPr sz="1200"/>
                </a:pPr>
                <a:r>
                  <a:rPr lang="da-DK" sz="1200"/>
                  <a:t>Existing buildings</a:t>
                </a:r>
                <a:r>
                  <a:rPr lang="da-DK" sz="1200" baseline="0"/>
                  <a:t> and new construction</a:t>
                </a:r>
                <a:r>
                  <a:rPr lang="da-DK" sz="1200"/>
                  <a:t> (Mm2)</a:t>
                </a:r>
              </a:p>
            </c:rich>
          </c:tx>
          <c:overlay val="0"/>
        </c:title>
        <c:numFmt formatCode="0" sourceLinked="0"/>
        <c:majorTickMark val="out"/>
        <c:minorTickMark val="none"/>
        <c:tickLblPos val="nextTo"/>
        <c:txPr>
          <a:bodyPr/>
          <a:lstStyle/>
          <a:p>
            <a:pPr>
              <a:defRPr sz="1100"/>
            </a:pPr>
            <a:endParaRPr lang="da-DK"/>
          </a:p>
        </c:txPr>
        <c:crossAx val="174697472"/>
        <c:crosses val="autoZero"/>
        <c:crossBetween val="midCat"/>
      </c:valAx>
    </c:plotArea>
    <c:legend>
      <c:legendPos val="r"/>
      <c:overlay val="0"/>
      <c:txPr>
        <a:bodyPr/>
        <a:lstStyle/>
        <a:p>
          <a:pPr>
            <a:defRPr sz="1200"/>
          </a:pPr>
          <a:endParaRPr lang="da-DK"/>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13607</xdr:colOff>
      <xdr:row>64</xdr:row>
      <xdr:rowOff>27214</xdr:rowOff>
    </xdr:from>
    <xdr:to>
      <xdr:col>50</xdr:col>
      <xdr:colOff>598714</xdr:colOff>
      <xdr:row>89</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612319</xdr:colOff>
      <xdr:row>1</xdr:row>
      <xdr:rowOff>1</xdr:rowOff>
    </xdr:from>
    <xdr:to>
      <xdr:col>53</xdr:col>
      <xdr:colOff>0</xdr:colOff>
      <xdr:row>22</xdr:row>
      <xdr:rowOff>149678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612320</xdr:colOff>
      <xdr:row>22</xdr:row>
      <xdr:rowOff>163285</xdr:rowOff>
    </xdr:from>
    <xdr:to>
      <xdr:col>53</xdr:col>
      <xdr:colOff>13607</xdr:colOff>
      <xdr:row>46</xdr:row>
      <xdr:rowOff>122465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xdr:row>
      <xdr:rowOff>11903</xdr:rowOff>
    </xdr:from>
    <xdr:to>
      <xdr:col>3</xdr:col>
      <xdr:colOff>0</xdr:colOff>
      <xdr:row>24</xdr:row>
      <xdr:rowOff>154781</xdr:rowOff>
    </xdr:to>
    <mc:AlternateContent xmlns:mc="http://schemas.openxmlformats.org/markup-compatibility/2006" xmlns:a14="http://schemas.microsoft.com/office/drawing/2010/main">
      <mc:Choice Requires="a14">
        <xdr:sp macro="" textlink="">
          <xdr:nvSpPr>
            <xdr:cNvPr id="2" name="TextBox 1"/>
            <xdr:cNvSpPr txBox="1"/>
          </xdr:nvSpPr>
          <xdr:spPr>
            <a:xfrm>
              <a:off x="0" y="595309"/>
              <a:ext cx="1881188" cy="40005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Area of buildings from Base Year</a:t>
              </a:r>
              <a:r>
                <a:rPr lang="da-DK" sz="1100" baseline="0">
                  <a:latin typeface="Times New Roman" panose="02020603050405020304" pitchFamily="18" charset="0"/>
                  <a:cs typeface="Times New Roman" panose="02020603050405020304" pitchFamily="18" charset="0"/>
                </a:rPr>
                <a:t> is decreasing due to demolition.</a:t>
              </a:r>
            </a:p>
            <a:p>
              <a:endParaRPr lang="da-DK" sz="1100" baseline="0">
                <a:latin typeface="Times New Roman" panose="02020603050405020304" pitchFamily="18" charset="0"/>
                <a:cs typeface="Times New Roman" panose="02020603050405020304" pitchFamily="18" charset="0"/>
              </a:endParaRPr>
            </a:p>
            <a:p>
              <a:pPr eaLnBrk="1" fontAlgn="auto" latinLnBrk="0" hangingPunct="1"/>
              <a14:m>
                <m:oMath xmlns:m="http://schemas.openxmlformats.org/officeDocument/2006/math">
                  <m:sSub>
                    <m:sSubPr>
                      <m:ctrlPr>
                        <a:rPr lang="da-DK" sz="1100" i="1">
                          <a:solidFill>
                            <a:schemeClr val="dk1"/>
                          </a:solidFill>
                          <a:effectLst/>
                          <a:latin typeface="Cambria Math"/>
                          <a:ea typeface="+mn-ea"/>
                          <a:cs typeface="+mn-cs"/>
                        </a:rPr>
                      </m:ctrlPr>
                    </m:sSubPr>
                    <m:e>
                      <m:r>
                        <a:rPr lang="en-GB" sz="1100" b="0" i="1">
                          <a:solidFill>
                            <a:schemeClr val="dk1"/>
                          </a:solidFill>
                          <a:effectLst/>
                          <a:latin typeface="Cambria Math"/>
                          <a:ea typeface="+mn-ea"/>
                          <a:cs typeface="+mn-cs"/>
                        </a:rPr>
                        <m:t>𝑆𝑇𝑂𝐶𝐾</m:t>
                      </m:r>
                    </m:e>
                    <m:sub>
                      <m:r>
                        <a:rPr lang="en-GB" sz="1100" b="0" i="1">
                          <a:solidFill>
                            <a:schemeClr val="dk1"/>
                          </a:solidFill>
                          <a:effectLst/>
                          <a:latin typeface="Cambria Math"/>
                          <a:ea typeface="+mn-ea"/>
                          <a:cs typeface="+mn-cs"/>
                        </a:rPr>
                        <m:t>𝑡</m:t>
                      </m:r>
                    </m:sub>
                  </m:sSub>
                  <m:r>
                    <a:rPr lang="da-DK" sz="1100" i="1">
                      <a:solidFill>
                        <a:schemeClr val="dk1"/>
                      </a:solidFill>
                      <a:effectLst/>
                      <a:latin typeface="Cambria Math"/>
                      <a:ea typeface="+mn-ea"/>
                      <a:cs typeface="+mn-cs"/>
                    </a:rPr>
                    <m:t>=</m:t>
                  </m:r>
                </m:oMath>
              </a14:m>
              <a:r>
                <a:rPr lang="da-DK" sz="1100">
                  <a:solidFill>
                    <a:schemeClr val="dk1"/>
                  </a:solidFill>
                  <a:effectLst/>
                  <a:latin typeface="Times New Roman" panose="02020603050405020304" pitchFamily="18" charset="0"/>
                  <a:ea typeface="+mn-ea"/>
                  <a:cs typeface="Times New Roman" panose="02020603050405020304" pitchFamily="18" charset="0"/>
                </a:rPr>
                <a:t> </a:t>
              </a:r>
              <a14:m>
                <m:oMath xmlns:m="http://schemas.openxmlformats.org/officeDocument/2006/math">
                  <m:r>
                    <a:rPr lang="en-GB" sz="1100" i="1">
                      <a:solidFill>
                        <a:schemeClr val="dk1"/>
                      </a:solidFill>
                      <a:effectLst/>
                      <a:latin typeface="Cambria Math"/>
                      <a:ea typeface="+mn-ea"/>
                      <a:cs typeface="+mn-cs"/>
                    </a:rPr>
                    <m:t>𝐵</m:t>
                  </m:r>
                  <m:r>
                    <a:rPr lang="en-GB" sz="1100" b="0" i="1">
                      <a:solidFill>
                        <a:schemeClr val="dk1"/>
                      </a:solidFill>
                      <a:effectLst/>
                      <a:latin typeface="Cambria Math"/>
                      <a:ea typeface="+mn-ea"/>
                      <a:cs typeface="+mn-cs"/>
                    </a:rPr>
                    <m:t>𝑎𝑠𝑒</m:t>
                  </m:r>
                  <m:r>
                    <a:rPr lang="en-GB" sz="1100" b="0" i="1">
                      <a:solidFill>
                        <a:schemeClr val="dk1"/>
                      </a:solidFill>
                      <a:effectLst/>
                      <a:latin typeface="Cambria Math"/>
                      <a:ea typeface="+mn-ea"/>
                      <a:cs typeface="+mn-cs"/>
                    </a:rPr>
                    <m:t>−</m:t>
                  </m:r>
                  <m:sSub>
                    <m:sSubPr>
                      <m:ctrlPr>
                        <a:rPr lang="da-DK" sz="1100" i="1">
                          <a:solidFill>
                            <a:schemeClr val="dk1"/>
                          </a:solidFill>
                          <a:effectLst/>
                          <a:latin typeface="Cambria Math"/>
                          <a:ea typeface="+mn-ea"/>
                          <a:cs typeface="+mn-cs"/>
                        </a:rPr>
                      </m:ctrlPr>
                    </m:sSubPr>
                    <m:e>
                      <m:r>
                        <a:rPr lang="en-GB" sz="1100" b="0" i="1">
                          <a:solidFill>
                            <a:schemeClr val="dk1"/>
                          </a:solidFill>
                          <a:effectLst/>
                          <a:latin typeface="Cambria Math"/>
                          <a:ea typeface="+mn-ea"/>
                          <a:cs typeface="+mn-cs"/>
                        </a:rPr>
                        <m:t>𝐷𝑒𝑚𝑜𝑙</m:t>
                      </m:r>
                    </m:e>
                    <m:sub>
                      <m:r>
                        <a:rPr lang="en-GB" sz="1100" b="0" i="1">
                          <a:solidFill>
                            <a:schemeClr val="dk1"/>
                          </a:solidFill>
                          <a:effectLst/>
                          <a:latin typeface="Cambria Math"/>
                          <a:ea typeface="+mn-ea"/>
                          <a:cs typeface="+mn-cs"/>
                        </a:rPr>
                        <m:t>𝑡</m:t>
                      </m:r>
                    </m:sub>
                  </m:sSub>
                </m:oMath>
              </a14:m>
              <a:endParaRPr lang="da-DK">
                <a:effectLst/>
                <a:latin typeface="Times New Roman" panose="02020603050405020304" pitchFamily="18" charset="0"/>
                <a:cs typeface="Times New Roman" panose="02020603050405020304" pitchFamily="18" charset="0"/>
              </a:endParaRPr>
            </a:p>
            <a:p>
              <a:pPr eaLnBrk="1" fontAlgn="auto" latinLnBrk="0" hangingPunct="1"/>
              <a:endParaRPr lang="da-DK">
                <a:effectLst/>
                <a:latin typeface="Times New Roman" panose="02020603050405020304" pitchFamily="18" charset="0"/>
                <a:cs typeface="Times New Roman" panose="02020603050405020304" pitchFamily="18" charset="0"/>
              </a:endParaRPr>
            </a:p>
            <a:p>
              <a:pPr eaLnBrk="1" fontAlgn="auto" latinLnBrk="0" hangingPunct="1"/>
              <a14:m>
                <m:oMath xmlns:m="http://schemas.openxmlformats.org/officeDocument/2006/math">
                  <m:sSub>
                    <m:sSubPr>
                      <m:ctrlPr>
                        <a:rPr lang="da-DK" sz="1100" i="1">
                          <a:solidFill>
                            <a:schemeClr val="dk1"/>
                          </a:solidFill>
                          <a:effectLst/>
                          <a:latin typeface="Cambria Math"/>
                          <a:ea typeface="+mn-ea"/>
                          <a:cs typeface="+mn-cs"/>
                        </a:rPr>
                      </m:ctrlPr>
                    </m:sSubPr>
                    <m:e>
                      <m:r>
                        <a:rPr lang="en-GB" sz="1100" b="0" i="1">
                          <a:solidFill>
                            <a:schemeClr val="dk1"/>
                          </a:solidFill>
                          <a:effectLst/>
                          <a:latin typeface="Cambria Math"/>
                          <a:ea typeface="+mn-ea"/>
                          <a:cs typeface="+mn-cs"/>
                        </a:rPr>
                        <m:t>𝑆𝑇𝑂𝐶𝐾</m:t>
                      </m:r>
                    </m:e>
                    <m:sub>
                      <m:r>
                        <a:rPr lang="en-GB" sz="1100" b="0" i="1">
                          <a:solidFill>
                            <a:schemeClr val="dk1"/>
                          </a:solidFill>
                          <a:effectLst/>
                          <a:latin typeface="Cambria Math"/>
                          <a:ea typeface="+mn-ea"/>
                          <a:cs typeface="+mn-cs"/>
                        </a:rPr>
                        <m:t>𝑡</m:t>
                      </m:r>
                    </m:sub>
                  </m:sSub>
                </m:oMath>
              </a14:m>
              <a:r>
                <a:rPr lang="da-DK" sz="1100">
                  <a:solidFill>
                    <a:schemeClr val="dk1"/>
                  </a:solidFill>
                  <a:effectLst/>
                  <a:latin typeface="Times New Roman" panose="02020603050405020304" pitchFamily="18" charset="0"/>
                  <a:ea typeface="+mn-ea"/>
                  <a:cs typeface="Times New Roman" panose="02020603050405020304" pitchFamily="18" charset="0"/>
                </a:rPr>
                <a:t> - area of buildings from Base</a:t>
              </a:r>
              <a:r>
                <a:rPr lang="da-DK" sz="1100" baseline="0">
                  <a:solidFill>
                    <a:schemeClr val="dk1"/>
                  </a:solidFill>
                  <a:effectLst/>
                  <a:latin typeface="Times New Roman" panose="02020603050405020304" pitchFamily="18" charset="0"/>
                  <a:ea typeface="+mn-ea"/>
                  <a:cs typeface="Times New Roman" panose="02020603050405020304" pitchFamily="18" charset="0"/>
                </a:rPr>
                <a:t> Year</a:t>
              </a:r>
              <a:r>
                <a:rPr lang="da-DK" sz="1100">
                  <a:solidFill>
                    <a:schemeClr val="dk1"/>
                  </a:solidFill>
                  <a:effectLst/>
                  <a:latin typeface="Times New Roman" panose="02020603050405020304" pitchFamily="18" charset="0"/>
                  <a:ea typeface="+mn-ea"/>
                  <a:cs typeface="Times New Roman" panose="02020603050405020304" pitchFamily="18" charset="0"/>
                </a:rPr>
                <a:t> in year t. </a:t>
              </a:r>
              <a:endParaRPr lang="da-DK">
                <a:effectLst/>
                <a:latin typeface="Times New Roman" panose="02020603050405020304" pitchFamily="18" charset="0"/>
                <a:cs typeface="Times New Roman" panose="02020603050405020304" pitchFamily="18" charset="0"/>
              </a:endParaRPr>
            </a:p>
            <a:p>
              <a:pPr eaLnBrk="1" fontAlgn="auto" latinLnBrk="0" hangingPunct="1"/>
              <a14:m>
                <m:oMath xmlns:m="http://schemas.openxmlformats.org/officeDocument/2006/math">
                  <m:r>
                    <a:rPr lang="en-GB" sz="1100" i="1">
                      <a:solidFill>
                        <a:schemeClr val="dk1"/>
                      </a:solidFill>
                      <a:effectLst/>
                      <a:latin typeface="Cambria Math"/>
                      <a:ea typeface="+mn-ea"/>
                      <a:cs typeface="+mn-cs"/>
                    </a:rPr>
                    <m:t>𝐵</m:t>
                  </m:r>
                  <m:r>
                    <a:rPr lang="en-GB" sz="1100" b="0" i="1">
                      <a:solidFill>
                        <a:schemeClr val="dk1"/>
                      </a:solidFill>
                      <a:effectLst/>
                      <a:latin typeface="Cambria Math"/>
                      <a:ea typeface="+mn-ea"/>
                      <a:cs typeface="+mn-cs"/>
                    </a:rPr>
                    <m:t>𝑎𝑠𝑒</m:t>
                  </m:r>
                </m:oMath>
              </a14:m>
              <a:r>
                <a:rPr lang="da-DK" sz="1100" baseline="0">
                  <a:solidFill>
                    <a:schemeClr val="dk1"/>
                  </a:solidFill>
                  <a:effectLst/>
                  <a:latin typeface="Times New Roman" panose="02020603050405020304" pitchFamily="18" charset="0"/>
                  <a:ea typeface="+mn-ea"/>
                  <a:cs typeface="Times New Roman" panose="02020603050405020304" pitchFamily="18" charset="0"/>
                </a:rPr>
                <a:t> - area in Base Year.</a:t>
              </a:r>
              <a:endParaRPr lang="da-DK">
                <a:effectLst/>
                <a:latin typeface="Times New Roman" panose="02020603050405020304" pitchFamily="18" charset="0"/>
                <a:cs typeface="Times New Roman" panose="02020603050405020304" pitchFamily="18" charset="0"/>
              </a:endParaRPr>
            </a:p>
            <a:p>
              <a14:m>
                <m:oMath xmlns:m="http://schemas.openxmlformats.org/officeDocument/2006/math">
                  <m:sSub>
                    <m:sSubPr>
                      <m:ctrlPr>
                        <a:rPr lang="da-DK" sz="1100" i="1">
                          <a:solidFill>
                            <a:schemeClr val="dk1"/>
                          </a:solidFill>
                          <a:effectLst/>
                          <a:latin typeface="Cambria Math"/>
                          <a:ea typeface="+mn-ea"/>
                          <a:cs typeface="+mn-cs"/>
                        </a:rPr>
                      </m:ctrlPr>
                    </m:sSubPr>
                    <m:e>
                      <m:r>
                        <a:rPr lang="en-GB" sz="1100" b="0" i="1">
                          <a:solidFill>
                            <a:schemeClr val="dk1"/>
                          </a:solidFill>
                          <a:effectLst/>
                          <a:latin typeface="Cambria Math"/>
                          <a:ea typeface="+mn-ea"/>
                          <a:cs typeface="+mn-cs"/>
                        </a:rPr>
                        <m:t>𝐷𝑒𝑚𝑜𝑙</m:t>
                      </m:r>
                    </m:e>
                    <m:sub>
                      <m:r>
                        <a:rPr lang="en-GB" sz="1100" b="0" i="1">
                          <a:solidFill>
                            <a:schemeClr val="dk1"/>
                          </a:solidFill>
                          <a:effectLst/>
                          <a:latin typeface="Cambria Math"/>
                          <a:ea typeface="+mn-ea"/>
                          <a:cs typeface="+mn-cs"/>
                        </a:rPr>
                        <m:t>𝑡</m:t>
                      </m:r>
                    </m:sub>
                  </m:sSub>
                </m:oMath>
              </a14:m>
              <a:r>
                <a:rPr lang="da-DK" sz="1100" baseline="0">
                  <a:solidFill>
                    <a:schemeClr val="dk1"/>
                  </a:solidFill>
                  <a:effectLst/>
                  <a:latin typeface="Times New Roman" panose="02020603050405020304" pitchFamily="18" charset="0"/>
                  <a:ea typeface="+mn-ea"/>
                  <a:cs typeface="Times New Roman" panose="02020603050405020304" pitchFamily="18" charset="0"/>
                </a:rPr>
                <a:t> - </a:t>
              </a:r>
              <a:r>
                <a:rPr lang="da-DK" sz="1100">
                  <a:solidFill>
                    <a:schemeClr val="dk1"/>
                  </a:solidFill>
                  <a:effectLst/>
                  <a:latin typeface="Times New Roman" panose="02020603050405020304" pitchFamily="18" charset="0"/>
                  <a:ea typeface="+mn-ea"/>
                  <a:cs typeface="Times New Roman" panose="02020603050405020304" pitchFamily="18" charset="0"/>
                </a:rPr>
                <a:t>area demolished between Base year and year t.</a:t>
              </a:r>
            </a:p>
            <a:p>
              <a:r>
                <a:rPr lang="da-DK" sz="1100" baseline="0">
                  <a:solidFill>
                    <a:schemeClr val="dk1"/>
                  </a:solidFill>
                  <a:effectLst/>
                  <a:latin typeface="Times New Roman" panose="02020603050405020304" pitchFamily="18" charset="0"/>
                  <a:ea typeface="+mn-ea"/>
                  <a:cs typeface="Times New Roman" panose="02020603050405020304" pitchFamily="18" charset="0"/>
                </a:rPr>
                <a:t>Demolition rates are in table X7:AF30.</a:t>
              </a:r>
            </a:p>
            <a:p>
              <a:endParaRPr lang="da-DK" sz="1100" baseline="0">
                <a:solidFill>
                  <a:schemeClr val="dk1"/>
                </a:solidFill>
                <a:effectLst/>
                <a:latin typeface="Times New Roman" panose="02020603050405020304" pitchFamily="18" charset="0"/>
                <a:ea typeface="+mn-ea"/>
                <a:cs typeface="Times New Roman" panose="02020603050405020304" pitchFamily="18" charset="0"/>
              </a:endParaRPr>
            </a:p>
            <a:p>
              <a:r>
                <a:rPr lang="da-DK">
                  <a:effectLst/>
                  <a:latin typeface="Times New Roman" panose="02020603050405020304" pitchFamily="18" charset="0"/>
                  <a:cs typeface="Times New Roman" panose="02020603050405020304" pitchFamily="18" charset="0"/>
                </a:rPr>
                <a:t>Buidlings are divided on Central</a:t>
              </a:r>
              <a:r>
                <a:rPr lang="da-DK" baseline="0">
                  <a:effectLst/>
                  <a:latin typeface="Times New Roman" panose="02020603050405020304" pitchFamily="18" charset="0"/>
                  <a:cs typeface="Times New Roman" panose="02020603050405020304" pitchFamily="18" charset="0"/>
                </a:rPr>
                <a:t>, Decentral and Individual (fourth letter coumn H), Single-family and Multi-family (fifthe letter) and construction year (before and after 1972)</a:t>
              </a:r>
              <a:endParaRPr lang="da-DK">
                <a:effectLst/>
                <a:latin typeface="Times New Roman" panose="02020603050405020304" pitchFamily="18" charset="0"/>
                <a:cs typeface="Times New Roman" panose="02020603050405020304" pitchFamily="18" charset="0"/>
              </a:endParaRPr>
            </a:p>
            <a:p>
              <a:endParaRPr lang="da-DK" sz="1100"/>
            </a:p>
            <a:p>
              <a:endParaRPr lang="da-DK" sz="1100"/>
            </a:p>
            <a:p>
              <a:endParaRPr lang="da-DK" sz="1100"/>
            </a:p>
          </xdr:txBody>
        </xdr:sp>
      </mc:Choice>
      <mc:Fallback xmlns="">
        <xdr:sp macro="" textlink="">
          <xdr:nvSpPr>
            <xdr:cNvPr id="2" name="TextBox 1"/>
            <xdr:cNvSpPr txBox="1"/>
          </xdr:nvSpPr>
          <xdr:spPr>
            <a:xfrm>
              <a:off x="0" y="595309"/>
              <a:ext cx="1881188" cy="40005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Area of buildings from Base Year</a:t>
              </a:r>
              <a:r>
                <a:rPr lang="da-DK" sz="1100" baseline="0">
                  <a:latin typeface="Times New Roman" panose="02020603050405020304" pitchFamily="18" charset="0"/>
                  <a:cs typeface="Times New Roman" panose="02020603050405020304" pitchFamily="18" charset="0"/>
                </a:rPr>
                <a:t> is decreasing due to demolition.</a:t>
              </a:r>
            </a:p>
            <a:p>
              <a:endParaRPr lang="da-DK" sz="1100" baseline="0">
                <a:latin typeface="Times New Roman" panose="02020603050405020304" pitchFamily="18" charset="0"/>
                <a:cs typeface="Times New Roman" panose="02020603050405020304" pitchFamily="18" charset="0"/>
              </a:endParaRPr>
            </a:p>
            <a:p>
              <a:pPr eaLnBrk="1" fontAlgn="auto" latinLnBrk="0" hangingPunct="1"/>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𝑆𝑇𝑂𝐶𝐾</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𝑡</a:t>
              </a:r>
              <a:r>
                <a:rPr lang="da-DK" sz="1100" i="0">
                  <a:solidFill>
                    <a:schemeClr val="dk1"/>
                  </a:solidFill>
                  <a:effectLst/>
                  <a:latin typeface="Cambria Math"/>
                  <a:ea typeface="+mn-ea"/>
                  <a:cs typeface="+mn-cs"/>
                </a:rPr>
                <a:t>=</a:t>
              </a:r>
              <a:r>
                <a:rPr lang="da-DK" sz="1100">
                  <a:solidFill>
                    <a:schemeClr val="dk1"/>
                  </a:solidFill>
                  <a:effectLst/>
                  <a:latin typeface="Times New Roman" panose="02020603050405020304" pitchFamily="18" charset="0"/>
                  <a:ea typeface="+mn-ea"/>
                  <a:cs typeface="Times New Roman" panose="02020603050405020304" pitchFamily="18" charset="0"/>
                </a:rPr>
                <a:t> </a:t>
              </a:r>
              <a:r>
                <a:rPr lang="en-GB" sz="1100" i="0">
                  <a:solidFill>
                    <a:schemeClr val="dk1"/>
                  </a:solidFill>
                  <a:effectLst/>
                  <a:latin typeface="+mn-lt"/>
                  <a:ea typeface="+mn-ea"/>
                  <a:cs typeface="+mn-cs"/>
                </a:rPr>
                <a:t>𝐵</a:t>
              </a:r>
              <a:r>
                <a:rPr lang="en-GB" sz="1100" b="0" i="0">
                  <a:solidFill>
                    <a:schemeClr val="dk1"/>
                  </a:solidFill>
                  <a:effectLst/>
                  <a:latin typeface="+mn-lt"/>
                  <a:ea typeface="+mn-ea"/>
                  <a:cs typeface="+mn-cs"/>
                </a:rPr>
                <a:t>𝑎𝑠𝑒−</a:t>
              </a:r>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𝐷𝑒𝑚𝑜𝑙</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𝑡</a:t>
              </a:r>
              <a:endParaRPr lang="da-DK">
                <a:effectLst/>
                <a:latin typeface="Times New Roman" panose="02020603050405020304" pitchFamily="18" charset="0"/>
                <a:cs typeface="Times New Roman" panose="02020603050405020304" pitchFamily="18" charset="0"/>
              </a:endParaRPr>
            </a:p>
            <a:p>
              <a:pPr eaLnBrk="1" fontAlgn="auto" latinLnBrk="0" hangingPunct="1"/>
              <a:endParaRPr lang="da-DK">
                <a:effectLst/>
                <a:latin typeface="Times New Roman" panose="02020603050405020304" pitchFamily="18" charset="0"/>
                <a:cs typeface="Times New Roman" panose="02020603050405020304" pitchFamily="18" charset="0"/>
              </a:endParaRPr>
            </a:p>
            <a:p>
              <a:pPr eaLnBrk="1" fontAlgn="auto" latinLnBrk="0" hangingPunct="1"/>
              <a:r>
                <a:rPr lang="da-DK" sz="1100" i="0">
                  <a:solidFill>
                    <a:schemeClr val="dk1"/>
                  </a:solidFill>
                  <a:effectLst/>
                  <a:latin typeface="Cambria Math"/>
                  <a:ea typeface="+mn-ea"/>
                  <a:cs typeface="+mn-cs"/>
                </a:rPr>
                <a:t>〖</a:t>
              </a:r>
              <a:r>
                <a:rPr lang="en-GB" sz="1100" b="0" i="0">
                  <a:solidFill>
                    <a:schemeClr val="dk1"/>
                  </a:solidFill>
                  <a:effectLst/>
                  <a:latin typeface="Cambria Math"/>
                  <a:ea typeface="+mn-ea"/>
                  <a:cs typeface="+mn-cs"/>
                </a:rPr>
                <a:t>𝑆𝑇𝑂𝐶𝐾</a:t>
              </a:r>
              <a:r>
                <a:rPr lang="da-DK" sz="1100" b="0" i="0">
                  <a:solidFill>
                    <a:schemeClr val="dk1"/>
                  </a:solidFill>
                  <a:effectLst/>
                  <a:latin typeface="Cambria Math"/>
                  <a:ea typeface="+mn-ea"/>
                  <a:cs typeface="+mn-cs"/>
                </a:rPr>
                <a:t>〗_</a:t>
              </a:r>
              <a:r>
                <a:rPr lang="en-GB" sz="1100" b="0" i="0">
                  <a:solidFill>
                    <a:schemeClr val="dk1"/>
                  </a:solidFill>
                  <a:effectLst/>
                  <a:latin typeface="Cambria Math"/>
                  <a:ea typeface="+mn-ea"/>
                  <a:cs typeface="+mn-cs"/>
                </a:rPr>
                <a:t>𝑡</a:t>
              </a:r>
              <a:r>
                <a:rPr lang="da-DK" sz="1100">
                  <a:solidFill>
                    <a:schemeClr val="dk1"/>
                  </a:solidFill>
                  <a:effectLst/>
                  <a:latin typeface="Times New Roman" panose="02020603050405020304" pitchFamily="18" charset="0"/>
                  <a:ea typeface="+mn-ea"/>
                  <a:cs typeface="Times New Roman" panose="02020603050405020304" pitchFamily="18" charset="0"/>
                </a:rPr>
                <a:t> - area of buildings from Base</a:t>
              </a:r>
              <a:r>
                <a:rPr lang="da-DK" sz="1100" baseline="0">
                  <a:solidFill>
                    <a:schemeClr val="dk1"/>
                  </a:solidFill>
                  <a:effectLst/>
                  <a:latin typeface="Times New Roman" panose="02020603050405020304" pitchFamily="18" charset="0"/>
                  <a:ea typeface="+mn-ea"/>
                  <a:cs typeface="Times New Roman" panose="02020603050405020304" pitchFamily="18" charset="0"/>
                </a:rPr>
                <a:t> Year</a:t>
              </a:r>
              <a:r>
                <a:rPr lang="da-DK" sz="1100">
                  <a:solidFill>
                    <a:schemeClr val="dk1"/>
                  </a:solidFill>
                  <a:effectLst/>
                  <a:latin typeface="Times New Roman" panose="02020603050405020304" pitchFamily="18" charset="0"/>
                  <a:ea typeface="+mn-ea"/>
                  <a:cs typeface="Times New Roman" panose="02020603050405020304" pitchFamily="18" charset="0"/>
                </a:rPr>
                <a:t> in year t. </a:t>
              </a:r>
              <a:endParaRPr lang="da-DK">
                <a:effectLst/>
                <a:latin typeface="Times New Roman" panose="02020603050405020304" pitchFamily="18" charset="0"/>
                <a:cs typeface="Times New Roman" panose="02020603050405020304" pitchFamily="18" charset="0"/>
              </a:endParaRPr>
            </a:p>
            <a:p>
              <a:pPr eaLnBrk="1" fontAlgn="auto" latinLnBrk="0" hangingPunct="1"/>
              <a:r>
                <a:rPr lang="en-GB" sz="1100" i="0">
                  <a:solidFill>
                    <a:schemeClr val="dk1"/>
                  </a:solidFill>
                  <a:effectLst/>
                  <a:latin typeface="+mn-lt"/>
                  <a:ea typeface="+mn-ea"/>
                  <a:cs typeface="+mn-cs"/>
                </a:rPr>
                <a:t>𝐵</a:t>
              </a:r>
              <a:r>
                <a:rPr lang="en-GB" sz="1100" b="0" i="0">
                  <a:solidFill>
                    <a:schemeClr val="dk1"/>
                  </a:solidFill>
                  <a:effectLst/>
                  <a:latin typeface="+mn-lt"/>
                  <a:ea typeface="+mn-ea"/>
                  <a:cs typeface="+mn-cs"/>
                </a:rPr>
                <a:t>𝑎𝑠𝑒</a:t>
              </a:r>
              <a:r>
                <a:rPr lang="da-DK" sz="1100" baseline="0">
                  <a:solidFill>
                    <a:schemeClr val="dk1"/>
                  </a:solidFill>
                  <a:effectLst/>
                  <a:latin typeface="Times New Roman" panose="02020603050405020304" pitchFamily="18" charset="0"/>
                  <a:ea typeface="+mn-ea"/>
                  <a:cs typeface="Times New Roman" panose="02020603050405020304" pitchFamily="18" charset="0"/>
                </a:rPr>
                <a:t> - area in Base Year.</a:t>
              </a:r>
              <a:endParaRPr lang="da-DK">
                <a:effectLst/>
                <a:latin typeface="Times New Roman" panose="02020603050405020304" pitchFamily="18" charset="0"/>
                <a:cs typeface="Times New Roman" panose="02020603050405020304" pitchFamily="18" charset="0"/>
              </a:endParaRPr>
            </a:p>
            <a:p>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𝐷𝑒𝑚𝑜𝑙</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𝑡</a:t>
              </a:r>
              <a:r>
                <a:rPr lang="da-DK" sz="1100" baseline="0">
                  <a:solidFill>
                    <a:schemeClr val="dk1"/>
                  </a:solidFill>
                  <a:effectLst/>
                  <a:latin typeface="Times New Roman" panose="02020603050405020304" pitchFamily="18" charset="0"/>
                  <a:ea typeface="+mn-ea"/>
                  <a:cs typeface="Times New Roman" panose="02020603050405020304" pitchFamily="18" charset="0"/>
                </a:rPr>
                <a:t> - </a:t>
              </a:r>
              <a:r>
                <a:rPr lang="da-DK" sz="1100">
                  <a:solidFill>
                    <a:schemeClr val="dk1"/>
                  </a:solidFill>
                  <a:effectLst/>
                  <a:latin typeface="Times New Roman" panose="02020603050405020304" pitchFamily="18" charset="0"/>
                  <a:ea typeface="+mn-ea"/>
                  <a:cs typeface="Times New Roman" panose="02020603050405020304" pitchFamily="18" charset="0"/>
                </a:rPr>
                <a:t>area demolished between Base year and year t.</a:t>
              </a:r>
            </a:p>
            <a:p>
              <a:r>
                <a:rPr lang="da-DK" sz="1100" baseline="0">
                  <a:solidFill>
                    <a:schemeClr val="dk1"/>
                  </a:solidFill>
                  <a:effectLst/>
                  <a:latin typeface="Times New Roman" panose="02020603050405020304" pitchFamily="18" charset="0"/>
                  <a:ea typeface="+mn-ea"/>
                  <a:cs typeface="Times New Roman" panose="02020603050405020304" pitchFamily="18" charset="0"/>
                </a:rPr>
                <a:t>Demolition rates are in table X7:AF30.</a:t>
              </a:r>
            </a:p>
            <a:p>
              <a:endParaRPr lang="da-DK" sz="1100" baseline="0">
                <a:solidFill>
                  <a:schemeClr val="dk1"/>
                </a:solidFill>
                <a:effectLst/>
                <a:latin typeface="Times New Roman" panose="02020603050405020304" pitchFamily="18" charset="0"/>
                <a:ea typeface="+mn-ea"/>
                <a:cs typeface="Times New Roman" panose="02020603050405020304" pitchFamily="18" charset="0"/>
              </a:endParaRPr>
            </a:p>
            <a:p>
              <a:r>
                <a:rPr lang="da-DK">
                  <a:effectLst/>
                  <a:latin typeface="Times New Roman" panose="02020603050405020304" pitchFamily="18" charset="0"/>
                  <a:cs typeface="Times New Roman" panose="02020603050405020304" pitchFamily="18" charset="0"/>
                </a:rPr>
                <a:t>Buidlings are divided on Central</a:t>
              </a:r>
              <a:r>
                <a:rPr lang="da-DK" baseline="0">
                  <a:effectLst/>
                  <a:latin typeface="Times New Roman" panose="02020603050405020304" pitchFamily="18" charset="0"/>
                  <a:cs typeface="Times New Roman" panose="02020603050405020304" pitchFamily="18" charset="0"/>
                </a:rPr>
                <a:t>, Decentral and Individual (fourth letter coumn H), Single-family and Multi-family (fifthe letter) and construction year (before and after 1972)</a:t>
              </a:r>
              <a:endParaRPr lang="da-DK">
                <a:effectLst/>
                <a:latin typeface="Times New Roman" panose="02020603050405020304" pitchFamily="18" charset="0"/>
                <a:cs typeface="Times New Roman" panose="02020603050405020304" pitchFamily="18" charset="0"/>
              </a:endParaRPr>
            </a:p>
            <a:p>
              <a:endParaRPr lang="da-DK" sz="1100"/>
            </a:p>
            <a:p>
              <a:endParaRPr lang="da-DK" sz="1100"/>
            </a:p>
            <a:p>
              <a:endParaRPr lang="da-DK" sz="1100"/>
            </a:p>
          </xdr:txBody>
        </xdr:sp>
      </mc:Fallback>
    </mc:AlternateContent>
    <xdr:clientData/>
  </xdr:twoCellAnchor>
  <xdr:twoCellAnchor>
    <xdr:from>
      <xdr:col>10</xdr:col>
      <xdr:colOff>23813</xdr:colOff>
      <xdr:row>4</xdr:row>
      <xdr:rowOff>9522</xdr:rowOff>
    </xdr:from>
    <xdr:to>
      <xdr:col>12</xdr:col>
      <xdr:colOff>723900</xdr:colOff>
      <xdr:row>21</xdr:row>
      <xdr:rowOff>166689</xdr:rowOff>
    </xdr:to>
    <mc:AlternateContent xmlns:mc="http://schemas.openxmlformats.org/markup-compatibility/2006" xmlns:a14="http://schemas.microsoft.com/office/drawing/2010/main">
      <mc:Choice Requires="a14">
        <xdr:sp macro="" textlink="">
          <xdr:nvSpPr>
            <xdr:cNvPr id="8" name="TextBox 7"/>
            <xdr:cNvSpPr txBox="1"/>
          </xdr:nvSpPr>
          <xdr:spPr>
            <a:xfrm>
              <a:off x="5357813" y="592928"/>
              <a:ext cx="2343150" cy="34432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Area of new buildings </a:t>
              </a:r>
              <a:r>
                <a:rPr lang="da-DK" sz="1100" baseline="0">
                  <a:latin typeface="Times New Roman" panose="02020603050405020304" pitchFamily="18" charset="0"/>
                  <a:cs typeface="Times New Roman" panose="02020603050405020304" pitchFamily="18" charset="0"/>
                </a:rPr>
                <a:t>is increasing due to construction. Theay are calculated as a difference between housing demand and existing buildings from Base Year:</a:t>
              </a:r>
            </a:p>
            <a:p>
              <a:endParaRPr lang="da-DK" sz="1100" baseline="0">
                <a:latin typeface="Times New Roman" panose="02020603050405020304" pitchFamily="18" charset="0"/>
                <a:cs typeface="Times New Roman" panose="02020603050405020304" pitchFamily="18" charset="0"/>
              </a:endParaRPr>
            </a:p>
            <a:p>
              <a14:m>
                <m:oMath xmlns:m="http://schemas.openxmlformats.org/officeDocument/2006/math">
                  <m:sSub>
                    <m:sSubPr>
                      <m:ctrlPr>
                        <a:rPr lang="da-DK" sz="1100" i="1">
                          <a:solidFill>
                            <a:schemeClr val="dk1"/>
                          </a:solidFill>
                          <a:effectLst/>
                          <a:latin typeface="Cambria Math"/>
                          <a:ea typeface="+mn-ea"/>
                          <a:cs typeface="+mn-cs"/>
                        </a:rPr>
                      </m:ctrlPr>
                    </m:sSubPr>
                    <m:e>
                      <m:r>
                        <a:rPr lang="en-GB" sz="1100" b="0" i="1">
                          <a:solidFill>
                            <a:schemeClr val="dk1"/>
                          </a:solidFill>
                          <a:effectLst/>
                          <a:latin typeface="Cambria Math"/>
                          <a:ea typeface="+mn-ea"/>
                          <a:cs typeface="+mn-cs"/>
                        </a:rPr>
                        <m:t>𝑁𝑒𝑤</m:t>
                      </m:r>
                    </m:e>
                    <m:sub>
                      <m:r>
                        <a:rPr lang="en-GB" sz="1100" b="0" i="1">
                          <a:solidFill>
                            <a:schemeClr val="dk1"/>
                          </a:solidFill>
                          <a:effectLst/>
                          <a:latin typeface="Cambria Math"/>
                          <a:ea typeface="+mn-ea"/>
                          <a:cs typeface="+mn-cs"/>
                        </a:rPr>
                        <m:t>𝑡</m:t>
                      </m:r>
                    </m:sub>
                  </m:sSub>
                  <m:r>
                    <a:rPr lang="da-DK" sz="1100" i="1">
                      <a:solidFill>
                        <a:schemeClr val="dk1"/>
                      </a:solidFill>
                      <a:effectLst/>
                      <a:latin typeface="Cambria Math"/>
                      <a:ea typeface="+mn-ea"/>
                      <a:cs typeface="+mn-cs"/>
                    </a:rPr>
                    <m:t>=</m:t>
                  </m:r>
                  <m:sSub>
                    <m:sSubPr>
                      <m:ctrlPr>
                        <a:rPr lang="da-DK" sz="1100" i="1">
                          <a:solidFill>
                            <a:schemeClr val="dk1"/>
                          </a:solidFill>
                          <a:effectLst/>
                          <a:latin typeface="Cambria Math"/>
                          <a:ea typeface="+mn-ea"/>
                          <a:cs typeface="+mn-cs"/>
                        </a:rPr>
                      </m:ctrlPr>
                    </m:sSubPr>
                    <m:e>
                      <m:r>
                        <a:rPr lang="en-GB" sz="1100" b="0" i="1">
                          <a:solidFill>
                            <a:schemeClr val="dk1"/>
                          </a:solidFill>
                          <a:effectLst/>
                          <a:latin typeface="Cambria Math"/>
                          <a:ea typeface="+mn-ea"/>
                          <a:cs typeface="+mn-cs"/>
                        </a:rPr>
                        <m:t>𝐷𝑒𝑚𝑎𝑛𝑑</m:t>
                      </m:r>
                    </m:e>
                    <m:sub>
                      <m:r>
                        <a:rPr lang="en-GB" sz="1100" b="0" i="1">
                          <a:solidFill>
                            <a:schemeClr val="dk1"/>
                          </a:solidFill>
                          <a:effectLst/>
                          <a:latin typeface="Cambria Math"/>
                          <a:ea typeface="+mn-ea"/>
                          <a:cs typeface="+mn-cs"/>
                        </a:rPr>
                        <m:t>𝑡</m:t>
                      </m:r>
                    </m:sub>
                  </m:sSub>
                </m:oMath>
              </a14:m>
              <a:r>
                <a:rPr lang="da-DK" sz="1100" baseline="0">
                  <a:latin typeface="Times New Roman" panose="02020603050405020304" pitchFamily="18" charset="0"/>
                  <a:cs typeface="Times New Roman" panose="02020603050405020304" pitchFamily="18" charset="0"/>
                </a:rPr>
                <a:t> - </a:t>
              </a:r>
              <a14:m>
                <m:oMath xmlns:m="http://schemas.openxmlformats.org/officeDocument/2006/math">
                  <m:sSub>
                    <m:sSubPr>
                      <m:ctrlPr>
                        <a:rPr lang="da-DK" sz="1100" i="1">
                          <a:solidFill>
                            <a:schemeClr val="dk1"/>
                          </a:solidFill>
                          <a:effectLst/>
                          <a:latin typeface="Cambria Math"/>
                          <a:ea typeface="+mn-ea"/>
                          <a:cs typeface="+mn-cs"/>
                        </a:rPr>
                      </m:ctrlPr>
                    </m:sSubPr>
                    <m:e>
                      <m:r>
                        <a:rPr lang="en-GB" sz="1100" b="0" i="1">
                          <a:solidFill>
                            <a:schemeClr val="dk1"/>
                          </a:solidFill>
                          <a:effectLst/>
                          <a:latin typeface="Cambria Math"/>
                          <a:ea typeface="+mn-ea"/>
                          <a:cs typeface="+mn-cs"/>
                        </a:rPr>
                        <m:t>𝑆𝑇𝑂𝐶𝐾</m:t>
                      </m:r>
                    </m:e>
                    <m:sub>
                      <m:r>
                        <a:rPr lang="en-GB" sz="1100" b="0" i="1">
                          <a:solidFill>
                            <a:schemeClr val="dk1"/>
                          </a:solidFill>
                          <a:effectLst/>
                          <a:latin typeface="Cambria Math"/>
                          <a:ea typeface="+mn-ea"/>
                          <a:cs typeface="+mn-cs"/>
                        </a:rPr>
                        <m:t>𝑡</m:t>
                      </m:r>
                    </m:sub>
                  </m:sSub>
                </m:oMath>
              </a14:m>
              <a:r>
                <a:rPr lang="da-DK" sz="1100" baseline="0">
                  <a:latin typeface="Times New Roman" panose="02020603050405020304" pitchFamily="18" charset="0"/>
                  <a:cs typeface="Times New Roman" panose="02020603050405020304" pitchFamily="18" charset="0"/>
                </a:rPr>
                <a:t> </a:t>
              </a:r>
            </a:p>
            <a:p>
              <a:endParaRPr lang="da-DK" sz="1100" baseline="0">
                <a:latin typeface="Times New Roman" panose="02020603050405020304" pitchFamily="18" charset="0"/>
                <a:cs typeface="Times New Roman" panose="02020603050405020304" pitchFamily="18" charset="0"/>
              </a:endParaRPr>
            </a:p>
            <a:p>
              <a14:m>
                <m:oMath xmlns:m="http://schemas.openxmlformats.org/officeDocument/2006/math">
                  <m:sSub>
                    <m:sSubPr>
                      <m:ctrlPr>
                        <a:rPr lang="da-DK" sz="1100" i="1">
                          <a:solidFill>
                            <a:schemeClr val="dk1"/>
                          </a:solidFill>
                          <a:effectLst/>
                          <a:latin typeface="Cambria Math"/>
                          <a:ea typeface="+mn-ea"/>
                          <a:cs typeface="+mn-cs"/>
                        </a:rPr>
                      </m:ctrlPr>
                    </m:sSubPr>
                    <m:e>
                      <m:r>
                        <a:rPr lang="en-GB" sz="1100" b="0" i="1">
                          <a:solidFill>
                            <a:schemeClr val="dk1"/>
                          </a:solidFill>
                          <a:effectLst/>
                          <a:latin typeface="Cambria Math"/>
                          <a:ea typeface="+mn-ea"/>
                          <a:cs typeface="+mn-cs"/>
                        </a:rPr>
                        <m:t>𝑁𝑒𝑤</m:t>
                      </m:r>
                    </m:e>
                    <m:sub>
                      <m:r>
                        <a:rPr lang="en-GB" sz="1100" b="0" i="1">
                          <a:solidFill>
                            <a:schemeClr val="dk1"/>
                          </a:solidFill>
                          <a:effectLst/>
                          <a:latin typeface="Cambria Math"/>
                          <a:ea typeface="+mn-ea"/>
                          <a:cs typeface="+mn-cs"/>
                        </a:rPr>
                        <m:t>𝑡</m:t>
                      </m:r>
                    </m:sub>
                  </m:sSub>
                </m:oMath>
              </a14:m>
              <a:r>
                <a:rPr lang="da-DK" sz="1100" baseline="0">
                  <a:latin typeface="Times New Roman" panose="02020603050405020304" pitchFamily="18" charset="0"/>
                  <a:cs typeface="Times New Roman" panose="02020603050405020304" pitchFamily="18" charset="0"/>
                </a:rPr>
                <a:t> - area of buildings built after Base year</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a:ea typeface="+mn-ea"/>
                          <a:cs typeface="+mn-cs"/>
                        </a:rPr>
                      </m:ctrlPr>
                    </m:sSubPr>
                    <m:e>
                      <m:r>
                        <a:rPr lang="en-GB" sz="1100" b="0" i="1">
                          <a:solidFill>
                            <a:schemeClr val="dk1"/>
                          </a:solidFill>
                          <a:effectLst/>
                          <a:latin typeface="Cambria Math"/>
                          <a:ea typeface="+mn-ea"/>
                          <a:cs typeface="+mn-cs"/>
                        </a:rPr>
                        <m:t>𝑆𝑇𝑂𝐶𝐾</m:t>
                      </m:r>
                    </m:e>
                    <m:sub>
                      <m:r>
                        <a:rPr lang="en-GB" sz="1100" b="0" i="1">
                          <a:solidFill>
                            <a:schemeClr val="dk1"/>
                          </a:solidFill>
                          <a:effectLst/>
                          <a:latin typeface="Cambria Math"/>
                          <a:ea typeface="+mn-ea"/>
                          <a:cs typeface="+mn-cs"/>
                        </a:rPr>
                        <m:t>𝑡</m:t>
                      </m:r>
                    </m:sub>
                  </m:sSub>
                </m:oMath>
              </a14:m>
              <a:r>
                <a:rPr lang="da-DK" sz="1100">
                  <a:solidFill>
                    <a:schemeClr val="dk1"/>
                  </a:solidFill>
                  <a:effectLst/>
                  <a:latin typeface="Times New Roman" panose="02020603050405020304" pitchFamily="18" charset="0"/>
                  <a:ea typeface="+mn-ea"/>
                  <a:cs typeface="Times New Roman" panose="02020603050405020304" pitchFamily="18" charset="0"/>
                </a:rPr>
                <a:t> - area of buildings from Base</a:t>
              </a:r>
              <a:r>
                <a:rPr lang="da-DK" sz="1100" baseline="0">
                  <a:solidFill>
                    <a:schemeClr val="dk1"/>
                  </a:solidFill>
                  <a:effectLst/>
                  <a:latin typeface="Times New Roman" panose="02020603050405020304" pitchFamily="18" charset="0"/>
                  <a:ea typeface="+mn-ea"/>
                  <a:cs typeface="Times New Roman" panose="02020603050405020304" pitchFamily="18" charset="0"/>
                </a:rPr>
                <a:t> Year</a:t>
              </a:r>
              <a:r>
                <a:rPr lang="da-DK" sz="1100">
                  <a:solidFill>
                    <a:schemeClr val="dk1"/>
                  </a:solidFill>
                  <a:effectLst/>
                  <a:latin typeface="Times New Roman" panose="02020603050405020304" pitchFamily="18" charset="0"/>
                  <a:ea typeface="+mn-ea"/>
                  <a:cs typeface="Times New Roman" panose="02020603050405020304" pitchFamily="18" charset="0"/>
                </a:rPr>
                <a:t> in year t. </a:t>
              </a:r>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da-DK" sz="1100" i="1">
                          <a:solidFill>
                            <a:schemeClr val="dk1"/>
                          </a:solidFill>
                          <a:effectLst/>
                          <a:latin typeface="Cambria Math"/>
                          <a:ea typeface="+mn-ea"/>
                          <a:cs typeface="+mn-cs"/>
                        </a:rPr>
                      </m:ctrlPr>
                    </m:sSubPr>
                    <m:e>
                      <m:r>
                        <a:rPr lang="en-GB" sz="1100" b="0" i="1">
                          <a:solidFill>
                            <a:schemeClr val="dk1"/>
                          </a:solidFill>
                          <a:effectLst/>
                          <a:latin typeface="Cambria Math"/>
                          <a:ea typeface="+mn-ea"/>
                          <a:cs typeface="+mn-cs"/>
                        </a:rPr>
                        <m:t>𝐷𝑒𝑚𝑎𝑛𝑑</m:t>
                      </m:r>
                    </m:e>
                    <m:sub>
                      <m:r>
                        <a:rPr lang="en-GB" sz="1100" b="0" i="1">
                          <a:solidFill>
                            <a:schemeClr val="dk1"/>
                          </a:solidFill>
                          <a:effectLst/>
                          <a:latin typeface="Cambria Math"/>
                          <a:ea typeface="+mn-ea"/>
                          <a:cs typeface="+mn-cs"/>
                        </a:rPr>
                        <m:t>𝑡</m:t>
                      </m:r>
                    </m:sub>
                  </m:sSub>
                </m:oMath>
              </a14:m>
              <a:r>
                <a:rPr lang="da-DK" sz="1100">
                  <a:solidFill>
                    <a:schemeClr val="dk1"/>
                  </a:solidFill>
                  <a:effectLst/>
                  <a:latin typeface="Times New Roman" panose="02020603050405020304" pitchFamily="18" charset="0"/>
                  <a:ea typeface="+mn-ea"/>
                  <a:cs typeface="Times New Roman" panose="02020603050405020304" pitchFamily="18" charset="0"/>
                </a:rPr>
                <a:t> - Hosusing</a:t>
              </a:r>
              <a:r>
                <a:rPr lang="da-DK" sz="1100" baseline="0">
                  <a:solidFill>
                    <a:schemeClr val="dk1"/>
                  </a:solidFill>
                  <a:effectLst/>
                  <a:latin typeface="Times New Roman" panose="02020603050405020304" pitchFamily="18" charset="0"/>
                  <a:ea typeface="+mn-ea"/>
                  <a:cs typeface="Times New Roman" panose="02020603050405020304" pitchFamily="18" charset="0"/>
                </a:rPr>
                <a:t> demand </a:t>
              </a:r>
              <a:r>
                <a:rPr lang="da-DK" sz="1100">
                  <a:solidFill>
                    <a:schemeClr val="dk1"/>
                  </a:solidFill>
                  <a:effectLst/>
                  <a:latin typeface="Times New Roman" panose="02020603050405020304" pitchFamily="18" charset="0"/>
                  <a:ea typeface="+mn-ea"/>
                  <a:cs typeface="Times New Roman" panose="02020603050405020304" pitchFamily="18" charset="0"/>
                </a:rPr>
                <a:t>in year t. This is projected by DREAM</a:t>
              </a:r>
              <a:r>
                <a:rPr lang="da-DK" sz="1100" baseline="0">
                  <a:solidFill>
                    <a:schemeClr val="dk1"/>
                  </a:solidFill>
                  <a:effectLst/>
                  <a:latin typeface="Times New Roman" panose="02020603050405020304" pitchFamily="18" charset="0"/>
                  <a:ea typeface="+mn-ea"/>
                  <a:cs typeface="Times New Roman" panose="02020603050405020304" pitchFamily="18" charset="0"/>
                </a:rPr>
                <a:t> group.</a:t>
              </a:r>
              <a:endParaRPr lang="da-DK">
                <a:effectLst/>
                <a:latin typeface="Times New Roman" panose="02020603050405020304" pitchFamily="18" charset="0"/>
                <a:cs typeface="Times New Roman" panose="02020603050405020304" pitchFamily="18" charset="0"/>
              </a:endParaRPr>
            </a:p>
            <a:p>
              <a:endParaRPr lang="da-DK" sz="1100" baseline="0">
                <a:solidFill>
                  <a:schemeClr val="dk1"/>
                </a:solidFill>
                <a:effectLst/>
                <a:latin typeface="Times New Roman" panose="02020603050405020304" pitchFamily="18" charset="0"/>
                <a:ea typeface="+mn-ea"/>
                <a:cs typeface="Times New Roman" panose="02020603050405020304" pitchFamily="18" charset="0"/>
              </a:endParaRPr>
            </a:p>
            <a:p>
              <a:r>
                <a:rPr lang="da-DK">
                  <a:effectLst/>
                  <a:latin typeface="Times New Roman" panose="02020603050405020304" pitchFamily="18" charset="0"/>
                  <a:cs typeface="Times New Roman" panose="02020603050405020304" pitchFamily="18" charset="0"/>
                </a:rPr>
                <a:t>Buidlings are divided on Central</a:t>
              </a:r>
              <a:r>
                <a:rPr lang="da-DK" baseline="0">
                  <a:effectLst/>
                  <a:latin typeface="Times New Roman" panose="02020603050405020304" pitchFamily="18" charset="0"/>
                  <a:cs typeface="Times New Roman" panose="02020603050405020304" pitchFamily="18" charset="0"/>
                </a:rPr>
                <a:t>, Decentral and Individual (fourth letter column Q), Single-family and Multi-family (fifth letter; D and M) and construction period (NEW)</a:t>
              </a:r>
              <a:endParaRPr lang="da-DK">
                <a:effectLst/>
                <a:latin typeface="Times New Roman" panose="02020603050405020304" pitchFamily="18" charset="0"/>
                <a:cs typeface="Times New Roman" panose="02020603050405020304" pitchFamily="18" charset="0"/>
              </a:endParaRPr>
            </a:p>
            <a:p>
              <a:endParaRPr lang="da-DK" sz="1100">
                <a:latin typeface="Times New Roman" panose="02020603050405020304" pitchFamily="18" charset="0"/>
                <a:cs typeface="Times New Roman" panose="02020603050405020304" pitchFamily="18" charset="0"/>
              </a:endParaRPr>
            </a:p>
            <a:p>
              <a:endParaRPr lang="da-DK" sz="1100">
                <a:latin typeface="Times New Roman" panose="02020603050405020304" pitchFamily="18" charset="0"/>
                <a:cs typeface="Times New Roman" panose="02020603050405020304" pitchFamily="18" charset="0"/>
              </a:endParaRPr>
            </a:p>
          </xdr:txBody>
        </xdr:sp>
      </mc:Choice>
      <mc:Fallback xmlns="">
        <xdr:sp macro="" textlink="">
          <xdr:nvSpPr>
            <xdr:cNvPr id="8" name="TextBox 7"/>
            <xdr:cNvSpPr txBox="1"/>
          </xdr:nvSpPr>
          <xdr:spPr>
            <a:xfrm>
              <a:off x="5357813" y="592928"/>
              <a:ext cx="2343150" cy="34432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Area of new buildings </a:t>
              </a:r>
              <a:r>
                <a:rPr lang="da-DK" sz="1100" baseline="0">
                  <a:latin typeface="Times New Roman" panose="02020603050405020304" pitchFamily="18" charset="0"/>
                  <a:cs typeface="Times New Roman" panose="02020603050405020304" pitchFamily="18" charset="0"/>
                </a:rPr>
                <a:t>is increasing due to construction. Theay are calculated as a difference between housing demand and existing buildings from Base Year:</a:t>
              </a:r>
            </a:p>
            <a:p>
              <a:endParaRPr lang="da-DK" sz="1100" baseline="0">
                <a:latin typeface="Times New Roman" panose="02020603050405020304" pitchFamily="18" charset="0"/>
                <a:cs typeface="Times New Roman" panose="02020603050405020304" pitchFamily="18" charset="0"/>
              </a:endParaRPr>
            </a:p>
            <a:p>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𝑁𝑒𝑤</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𝑡</a:t>
              </a:r>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𝐷𝑒𝑚𝑎𝑛𝑑</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𝑡</a:t>
              </a:r>
              <a:r>
                <a:rPr lang="da-DK" sz="1100" baseline="0">
                  <a:latin typeface="Times New Roman" panose="02020603050405020304" pitchFamily="18" charset="0"/>
                  <a:cs typeface="Times New Roman" panose="02020603050405020304" pitchFamily="18" charset="0"/>
                </a:rPr>
                <a:t> - </a:t>
              </a:r>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𝑆𝑇𝑂𝐶𝐾</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𝑡</a:t>
              </a:r>
              <a:r>
                <a:rPr lang="da-DK" sz="1100" baseline="0">
                  <a:latin typeface="Times New Roman" panose="02020603050405020304" pitchFamily="18" charset="0"/>
                  <a:cs typeface="Times New Roman" panose="02020603050405020304" pitchFamily="18" charset="0"/>
                </a:rPr>
                <a:t> </a:t>
              </a:r>
            </a:p>
            <a:p>
              <a:endParaRPr lang="da-DK" sz="1100" baseline="0">
                <a:latin typeface="Times New Roman" panose="02020603050405020304" pitchFamily="18" charset="0"/>
                <a:cs typeface="Times New Roman" panose="02020603050405020304" pitchFamily="18" charset="0"/>
              </a:endParaRPr>
            </a:p>
            <a:p>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𝑁𝑒𝑤</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𝑡</a:t>
              </a:r>
              <a:r>
                <a:rPr lang="da-DK" sz="1100" baseline="0">
                  <a:latin typeface="Times New Roman" panose="02020603050405020304" pitchFamily="18" charset="0"/>
                  <a:cs typeface="Times New Roman" panose="02020603050405020304" pitchFamily="18" charset="0"/>
                </a:rPr>
                <a:t> - area of buildings built after Base year</a:t>
              </a:r>
            </a:p>
            <a:p>
              <a:pPr marL="0" marR="0" indent="0" defTabSz="914400" eaLnBrk="1" fontAlgn="auto" latinLnBrk="0" hangingPunct="1">
                <a:lnSpc>
                  <a:spcPct val="100000"/>
                </a:lnSpc>
                <a:spcBef>
                  <a:spcPts val="0"/>
                </a:spcBef>
                <a:spcAft>
                  <a:spcPts val="0"/>
                </a:spcAft>
                <a:buClrTx/>
                <a:buSzTx/>
                <a:buFontTx/>
                <a:buNone/>
                <a:tabLst/>
                <a:defRPr/>
              </a:pPr>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𝑆𝑇𝑂𝐶𝐾</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𝑡</a:t>
              </a:r>
              <a:r>
                <a:rPr lang="da-DK" sz="1100">
                  <a:solidFill>
                    <a:schemeClr val="dk1"/>
                  </a:solidFill>
                  <a:effectLst/>
                  <a:latin typeface="Times New Roman" panose="02020603050405020304" pitchFamily="18" charset="0"/>
                  <a:ea typeface="+mn-ea"/>
                  <a:cs typeface="Times New Roman" panose="02020603050405020304" pitchFamily="18" charset="0"/>
                </a:rPr>
                <a:t> - area of buildings from Base</a:t>
              </a:r>
              <a:r>
                <a:rPr lang="da-DK" sz="1100" baseline="0">
                  <a:solidFill>
                    <a:schemeClr val="dk1"/>
                  </a:solidFill>
                  <a:effectLst/>
                  <a:latin typeface="Times New Roman" panose="02020603050405020304" pitchFamily="18" charset="0"/>
                  <a:ea typeface="+mn-ea"/>
                  <a:cs typeface="Times New Roman" panose="02020603050405020304" pitchFamily="18" charset="0"/>
                </a:rPr>
                <a:t> Year</a:t>
              </a:r>
              <a:r>
                <a:rPr lang="da-DK" sz="1100">
                  <a:solidFill>
                    <a:schemeClr val="dk1"/>
                  </a:solidFill>
                  <a:effectLst/>
                  <a:latin typeface="Times New Roman" panose="02020603050405020304" pitchFamily="18" charset="0"/>
                  <a:ea typeface="+mn-ea"/>
                  <a:cs typeface="Times New Roman" panose="02020603050405020304" pitchFamily="18" charset="0"/>
                </a:rPr>
                <a:t> in year t. </a:t>
              </a:r>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100" i="0">
                  <a:solidFill>
                    <a:schemeClr val="dk1"/>
                  </a:solidFill>
                  <a:effectLst/>
                  <a:latin typeface="+mn-lt"/>
                  <a:ea typeface="+mn-ea"/>
                  <a:cs typeface="+mn-cs"/>
                </a:rPr>
                <a:t>〖</a:t>
              </a:r>
              <a:r>
                <a:rPr lang="en-GB" sz="1100" b="0" i="0">
                  <a:solidFill>
                    <a:schemeClr val="dk1"/>
                  </a:solidFill>
                  <a:effectLst/>
                  <a:latin typeface="+mn-lt"/>
                  <a:ea typeface="+mn-ea"/>
                  <a:cs typeface="+mn-cs"/>
                </a:rPr>
                <a:t>𝐷𝑒𝑚𝑎𝑛𝑑</a:t>
              </a:r>
              <a:r>
                <a:rPr lang="da-DK" sz="1100" b="0" i="0">
                  <a:solidFill>
                    <a:schemeClr val="dk1"/>
                  </a:solidFill>
                  <a:effectLst/>
                  <a:latin typeface="+mn-lt"/>
                  <a:ea typeface="+mn-ea"/>
                  <a:cs typeface="+mn-cs"/>
                </a:rPr>
                <a:t>〗_</a:t>
              </a:r>
              <a:r>
                <a:rPr lang="en-GB" sz="1100" b="0" i="0">
                  <a:solidFill>
                    <a:schemeClr val="dk1"/>
                  </a:solidFill>
                  <a:effectLst/>
                  <a:latin typeface="+mn-lt"/>
                  <a:ea typeface="+mn-ea"/>
                  <a:cs typeface="+mn-cs"/>
                </a:rPr>
                <a:t>𝑡</a:t>
              </a:r>
              <a:r>
                <a:rPr lang="da-DK" sz="1100">
                  <a:solidFill>
                    <a:schemeClr val="dk1"/>
                  </a:solidFill>
                  <a:effectLst/>
                  <a:latin typeface="Times New Roman" panose="02020603050405020304" pitchFamily="18" charset="0"/>
                  <a:ea typeface="+mn-ea"/>
                  <a:cs typeface="Times New Roman" panose="02020603050405020304" pitchFamily="18" charset="0"/>
                </a:rPr>
                <a:t> - Hosusing</a:t>
              </a:r>
              <a:r>
                <a:rPr lang="da-DK" sz="1100" baseline="0">
                  <a:solidFill>
                    <a:schemeClr val="dk1"/>
                  </a:solidFill>
                  <a:effectLst/>
                  <a:latin typeface="Times New Roman" panose="02020603050405020304" pitchFamily="18" charset="0"/>
                  <a:ea typeface="+mn-ea"/>
                  <a:cs typeface="Times New Roman" panose="02020603050405020304" pitchFamily="18" charset="0"/>
                </a:rPr>
                <a:t> demand </a:t>
              </a:r>
              <a:r>
                <a:rPr lang="da-DK" sz="1100">
                  <a:solidFill>
                    <a:schemeClr val="dk1"/>
                  </a:solidFill>
                  <a:effectLst/>
                  <a:latin typeface="Times New Roman" panose="02020603050405020304" pitchFamily="18" charset="0"/>
                  <a:ea typeface="+mn-ea"/>
                  <a:cs typeface="Times New Roman" panose="02020603050405020304" pitchFamily="18" charset="0"/>
                </a:rPr>
                <a:t>in year t. This is projected by DREAM</a:t>
              </a:r>
              <a:r>
                <a:rPr lang="da-DK" sz="1100" baseline="0">
                  <a:solidFill>
                    <a:schemeClr val="dk1"/>
                  </a:solidFill>
                  <a:effectLst/>
                  <a:latin typeface="Times New Roman" panose="02020603050405020304" pitchFamily="18" charset="0"/>
                  <a:ea typeface="+mn-ea"/>
                  <a:cs typeface="Times New Roman" panose="02020603050405020304" pitchFamily="18" charset="0"/>
                </a:rPr>
                <a:t> group.</a:t>
              </a:r>
              <a:endParaRPr lang="da-DK">
                <a:effectLst/>
                <a:latin typeface="Times New Roman" panose="02020603050405020304" pitchFamily="18" charset="0"/>
                <a:cs typeface="Times New Roman" panose="02020603050405020304" pitchFamily="18" charset="0"/>
              </a:endParaRPr>
            </a:p>
            <a:p>
              <a:endParaRPr lang="da-DK" sz="1100" baseline="0">
                <a:solidFill>
                  <a:schemeClr val="dk1"/>
                </a:solidFill>
                <a:effectLst/>
                <a:latin typeface="Times New Roman" panose="02020603050405020304" pitchFamily="18" charset="0"/>
                <a:ea typeface="+mn-ea"/>
                <a:cs typeface="Times New Roman" panose="02020603050405020304" pitchFamily="18" charset="0"/>
              </a:endParaRPr>
            </a:p>
            <a:p>
              <a:r>
                <a:rPr lang="da-DK">
                  <a:effectLst/>
                  <a:latin typeface="Times New Roman" panose="02020603050405020304" pitchFamily="18" charset="0"/>
                  <a:cs typeface="Times New Roman" panose="02020603050405020304" pitchFamily="18" charset="0"/>
                </a:rPr>
                <a:t>Buidlings are divided on Central</a:t>
              </a:r>
              <a:r>
                <a:rPr lang="da-DK" baseline="0">
                  <a:effectLst/>
                  <a:latin typeface="Times New Roman" panose="02020603050405020304" pitchFamily="18" charset="0"/>
                  <a:cs typeface="Times New Roman" panose="02020603050405020304" pitchFamily="18" charset="0"/>
                </a:rPr>
                <a:t>, Decentral and Individual (fourth letter column Q), Single-family and Multi-family (fifth letter; D and M) and construction period (NEW)</a:t>
              </a:r>
              <a:endParaRPr lang="da-DK">
                <a:effectLst/>
                <a:latin typeface="Times New Roman" panose="02020603050405020304" pitchFamily="18" charset="0"/>
                <a:cs typeface="Times New Roman" panose="02020603050405020304" pitchFamily="18" charset="0"/>
              </a:endParaRPr>
            </a:p>
            <a:p>
              <a:endParaRPr lang="da-DK" sz="1100">
                <a:latin typeface="Times New Roman" panose="02020603050405020304" pitchFamily="18" charset="0"/>
                <a:cs typeface="Times New Roman" panose="02020603050405020304" pitchFamily="18" charset="0"/>
              </a:endParaRPr>
            </a:p>
            <a:p>
              <a:endParaRPr lang="da-DK" sz="1100">
                <a:latin typeface="Times New Roman" panose="02020603050405020304" pitchFamily="18" charset="0"/>
                <a:cs typeface="Times New Roman" panose="02020603050405020304" pitchFamily="18" charset="0"/>
              </a:endParaRPr>
            </a:p>
          </xdr:txBody>
        </xdr:sp>
      </mc:Fallback>
    </mc:AlternateContent>
    <xdr:clientData/>
  </xdr:twoCellAnchor>
  <xdr:twoCellAnchor>
    <xdr:from>
      <xdr:col>24</xdr:col>
      <xdr:colOff>23813</xdr:colOff>
      <xdr:row>0</xdr:row>
      <xdr:rowOff>0</xdr:rowOff>
    </xdr:from>
    <xdr:to>
      <xdr:col>36</xdr:col>
      <xdr:colOff>11906</xdr:colOff>
      <xdr:row>5</xdr:row>
      <xdr:rowOff>0</xdr:rowOff>
    </xdr:to>
    <xdr:sp macro="" textlink="">
      <xdr:nvSpPr>
        <xdr:cNvPr id="3" name="TextBox 2"/>
        <xdr:cNvSpPr txBox="1"/>
      </xdr:nvSpPr>
      <xdr:spPr>
        <a:xfrm>
          <a:off x="13370719" y="0"/>
          <a:ext cx="11620500" cy="9644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Annual demolition</a:t>
          </a:r>
          <a:r>
            <a:rPr lang="da-DK" sz="1100" baseline="0"/>
            <a:t> rates relative to the area existing in 2010. Divided on East and West, Single-family and Multi-family, Central, Decentral and Individual and Before and After 1972. The annual demolition rate of 0.25 % is assumed from the Renovation Strategy , page  16 (http://www.ens.dk/sites/ens.dk/files/byggeri/Strategi-for-energirenovering-af-bygninger/strategi-for-energirenovering-af-bygninger-web-050514.pdf). SBi report "LEVETIDER AF BYGNINGSDELE VED VURDERING AF BÆREDYGTIGHED OG TOTALØKONOMI" estimates  demolition rate to be 0.3 %.</a:t>
          </a:r>
        </a:p>
        <a:p>
          <a:r>
            <a:rPr lang="da-DK" sz="1100"/>
            <a:t>By changing the yellow</a:t>
          </a:r>
          <a:r>
            <a:rPr lang="da-DK" sz="1100" baseline="0"/>
            <a:t> fields , the average demolition rates are changing. If they are outside of stated limits, the fields become red.</a:t>
          </a:r>
          <a:endParaRPr lang="da-DK" sz="1100"/>
        </a:p>
      </xdr:txBody>
    </xdr:sp>
    <xdr:clientData/>
  </xdr:twoCellAnchor>
  <xdr:twoCellAnchor>
    <xdr:from>
      <xdr:col>36</xdr:col>
      <xdr:colOff>47625</xdr:colOff>
      <xdr:row>91</xdr:row>
      <xdr:rowOff>166688</xdr:rowOff>
    </xdr:from>
    <xdr:to>
      <xdr:col>42</xdr:col>
      <xdr:colOff>47626</xdr:colOff>
      <xdr:row>94</xdr:row>
      <xdr:rowOff>35720</xdr:rowOff>
    </xdr:to>
    <xdr:sp macro="" textlink="">
      <xdr:nvSpPr>
        <xdr:cNvPr id="4" name="TextBox 3"/>
        <xdr:cNvSpPr txBox="1"/>
      </xdr:nvSpPr>
      <xdr:spPr>
        <a:xfrm>
          <a:off x="25026938" y="17907001"/>
          <a:ext cx="3643313" cy="464344"/>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This table is not used</a:t>
          </a:r>
          <a:r>
            <a:rPr lang="da-DK" sz="1100" baseline="0"/>
            <a:t> in TIMES. It is  used  to plot illustrative graphs.</a:t>
          </a:r>
          <a:endParaRPr lang="da-DK" sz="1100"/>
        </a:p>
      </xdr:txBody>
    </xdr:sp>
    <xdr:clientData/>
  </xdr:twoCellAnchor>
  <xdr:twoCellAnchor>
    <xdr:from>
      <xdr:col>37</xdr:col>
      <xdr:colOff>0</xdr:colOff>
      <xdr:row>48</xdr:row>
      <xdr:rowOff>11907</xdr:rowOff>
    </xdr:from>
    <xdr:to>
      <xdr:col>43</xdr:col>
      <xdr:colOff>0</xdr:colOff>
      <xdr:row>50</xdr:row>
      <xdr:rowOff>71437</xdr:rowOff>
    </xdr:to>
    <xdr:sp macro="" textlink="">
      <xdr:nvSpPr>
        <xdr:cNvPr id="9" name="TextBox 8"/>
        <xdr:cNvSpPr txBox="1"/>
      </xdr:nvSpPr>
      <xdr:spPr>
        <a:xfrm>
          <a:off x="25586531" y="9417845"/>
          <a:ext cx="3643313" cy="45243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t>This table is not used</a:t>
          </a:r>
          <a:r>
            <a:rPr lang="da-DK" sz="1100" baseline="0"/>
            <a:t> in TIMES. It is  used  to plot illustrative graphs.</a:t>
          </a:r>
          <a:endParaRPr lang="da-DK"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600073</xdr:colOff>
      <xdr:row>3</xdr:row>
      <xdr:rowOff>171449</xdr:rowOff>
    </xdr:from>
    <xdr:to>
      <xdr:col>12</xdr:col>
      <xdr:colOff>142874</xdr:colOff>
      <xdr:row>12</xdr:row>
      <xdr:rowOff>171449</xdr:rowOff>
    </xdr:to>
    <xdr:sp macro="" textlink="">
      <xdr:nvSpPr>
        <xdr:cNvPr id="2" name="TextBox 1"/>
        <xdr:cNvSpPr txBox="1"/>
      </xdr:nvSpPr>
      <xdr:spPr>
        <a:xfrm>
          <a:off x="4152898" y="847724"/>
          <a:ext cx="3533776"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Areas from 2010 in Mm2.</a:t>
          </a:r>
        </a:p>
        <a:p>
          <a:endParaRPr lang="da-DK" sz="1100"/>
        </a:p>
        <a:p>
          <a:r>
            <a:rPr lang="da-DK" sz="1100"/>
            <a:t>Copied from heating model</a:t>
          </a:r>
          <a:r>
            <a:rPr lang="da-DK" sz="1100" baseline="0"/>
            <a:t> (located at the ftp server: </a:t>
          </a:r>
        </a:p>
        <a:p>
          <a:r>
            <a:rPr lang="da-DK" sz="1100" baseline="0"/>
            <a:t>ftp://ftp.risoe.dk/TIMES-DK/Phase_2/DOCUMENTATION/2_Residential/Background%20stuff/).</a:t>
          </a:r>
        </a:p>
        <a:p>
          <a:endParaRPr lang="da-DK" sz="1100" baseline="0"/>
        </a:p>
        <a:p>
          <a:r>
            <a:rPr lang="da-DK" sz="1100" baseline="0"/>
            <a:t>The data about heated areas in 2010 are from DTU Energy Atlas based on the BBR data.</a:t>
          </a:r>
        </a:p>
        <a:p>
          <a:endParaRPr lang="da-DK" sz="1100" baseline="0"/>
        </a:p>
        <a:p>
          <a:endParaRPr lang="da-DK"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600075</xdr:colOff>
      <xdr:row>8</xdr:row>
      <xdr:rowOff>19049</xdr:rowOff>
    </xdr:from>
    <xdr:to>
      <xdr:col>11</xdr:col>
      <xdr:colOff>20411</xdr:colOff>
      <xdr:row>17</xdr:row>
      <xdr:rowOff>28574</xdr:rowOff>
    </xdr:to>
    <xdr:sp macro="" textlink="">
      <xdr:nvSpPr>
        <xdr:cNvPr id="2" name="TextBox 1"/>
        <xdr:cNvSpPr txBox="1"/>
      </xdr:nvSpPr>
      <xdr:spPr>
        <a:xfrm>
          <a:off x="3038475" y="1619249"/>
          <a:ext cx="3687536" cy="172402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t>Copied from Scen_DEM_FR_APP-TRA_HOU.xlsx.</a:t>
          </a:r>
          <a:r>
            <a:rPr lang="da-DK" sz="1200" baseline="0"/>
            <a:t> </a:t>
          </a:r>
        </a:p>
        <a:p>
          <a:endParaRPr lang="da-DK" sz="1200" baseline="0"/>
        </a:p>
        <a:p>
          <a:r>
            <a:rPr lang="da-DK" sz="1100">
              <a:solidFill>
                <a:schemeClr val="dk1"/>
              </a:solidFill>
              <a:effectLst/>
              <a:latin typeface="+mn-lt"/>
              <a:ea typeface="+mn-ea"/>
              <a:cs typeface="+mn-cs"/>
            </a:rPr>
            <a:t>Housing demand in Mm2.</a:t>
          </a:r>
        </a:p>
        <a:p>
          <a:endParaRPr lang="da-DK" sz="1200">
            <a:effectLst/>
          </a:endParaRPr>
        </a:p>
        <a:p>
          <a:r>
            <a:rPr lang="da-DK" sz="1100">
              <a:solidFill>
                <a:schemeClr val="dk1"/>
              </a:solidFill>
              <a:effectLst/>
              <a:latin typeface="+mn-lt"/>
              <a:ea typeface="+mn-ea"/>
              <a:cs typeface="+mn-cs"/>
            </a:rPr>
            <a:t>Because of a small</a:t>
          </a:r>
          <a:r>
            <a:rPr lang="da-DK" sz="1100" baseline="0">
              <a:solidFill>
                <a:schemeClr val="dk1"/>
              </a:solidFill>
              <a:effectLst/>
              <a:latin typeface="+mn-lt"/>
              <a:ea typeface="+mn-ea"/>
              <a:cs typeface="+mn-cs"/>
            </a:rPr>
            <a:t> mismatch (~2 Mm2), data from heating model (DTU Energy Atlas based on BBR data) are used for 2010. 2012 is linear interpolation between 2010 and 2015. Areas in 2015 and later are from DREAM projections.</a:t>
          </a:r>
          <a:endParaRPr lang="da-DK" sz="1200">
            <a:effectLst/>
          </a:endParaRPr>
        </a:p>
        <a:p>
          <a:endParaRPr lang="da-DK" sz="1200" baseline="0"/>
        </a:p>
        <a:p>
          <a:endParaRPr lang="da-DK"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D485"/>
  <sheetViews>
    <sheetView tabSelected="1" zoomScale="60" zoomScaleNormal="60" workbookViewId="0">
      <selection activeCell="F5" sqref="F5"/>
    </sheetView>
  </sheetViews>
  <sheetFormatPr defaultRowHeight="15" x14ac:dyDescent="0.25"/>
  <cols>
    <col min="2" max="2" width="10.140625" bestFit="1" customWidth="1"/>
    <col min="3" max="3" width="8.85546875" bestFit="1" customWidth="1"/>
    <col min="4" max="4" width="8.7109375" bestFit="1" customWidth="1"/>
    <col min="5" max="5" width="6" bestFit="1" customWidth="1"/>
    <col min="6" max="7" width="10.7109375" customWidth="1"/>
    <col min="8" max="8" width="15.5703125" customWidth="1"/>
    <col min="9" max="9" width="15.5703125" style="14" customWidth="1"/>
    <col min="10" max="10" width="26.5703125" style="14" bestFit="1" customWidth="1"/>
    <col min="11" max="11" width="15.5703125" style="14" customWidth="1"/>
    <col min="13" max="13" width="10.85546875" customWidth="1"/>
    <col min="15" max="15" width="11" bestFit="1" customWidth="1"/>
    <col min="19" max="19" width="15.42578125" bestFit="1" customWidth="1"/>
    <col min="20" max="20" width="7.28515625" style="14" customWidth="1"/>
    <col min="21" max="21" width="22.7109375" style="14" bestFit="1" customWidth="1"/>
    <col min="24" max="24" width="7.140625" bestFit="1" customWidth="1"/>
    <col min="25" max="25" width="22.85546875" style="14" bestFit="1" customWidth="1"/>
    <col min="26" max="26" width="12" style="14" bestFit="1" customWidth="1"/>
    <col min="27" max="27" width="32.42578125" style="14" bestFit="1" customWidth="1"/>
    <col min="28" max="28" width="11" bestFit="1" customWidth="1"/>
    <col min="29" max="29" width="11.42578125" bestFit="1" customWidth="1"/>
    <col min="30" max="30" width="11.7109375" bestFit="1" customWidth="1"/>
    <col min="31" max="36" width="12.140625" bestFit="1" customWidth="1"/>
    <col min="54" max="54" width="10.5703125" bestFit="1" customWidth="1"/>
    <col min="55" max="55" width="10.140625" bestFit="1" customWidth="1"/>
  </cols>
  <sheetData>
    <row r="1" spans="1:36" s="14" customFormat="1" x14ac:dyDescent="0.25"/>
    <row r="2" spans="1:36" x14ac:dyDescent="0.25">
      <c r="A2" t="s">
        <v>6</v>
      </c>
      <c r="M2" s="14"/>
      <c r="N2" s="14"/>
      <c r="O2" s="14"/>
      <c r="P2" s="14"/>
      <c r="Q2" s="14"/>
      <c r="R2" s="14"/>
      <c r="S2" s="14"/>
    </row>
    <row r="3" spans="1:36" x14ac:dyDescent="0.25">
      <c r="B3" s="1" t="s">
        <v>4</v>
      </c>
      <c r="H3" s="2"/>
      <c r="I3" s="2"/>
      <c r="J3" s="2"/>
      <c r="K3" s="2"/>
      <c r="M3" s="1"/>
      <c r="N3" s="14"/>
      <c r="O3" s="14"/>
      <c r="P3" s="14"/>
      <c r="Q3" s="14"/>
      <c r="R3" s="14"/>
      <c r="S3" s="2"/>
      <c r="T3" s="2"/>
      <c r="U3" s="2"/>
    </row>
    <row r="4" spans="1:36" ht="15.75" thickBot="1" x14ac:dyDescent="0.3">
      <c r="B4" s="3" t="s">
        <v>5</v>
      </c>
      <c r="C4" s="3" t="s">
        <v>3</v>
      </c>
      <c r="D4" s="3" t="s">
        <v>2</v>
      </c>
      <c r="E4" s="3" t="s">
        <v>0</v>
      </c>
      <c r="F4" s="4" t="s">
        <v>8</v>
      </c>
      <c r="G4" s="4" t="s">
        <v>7</v>
      </c>
      <c r="H4" s="5" t="s">
        <v>1</v>
      </c>
      <c r="I4" s="18" t="s">
        <v>69</v>
      </c>
      <c r="J4" s="18" t="s">
        <v>70</v>
      </c>
      <c r="K4" s="18"/>
      <c r="M4" s="3" t="s">
        <v>5</v>
      </c>
      <c r="N4" s="3" t="s">
        <v>3</v>
      </c>
      <c r="O4" s="3" t="s">
        <v>2</v>
      </c>
      <c r="P4" s="3" t="s">
        <v>0</v>
      </c>
      <c r="Q4" s="4" t="s">
        <v>8</v>
      </c>
      <c r="R4" s="4" t="s">
        <v>7</v>
      </c>
      <c r="S4" s="5" t="s">
        <v>1</v>
      </c>
      <c r="T4" s="18" t="s">
        <v>69</v>
      </c>
      <c r="U4" s="18" t="s">
        <v>70</v>
      </c>
    </row>
    <row r="5" spans="1:36" x14ac:dyDescent="0.25">
      <c r="D5" s="7" t="s">
        <v>9</v>
      </c>
      <c r="E5" s="9">
        <v>2011</v>
      </c>
      <c r="F5" s="10">
        <f>'Area 2010'!$E$6-'Area 2010'!$E$6*$AB$8</f>
        <v>16.222865790168669</v>
      </c>
      <c r="G5" s="10">
        <f>'Area 2010'!$F$6-'Area 2010'!$F$6*$AB$20</f>
        <v>25.437795362303717</v>
      </c>
      <c r="H5" t="s">
        <v>10</v>
      </c>
      <c r="I5" s="118" t="s">
        <v>67</v>
      </c>
      <c r="J5" s="119" t="s">
        <v>68</v>
      </c>
      <c r="M5" s="11"/>
      <c r="N5" s="11" t="s">
        <v>28</v>
      </c>
      <c r="O5" s="7" t="s">
        <v>29</v>
      </c>
      <c r="P5" s="16">
        <v>2012</v>
      </c>
      <c r="Q5" s="17">
        <v>0.62749699020651795</v>
      </c>
      <c r="R5" s="17">
        <v>1.2405720432195477</v>
      </c>
      <c r="S5" s="15" t="s">
        <v>12</v>
      </c>
      <c r="T5" s="118" t="s">
        <v>67</v>
      </c>
      <c r="U5" s="119" t="s">
        <v>71</v>
      </c>
    </row>
    <row r="6" spans="1:36" x14ac:dyDescent="0.25">
      <c r="B6" s="11"/>
      <c r="C6" s="11"/>
      <c r="D6" s="7" t="s">
        <v>9</v>
      </c>
      <c r="E6" s="12">
        <v>2012</v>
      </c>
      <c r="F6" s="10">
        <f>F5-'Area 2010'!$E$6*$AB$8</f>
        <v>16.185467182052616</v>
      </c>
      <c r="G6" s="10">
        <f>G5-'Area 2010'!$F$6*$AB$20</f>
        <v>25.379153556817801</v>
      </c>
      <c r="H6" t="s">
        <v>10</v>
      </c>
      <c r="I6" s="118" t="s">
        <v>67</v>
      </c>
      <c r="J6" s="119" t="s">
        <v>68</v>
      </c>
      <c r="M6" s="11"/>
      <c r="N6" s="15" t="s">
        <v>28</v>
      </c>
      <c r="O6" s="7" t="s">
        <v>29</v>
      </c>
      <c r="P6" s="16">
        <v>2013</v>
      </c>
      <c r="Q6" s="17">
        <v>0.83666265360869063</v>
      </c>
      <c r="R6" s="17">
        <v>1.6540960576260635</v>
      </c>
      <c r="S6" s="15" t="s">
        <v>12</v>
      </c>
      <c r="T6" s="118" t="s">
        <v>67</v>
      </c>
      <c r="U6" s="119" t="s">
        <v>71</v>
      </c>
      <c r="AB6" s="135" t="s">
        <v>53</v>
      </c>
      <c r="AC6" s="135"/>
      <c r="AD6" s="135"/>
      <c r="AE6" s="135"/>
      <c r="AF6" s="135"/>
      <c r="AG6" s="135"/>
      <c r="AH6" s="135"/>
      <c r="AI6" s="135"/>
      <c r="AJ6" s="135"/>
    </row>
    <row r="7" spans="1:36" ht="15.75" thickBot="1" x14ac:dyDescent="0.3">
      <c r="B7" s="11"/>
      <c r="C7" s="11"/>
      <c r="D7" s="7" t="s">
        <v>9</v>
      </c>
      <c r="E7" s="12">
        <v>2013</v>
      </c>
      <c r="F7" s="10">
        <f>F6-'Area 2010'!$E$6*$AC$8</f>
        <v>16.148068573936563</v>
      </c>
      <c r="G7" s="10">
        <f>G6-'Area 2010'!$F$6*$AC$20</f>
        <v>25.320511751331885</v>
      </c>
      <c r="H7" t="s">
        <v>10</v>
      </c>
      <c r="I7" s="118" t="s">
        <v>67</v>
      </c>
      <c r="J7" s="119" t="s">
        <v>68</v>
      </c>
      <c r="M7" s="11"/>
      <c r="N7" s="15" t="s">
        <v>28</v>
      </c>
      <c r="O7" s="7" t="s">
        <v>29</v>
      </c>
      <c r="P7" s="16">
        <v>2014</v>
      </c>
      <c r="Q7" s="17">
        <v>1.0458283170108631</v>
      </c>
      <c r="R7" s="17">
        <v>2.0676200720325797</v>
      </c>
      <c r="S7" s="15" t="s">
        <v>12</v>
      </c>
      <c r="T7" s="118" t="s">
        <v>67</v>
      </c>
      <c r="U7" s="119" t="s">
        <v>71</v>
      </c>
      <c r="AB7" s="101" t="s">
        <v>37</v>
      </c>
      <c r="AC7" s="102" t="s">
        <v>61</v>
      </c>
      <c r="AD7" s="102" t="s">
        <v>54</v>
      </c>
      <c r="AE7" s="102" t="s">
        <v>55</v>
      </c>
      <c r="AF7" s="102" t="s">
        <v>56</v>
      </c>
      <c r="AG7" s="102" t="s">
        <v>57</v>
      </c>
      <c r="AH7" s="102" t="s">
        <v>58</v>
      </c>
      <c r="AI7" s="102" t="s">
        <v>59</v>
      </c>
      <c r="AJ7" s="102" t="s">
        <v>60</v>
      </c>
    </row>
    <row r="8" spans="1:36" ht="15.75" thickTop="1" x14ac:dyDescent="0.25">
      <c r="B8" s="11"/>
      <c r="C8" s="11"/>
      <c r="D8" s="7" t="s">
        <v>9</v>
      </c>
      <c r="E8" s="12">
        <v>2014</v>
      </c>
      <c r="F8" s="10">
        <f>F7-'Area 2010'!$E$6*$AC$8</f>
        <v>16.110669965820509</v>
      </c>
      <c r="G8" s="10">
        <f>G7-'Area 2010'!$F$6*$AC$20</f>
        <v>25.261869945845969</v>
      </c>
      <c r="H8" t="s">
        <v>10</v>
      </c>
      <c r="I8" s="118" t="s">
        <v>67</v>
      </c>
      <c r="J8" s="119" t="s">
        <v>68</v>
      </c>
      <c r="M8" s="11"/>
      <c r="N8" s="15" t="s">
        <v>28</v>
      </c>
      <c r="O8" s="7" t="s">
        <v>29</v>
      </c>
      <c r="P8" s="16">
        <v>2015</v>
      </c>
      <c r="Q8" s="17">
        <v>1.2549939804130359</v>
      </c>
      <c r="R8" s="17">
        <v>2.4811440864390955</v>
      </c>
      <c r="S8" s="15" t="s">
        <v>12</v>
      </c>
      <c r="T8" s="118" t="s">
        <v>67</v>
      </c>
      <c r="U8" s="119" t="s">
        <v>71</v>
      </c>
      <c r="X8" s="141" t="s">
        <v>8</v>
      </c>
      <c r="Y8" s="136" t="s">
        <v>33</v>
      </c>
      <c r="Z8" s="140" t="s">
        <v>31</v>
      </c>
      <c r="AA8" s="25" t="s">
        <v>35</v>
      </c>
      <c r="AB8" s="88">
        <v>2.3E-3</v>
      </c>
      <c r="AC8" s="88">
        <v>2.3E-3</v>
      </c>
      <c r="AD8" s="88">
        <v>2.5000000000000001E-3</v>
      </c>
      <c r="AE8" s="88">
        <v>2.5000000000000001E-3</v>
      </c>
      <c r="AF8" s="88">
        <v>2.5000000000000001E-3</v>
      </c>
      <c r="AG8" s="88">
        <v>2.5000000000000001E-3</v>
      </c>
      <c r="AH8" s="88">
        <v>2.5000000000000001E-3</v>
      </c>
      <c r="AI8" s="88">
        <v>2.5000000000000001E-3</v>
      </c>
      <c r="AJ8" s="89">
        <v>2.5000000000000001E-3</v>
      </c>
    </row>
    <row r="9" spans="1:36" x14ac:dyDescent="0.25">
      <c r="B9" s="11"/>
      <c r="C9" s="11"/>
      <c r="D9" s="7" t="s">
        <v>9</v>
      </c>
      <c r="E9" s="12">
        <v>2015</v>
      </c>
      <c r="F9" s="10">
        <f>F8-'Area 2010'!$E$6*$AC$8</f>
        <v>16.073271357704456</v>
      </c>
      <c r="G9" s="10">
        <f>G8-'Area 2010'!$F$6*$AC$20</f>
        <v>25.203228140360054</v>
      </c>
      <c r="H9" t="s">
        <v>10</v>
      </c>
      <c r="I9" s="118" t="s">
        <v>67</v>
      </c>
      <c r="J9" s="119" t="s">
        <v>68</v>
      </c>
      <c r="M9" s="11"/>
      <c r="N9" s="15" t="s">
        <v>28</v>
      </c>
      <c r="O9" s="7" t="s">
        <v>29</v>
      </c>
      <c r="P9" s="16">
        <v>2016</v>
      </c>
      <c r="Q9" s="17">
        <v>1.4641596438152082</v>
      </c>
      <c r="R9" s="17">
        <v>2.8946681008456117</v>
      </c>
      <c r="S9" s="15" t="s">
        <v>12</v>
      </c>
      <c r="T9" s="118" t="s">
        <v>67</v>
      </c>
      <c r="U9" s="119" t="s">
        <v>71</v>
      </c>
      <c r="X9" s="142"/>
      <c r="Y9" s="137"/>
      <c r="Z9" s="139"/>
      <c r="AA9" s="26" t="s">
        <v>36</v>
      </c>
      <c r="AB9" s="90">
        <v>2.3E-3</v>
      </c>
      <c r="AC9" s="90">
        <v>2.3E-3</v>
      </c>
      <c r="AD9" s="90">
        <v>2.5000000000000001E-3</v>
      </c>
      <c r="AE9" s="90">
        <v>2.5000000000000001E-3</v>
      </c>
      <c r="AF9" s="90">
        <v>2.5000000000000001E-3</v>
      </c>
      <c r="AG9" s="90">
        <v>2.5000000000000001E-3</v>
      </c>
      <c r="AH9" s="90">
        <v>2.5000000000000001E-3</v>
      </c>
      <c r="AI9" s="90">
        <v>2.5000000000000001E-3</v>
      </c>
      <c r="AJ9" s="91">
        <v>2.5000000000000001E-3</v>
      </c>
    </row>
    <row r="10" spans="1:36" x14ac:dyDescent="0.25">
      <c r="B10" s="11"/>
      <c r="C10" s="11"/>
      <c r="D10" s="7" t="s">
        <v>9</v>
      </c>
      <c r="E10" s="12">
        <v>2016</v>
      </c>
      <c r="F10" s="10">
        <f>F9-'Area 2010'!$E$6*$AD$8</f>
        <v>16.032620696708744</v>
      </c>
      <c r="G10" s="10">
        <f>G9-'Area 2010'!$F$6*$AD$20</f>
        <v>25.139487047440578</v>
      </c>
      <c r="H10" t="s">
        <v>10</v>
      </c>
      <c r="I10" s="118" t="s">
        <v>67</v>
      </c>
      <c r="J10" s="119" t="s">
        <v>68</v>
      </c>
      <c r="M10" s="11"/>
      <c r="N10" s="15" t="s">
        <v>28</v>
      </c>
      <c r="O10" s="7" t="s">
        <v>29</v>
      </c>
      <c r="P10" s="16">
        <v>2017</v>
      </c>
      <c r="Q10" s="17">
        <v>1.673325307217381</v>
      </c>
      <c r="R10" s="17">
        <v>3.3081921152521279</v>
      </c>
      <c r="S10" s="15" t="s">
        <v>12</v>
      </c>
      <c r="T10" s="118" t="s">
        <v>67</v>
      </c>
      <c r="U10" s="119" t="s">
        <v>71</v>
      </c>
      <c r="X10" s="142"/>
      <c r="Y10" s="137"/>
      <c r="Z10" s="139" t="s">
        <v>30</v>
      </c>
      <c r="AA10" s="26" t="s">
        <v>35</v>
      </c>
      <c r="AB10" s="90">
        <v>2.3E-3</v>
      </c>
      <c r="AC10" s="90">
        <v>2.3E-3</v>
      </c>
      <c r="AD10" s="90">
        <v>2.5000000000000001E-3</v>
      </c>
      <c r="AE10" s="90">
        <v>2.5000000000000001E-3</v>
      </c>
      <c r="AF10" s="90">
        <v>2.5000000000000001E-3</v>
      </c>
      <c r="AG10" s="90">
        <v>2.5000000000000001E-3</v>
      </c>
      <c r="AH10" s="90">
        <v>2.5000000000000001E-3</v>
      </c>
      <c r="AI10" s="90">
        <v>2.5000000000000001E-3</v>
      </c>
      <c r="AJ10" s="91">
        <v>2.5000000000000001E-3</v>
      </c>
    </row>
    <row r="11" spans="1:36" x14ac:dyDescent="0.25">
      <c r="B11" s="11"/>
      <c r="C11" s="11"/>
      <c r="D11" s="7" t="s">
        <v>9</v>
      </c>
      <c r="E11" s="12">
        <v>2017</v>
      </c>
      <c r="F11" s="10">
        <f>F10-'Area 2010'!$E$6*$AD$8</f>
        <v>15.991970035713031</v>
      </c>
      <c r="G11" s="10">
        <f>G10-'Area 2010'!$F$6*$AD$20</f>
        <v>25.075745954521103</v>
      </c>
      <c r="H11" t="s">
        <v>10</v>
      </c>
      <c r="I11" s="118" t="s">
        <v>67</v>
      </c>
      <c r="J11" s="119" t="s">
        <v>68</v>
      </c>
      <c r="M11" s="11"/>
      <c r="N11" s="15" t="s">
        <v>28</v>
      </c>
      <c r="O11" s="7" t="s">
        <v>29</v>
      </c>
      <c r="P11" s="16">
        <v>2018</v>
      </c>
      <c r="Q11" s="17">
        <v>1.8824909706195534</v>
      </c>
      <c r="R11" s="17">
        <v>3.7217161296586436</v>
      </c>
      <c r="S11" s="15" t="s">
        <v>12</v>
      </c>
      <c r="T11" s="118" t="s">
        <v>67</v>
      </c>
      <c r="U11" s="119" t="s">
        <v>71</v>
      </c>
      <c r="X11" s="142"/>
      <c r="Y11" s="137"/>
      <c r="Z11" s="139"/>
      <c r="AA11" s="26" t="s">
        <v>36</v>
      </c>
      <c r="AB11" s="90">
        <v>2.3E-3</v>
      </c>
      <c r="AC11" s="90">
        <v>2.3E-3</v>
      </c>
      <c r="AD11" s="90">
        <v>2.5000000000000001E-3</v>
      </c>
      <c r="AE11" s="90">
        <v>2.5000000000000001E-3</v>
      </c>
      <c r="AF11" s="90">
        <v>2.5000000000000001E-3</v>
      </c>
      <c r="AG11" s="90">
        <v>2.5000000000000001E-3</v>
      </c>
      <c r="AH11" s="90">
        <v>2.5000000000000001E-3</v>
      </c>
      <c r="AI11" s="90">
        <v>2.5000000000000001E-3</v>
      </c>
      <c r="AJ11" s="91">
        <v>2.5000000000000001E-3</v>
      </c>
    </row>
    <row r="12" spans="1:36" x14ac:dyDescent="0.25">
      <c r="B12" s="11"/>
      <c r="C12" s="11"/>
      <c r="D12" s="7" t="s">
        <v>9</v>
      </c>
      <c r="E12" s="12">
        <v>2018</v>
      </c>
      <c r="F12" s="10">
        <f>F11-'Area 2010'!$E$6*$AD$8</f>
        <v>15.951319374717318</v>
      </c>
      <c r="G12" s="10">
        <f>G11-'Area 2010'!$F$6*$AD$20</f>
        <v>25.012004861601628</v>
      </c>
      <c r="H12" t="s">
        <v>10</v>
      </c>
      <c r="I12" s="118" t="s">
        <v>67</v>
      </c>
      <c r="J12" s="119" t="s">
        <v>68</v>
      </c>
      <c r="M12" s="11"/>
      <c r="N12" s="15" t="s">
        <v>28</v>
      </c>
      <c r="O12" s="7" t="s">
        <v>29</v>
      </c>
      <c r="P12" s="16">
        <v>2019</v>
      </c>
      <c r="Q12" s="17">
        <v>2.0916566340217262</v>
      </c>
      <c r="R12" s="17">
        <v>4.1352401440651594</v>
      </c>
      <c r="S12" s="15" t="s">
        <v>12</v>
      </c>
      <c r="T12" s="118" t="s">
        <v>67</v>
      </c>
      <c r="U12" s="119" t="s">
        <v>71</v>
      </c>
      <c r="X12" s="142"/>
      <c r="Y12" s="137"/>
      <c r="Z12" s="139" t="s">
        <v>32</v>
      </c>
      <c r="AA12" s="26" t="s">
        <v>35</v>
      </c>
      <c r="AB12" s="90">
        <v>2.3E-3</v>
      </c>
      <c r="AC12" s="90">
        <v>2.3E-3</v>
      </c>
      <c r="AD12" s="90">
        <v>2.5000000000000001E-3</v>
      </c>
      <c r="AE12" s="90">
        <v>2.5000000000000001E-3</v>
      </c>
      <c r="AF12" s="90">
        <v>2.5000000000000001E-3</v>
      </c>
      <c r="AG12" s="90">
        <v>2.5000000000000001E-3</v>
      </c>
      <c r="AH12" s="90">
        <v>2.5000000000000001E-3</v>
      </c>
      <c r="AI12" s="90">
        <v>2.5000000000000001E-3</v>
      </c>
      <c r="AJ12" s="91">
        <v>2.5000000000000001E-3</v>
      </c>
    </row>
    <row r="13" spans="1:36" x14ac:dyDescent="0.25">
      <c r="B13" s="11"/>
      <c r="C13" s="11"/>
      <c r="D13" s="7" t="s">
        <v>9</v>
      </c>
      <c r="E13" s="12">
        <v>2019</v>
      </c>
      <c r="F13" s="10">
        <f>F12-'Area 2010'!$E$6*$AD$8</f>
        <v>15.910668713721606</v>
      </c>
      <c r="G13" s="10">
        <f>G12-'Area 2010'!$F$6*$AD$20</f>
        <v>24.948263768682153</v>
      </c>
      <c r="H13" t="s">
        <v>10</v>
      </c>
      <c r="I13" s="118" t="s">
        <v>67</v>
      </c>
      <c r="J13" s="119" t="s">
        <v>68</v>
      </c>
      <c r="M13" s="11"/>
      <c r="N13" s="15" t="s">
        <v>28</v>
      </c>
      <c r="O13" s="7" t="s">
        <v>29</v>
      </c>
      <c r="P13" s="16">
        <v>2020</v>
      </c>
      <c r="Q13" s="17">
        <v>2.3008222974238985</v>
      </c>
      <c r="R13" s="17">
        <v>4.5487641584716751</v>
      </c>
      <c r="S13" s="15" t="s">
        <v>12</v>
      </c>
      <c r="T13" s="118" t="s">
        <v>67</v>
      </c>
      <c r="U13" s="119" t="s">
        <v>71</v>
      </c>
      <c r="X13" s="142"/>
      <c r="Y13" s="137"/>
      <c r="Z13" s="139"/>
      <c r="AA13" s="26" t="s">
        <v>36</v>
      </c>
      <c r="AB13" s="90">
        <v>2.3E-3</v>
      </c>
      <c r="AC13" s="90">
        <v>2.3E-3</v>
      </c>
      <c r="AD13" s="90">
        <v>2.5000000000000001E-3</v>
      </c>
      <c r="AE13" s="90">
        <v>2.5000000000000001E-3</v>
      </c>
      <c r="AF13" s="90">
        <v>2.5000000000000001E-3</v>
      </c>
      <c r="AG13" s="90">
        <v>2.5000000000000001E-3</v>
      </c>
      <c r="AH13" s="90">
        <v>2.5000000000000001E-3</v>
      </c>
      <c r="AI13" s="90">
        <v>2.5000000000000001E-3</v>
      </c>
      <c r="AJ13" s="91">
        <v>2.5000000000000001E-3</v>
      </c>
    </row>
    <row r="14" spans="1:36" x14ac:dyDescent="0.25">
      <c r="B14" s="11"/>
      <c r="C14" s="11"/>
      <c r="D14" s="7" t="s">
        <v>9</v>
      </c>
      <c r="E14" s="12">
        <v>2020</v>
      </c>
      <c r="F14" s="10">
        <f>F13-'Area 2010'!$E$6*$AD$8</f>
        <v>15.870018052725893</v>
      </c>
      <c r="G14" s="10">
        <f>G13-'Area 2010'!$F$6*$AD$20</f>
        <v>24.884522675762678</v>
      </c>
      <c r="H14" t="s">
        <v>10</v>
      </c>
      <c r="I14" s="118" t="s">
        <v>67</v>
      </c>
      <c r="J14" s="119" t="s">
        <v>68</v>
      </c>
      <c r="M14" s="11"/>
      <c r="N14" s="15" t="s">
        <v>28</v>
      </c>
      <c r="O14" s="7" t="s">
        <v>29</v>
      </c>
      <c r="P14" s="16">
        <v>2021</v>
      </c>
      <c r="Q14" s="17">
        <v>2.5099879608260713</v>
      </c>
      <c r="R14" s="17">
        <v>4.9622881728781918</v>
      </c>
      <c r="S14" s="15" t="s">
        <v>12</v>
      </c>
      <c r="T14" s="118" t="s">
        <v>67</v>
      </c>
      <c r="U14" s="119" t="s">
        <v>71</v>
      </c>
      <c r="X14" s="142"/>
      <c r="Y14" s="137" t="s">
        <v>34</v>
      </c>
      <c r="Z14" s="139" t="s">
        <v>31</v>
      </c>
      <c r="AA14" s="26" t="s">
        <v>35</v>
      </c>
      <c r="AB14" s="90">
        <v>2.3E-3</v>
      </c>
      <c r="AC14" s="90">
        <v>2.3E-3</v>
      </c>
      <c r="AD14" s="90">
        <v>2.5000000000000001E-3</v>
      </c>
      <c r="AE14" s="90">
        <v>2.5000000000000001E-3</v>
      </c>
      <c r="AF14" s="90">
        <v>2.5000000000000001E-3</v>
      </c>
      <c r="AG14" s="90">
        <v>2.5000000000000001E-3</v>
      </c>
      <c r="AH14" s="90">
        <v>2.5000000000000001E-3</v>
      </c>
      <c r="AI14" s="90">
        <v>2.5000000000000001E-3</v>
      </c>
      <c r="AJ14" s="91">
        <v>2.5000000000000001E-3</v>
      </c>
    </row>
    <row r="15" spans="1:36" x14ac:dyDescent="0.25">
      <c r="B15" s="11"/>
      <c r="C15" s="11"/>
      <c r="D15" s="7" t="s">
        <v>9</v>
      </c>
      <c r="E15" s="12">
        <v>2021</v>
      </c>
      <c r="F15" s="10">
        <f>F14-'Area 2010'!$E$6*$AE$8</f>
        <v>15.82936739173018</v>
      </c>
      <c r="G15" s="10">
        <f>G14-'Area 2010'!$F$6*$AE$20</f>
        <v>24.820781582843203</v>
      </c>
      <c r="H15" t="s">
        <v>10</v>
      </c>
      <c r="I15" s="118" t="s">
        <v>67</v>
      </c>
      <c r="J15" s="119" t="s">
        <v>68</v>
      </c>
      <c r="M15" s="11"/>
      <c r="N15" s="15" t="s">
        <v>28</v>
      </c>
      <c r="O15" s="7" t="s">
        <v>29</v>
      </c>
      <c r="P15" s="16">
        <v>2022</v>
      </c>
      <c r="Q15" s="17">
        <v>2.7191536242282437</v>
      </c>
      <c r="R15" s="17">
        <v>5.3758121872847084</v>
      </c>
      <c r="S15" s="15" t="s">
        <v>12</v>
      </c>
      <c r="T15" s="118" t="s">
        <v>67</v>
      </c>
      <c r="U15" s="119" t="s">
        <v>71</v>
      </c>
      <c r="X15" s="142"/>
      <c r="Y15" s="137"/>
      <c r="Z15" s="139"/>
      <c r="AA15" s="26" t="s">
        <v>36</v>
      </c>
      <c r="AB15" s="90">
        <v>2.3E-3</v>
      </c>
      <c r="AC15" s="90">
        <v>2.3E-3</v>
      </c>
      <c r="AD15" s="90">
        <v>2.5000000000000001E-3</v>
      </c>
      <c r="AE15" s="90">
        <v>2.5000000000000001E-3</v>
      </c>
      <c r="AF15" s="90">
        <v>2.5000000000000001E-3</v>
      </c>
      <c r="AG15" s="90">
        <v>2.5000000000000001E-3</v>
      </c>
      <c r="AH15" s="90">
        <v>2.5000000000000001E-3</v>
      </c>
      <c r="AI15" s="90">
        <v>2.5000000000000001E-3</v>
      </c>
      <c r="AJ15" s="91">
        <v>2.5000000000000001E-3</v>
      </c>
    </row>
    <row r="16" spans="1:36" x14ac:dyDescent="0.25">
      <c r="B16" s="11"/>
      <c r="C16" s="11"/>
      <c r="D16" s="7" t="s">
        <v>9</v>
      </c>
      <c r="E16" s="12">
        <v>2022</v>
      </c>
      <c r="F16" s="10">
        <f>F15-'Area 2010'!$E$6*$AE$8</f>
        <v>15.788716730734468</v>
      </c>
      <c r="G16" s="10">
        <f>G15-'Area 2010'!$F$6*$AE$20</f>
        <v>24.757040489923728</v>
      </c>
      <c r="H16" t="s">
        <v>10</v>
      </c>
      <c r="I16" s="118" t="s">
        <v>67</v>
      </c>
      <c r="J16" s="119" t="s">
        <v>68</v>
      </c>
      <c r="M16" s="11"/>
      <c r="N16" s="15" t="s">
        <v>28</v>
      </c>
      <c r="O16" s="7" t="s">
        <v>29</v>
      </c>
      <c r="P16" s="16">
        <v>2023</v>
      </c>
      <c r="Q16" s="17">
        <v>2.9283192876304165</v>
      </c>
      <c r="R16" s="17">
        <v>5.7893362016912242</v>
      </c>
      <c r="S16" s="15" t="s">
        <v>12</v>
      </c>
      <c r="T16" s="118" t="s">
        <v>67</v>
      </c>
      <c r="U16" s="119" t="s">
        <v>71</v>
      </c>
      <c r="X16" s="142"/>
      <c r="Y16" s="137"/>
      <c r="Z16" s="139" t="s">
        <v>30</v>
      </c>
      <c r="AA16" s="26" t="s">
        <v>35</v>
      </c>
      <c r="AB16" s="90">
        <v>2.3E-3</v>
      </c>
      <c r="AC16" s="90">
        <v>2.3E-3</v>
      </c>
      <c r="AD16" s="90">
        <v>2.5000000000000001E-3</v>
      </c>
      <c r="AE16" s="90">
        <v>2.5000000000000001E-3</v>
      </c>
      <c r="AF16" s="90">
        <v>2.5000000000000001E-3</v>
      </c>
      <c r="AG16" s="90">
        <v>2.5000000000000001E-3</v>
      </c>
      <c r="AH16" s="90">
        <v>2.5000000000000001E-3</v>
      </c>
      <c r="AI16" s="90">
        <v>2.5000000000000001E-3</v>
      </c>
      <c r="AJ16" s="91">
        <v>2.5000000000000001E-3</v>
      </c>
    </row>
    <row r="17" spans="2:36" x14ac:dyDescent="0.25">
      <c r="B17" s="11"/>
      <c r="C17" s="11"/>
      <c r="D17" s="7" t="s">
        <v>9</v>
      </c>
      <c r="E17" s="12">
        <v>2023</v>
      </c>
      <c r="F17" s="10">
        <f>F16-'Area 2010'!$E$6*$AE$8</f>
        <v>15.748066069738755</v>
      </c>
      <c r="G17" s="10">
        <f>G16-'Area 2010'!$F$6*$AE$20</f>
        <v>24.693299397004253</v>
      </c>
      <c r="H17" t="s">
        <v>10</v>
      </c>
      <c r="I17" s="118" t="s">
        <v>67</v>
      </c>
      <c r="J17" s="119" t="s">
        <v>68</v>
      </c>
      <c r="M17" s="11"/>
      <c r="N17" s="15" t="s">
        <v>28</v>
      </c>
      <c r="O17" s="7" t="s">
        <v>29</v>
      </c>
      <c r="P17" s="16">
        <v>2024</v>
      </c>
      <c r="Q17" s="17">
        <v>3.1374849510325893</v>
      </c>
      <c r="R17" s="17">
        <v>6.20286021609774</v>
      </c>
      <c r="S17" s="15" t="s">
        <v>12</v>
      </c>
      <c r="T17" s="118" t="s">
        <v>67</v>
      </c>
      <c r="U17" s="119" t="s">
        <v>71</v>
      </c>
      <c r="X17" s="142"/>
      <c r="Y17" s="137"/>
      <c r="Z17" s="139"/>
      <c r="AA17" s="26" t="s">
        <v>36</v>
      </c>
      <c r="AB17" s="90">
        <v>2.3E-3</v>
      </c>
      <c r="AC17" s="90">
        <v>2.3E-3</v>
      </c>
      <c r="AD17" s="90">
        <v>2.5000000000000001E-3</v>
      </c>
      <c r="AE17" s="90">
        <v>2.5000000000000001E-3</v>
      </c>
      <c r="AF17" s="90">
        <v>2.5000000000000001E-3</v>
      </c>
      <c r="AG17" s="90">
        <v>2.5000000000000001E-3</v>
      </c>
      <c r="AH17" s="90">
        <v>2.5000000000000001E-3</v>
      </c>
      <c r="AI17" s="90">
        <v>2.5000000000000001E-3</v>
      </c>
      <c r="AJ17" s="91">
        <v>2.5000000000000001E-3</v>
      </c>
    </row>
    <row r="18" spans="2:36" x14ac:dyDescent="0.25">
      <c r="D18" s="6" t="s">
        <v>9</v>
      </c>
      <c r="E18" s="9">
        <v>2024</v>
      </c>
      <c r="F18" s="10">
        <f>F17-'Area 2010'!$E$6*$AE$8</f>
        <v>15.707415408743042</v>
      </c>
      <c r="G18" s="10">
        <f>G17-'Area 2010'!$F$6*$AE$20</f>
        <v>24.629558304084778</v>
      </c>
      <c r="H18" t="s">
        <v>10</v>
      </c>
      <c r="I18" s="118" t="s">
        <v>67</v>
      </c>
      <c r="J18" s="119" t="s">
        <v>68</v>
      </c>
      <c r="M18" s="11"/>
      <c r="N18" s="15" t="s">
        <v>28</v>
      </c>
      <c r="O18" s="7" t="s">
        <v>29</v>
      </c>
      <c r="P18" s="16">
        <v>2025</v>
      </c>
      <c r="Q18" s="17">
        <v>3.3466506144347621</v>
      </c>
      <c r="R18" s="17">
        <v>6.6163842305042566</v>
      </c>
      <c r="S18" s="15" t="s">
        <v>12</v>
      </c>
      <c r="T18" s="118" t="s">
        <v>67</v>
      </c>
      <c r="U18" s="119" t="s">
        <v>71</v>
      </c>
      <c r="X18" s="142"/>
      <c r="Y18" s="137"/>
      <c r="Z18" s="139" t="s">
        <v>32</v>
      </c>
      <c r="AA18" s="26" t="s">
        <v>35</v>
      </c>
      <c r="AB18" s="90">
        <v>2.3E-3</v>
      </c>
      <c r="AC18" s="90">
        <v>2.3E-3</v>
      </c>
      <c r="AD18" s="90">
        <v>2.5000000000000001E-3</v>
      </c>
      <c r="AE18" s="90">
        <v>2.5000000000000001E-3</v>
      </c>
      <c r="AF18" s="90">
        <v>2.5000000000000001E-3</v>
      </c>
      <c r="AG18" s="90">
        <v>2.5000000000000001E-3</v>
      </c>
      <c r="AH18" s="90">
        <v>2.5000000000000001E-3</v>
      </c>
      <c r="AI18" s="90">
        <v>2.5000000000000001E-3</v>
      </c>
      <c r="AJ18" s="91">
        <v>2.5000000000000001E-3</v>
      </c>
    </row>
    <row r="19" spans="2:36" ht="15.75" thickBot="1" x14ac:dyDescent="0.3">
      <c r="D19" s="6" t="s">
        <v>9</v>
      </c>
      <c r="E19" s="9">
        <v>2025</v>
      </c>
      <c r="F19" s="10">
        <f>F18-'Area 2010'!$E$6*$AE$8</f>
        <v>15.66676474774733</v>
      </c>
      <c r="G19" s="10">
        <f>G18-'Area 2010'!$F$6*$AE$20</f>
        <v>24.565817211165303</v>
      </c>
      <c r="H19" t="s">
        <v>10</v>
      </c>
      <c r="I19" s="118" t="s">
        <v>67</v>
      </c>
      <c r="J19" s="119" t="s">
        <v>68</v>
      </c>
      <c r="M19" s="11"/>
      <c r="N19" s="15" t="s">
        <v>28</v>
      </c>
      <c r="O19" s="7" t="s">
        <v>29</v>
      </c>
      <c r="P19" s="16">
        <v>2026</v>
      </c>
      <c r="Q19" s="17">
        <v>3.5558162778369344</v>
      </c>
      <c r="R19" s="17">
        <v>7.0299082449107733</v>
      </c>
      <c r="S19" s="15" t="s">
        <v>12</v>
      </c>
      <c r="T19" s="118" t="s">
        <v>67</v>
      </c>
      <c r="U19" s="119" t="s">
        <v>71</v>
      </c>
      <c r="X19" s="143"/>
      <c r="Y19" s="138"/>
      <c r="Z19" s="147"/>
      <c r="AA19" s="27" t="s">
        <v>36</v>
      </c>
      <c r="AB19" s="92">
        <v>2.3E-3</v>
      </c>
      <c r="AC19" s="92">
        <v>2.3E-3</v>
      </c>
      <c r="AD19" s="92">
        <v>2.5000000000000001E-3</v>
      </c>
      <c r="AE19" s="92">
        <v>2.5000000000000001E-3</v>
      </c>
      <c r="AF19" s="92">
        <v>2.5000000000000001E-3</v>
      </c>
      <c r="AG19" s="92">
        <v>2.5000000000000001E-3</v>
      </c>
      <c r="AH19" s="92">
        <v>2.5000000000000001E-3</v>
      </c>
      <c r="AI19" s="92">
        <v>2.5000000000000001E-3</v>
      </c>
      <c r="AJ19" s="93">
        <v>2.5000000000000001E-3</v>
      </c>
    </row>
    <row r="20" spans="2:36" ht="15.75" thickTop="1" x14ac:dyDescent="0.25">
      <c r="D20" s="6" t="s">
        <v>9</v>
      </c>
      <c r="E20" s="9">
        <v>2026</v>
      </c>
      <c r="F20" s="10">
        <f>F19-'Area 2010'!$E$6*$AF$8</f>
        <v>15.626114086751617</v>
      </c>
      <c r="G20" s="10">
        <f>G19-'Area 2010'!$F$6*$AF$20</f>
        <v>24.502076118245828</v>
      </c>
      <c r="H20" t="s">
        <v>10</v>
      </c>
      <c r="I20" s="118" t="s">
        <v>67</v>
      </c>
      <c r="J20" s="119" t="s">
        <v>68</v>
      </c>
      <c r="M20" s="11"/>
      <c r="N20" s="15" t="s">
        <v>28</v>
      </c>
      <c r="O20" s="7" t="s">
        <v>29</v>
      </c>
      <c r="P20" s="16">
        <v>2027</v>
      </c>
      <c r="Q20" s="17">
        <v>3.7649819412391068</v>
      </c>
      <c r="R20" s="17">
        <v>7.443432259317289</v>
      </c>
      <c r="S20" s="15" t="s">
        <v>12</v>
      </c>
      <c r="T20" s="118" t="s">
        <v>67</v>
      </c>
      <c r="U20" s="119" t="s">
        <v>71</v>
      </c>
      <c r="X20" s="141" t="s">
        <v>7</v>
      </c>
      <c r="Y20" s="136" t="s">
        <v>33</v>
      </c>
      <c r="Z20" s="139" t="s">
        <v>31</v>
      </c>
      <c r="AA20" s="25" t="s">
        <v>35</v>
      </c>
      <c r="AB20" s="88">
        <v>2.3E-3</v>
      </c>
      <c r="AC20" s="88">
        <v>2.3E-3</v>
      </c>
      <c r="AD20" s="88">
        <v>2.5000000000000001E-3</v>
      </c>
      <c r="AE20" s="88">
        <v>2.5000000000000001E-3</v>
      </c>
      <c r="AF20" s="88">
        <v>2.5000000000000001E-3</v>
      </c>
      <c r="AG20" s="88">
        <v>2.5000000000000001E-3</v>
      </c>
      <c r="AH20" s="88">
        <v>2.5000000000000001E-3</v>
      </c>
      <c r="AI20" s="88">
        <v>2.5000000000000001E-3</v>
      </c>
      <c r="AJ20" s="89">
        <v>2.5000000000000001E-3</v>
      </c>
    </row>
    <row r="21" spans="2:36" x14ac:dyDescent="0.25">
      <c r="D21" s="6" t="s">
        <v>9</v>
      </c>
      <c r="E21" s="9">
        <v>2027</v>
      </c>
      <c r="F21" s="10">
        <f>F20-'Area 2010'!$E$6*$AF$8</f>
        <v>15.585463425755904</v>
      </c>
      <c r="G21" s="10">
        <f>G20-'Area 2010'!$F$6*$AF$20</f>
        <v>24.438335025326353</v>
      </c>
      <c r="H21" t="s">
        <v>10</v>
      </c>
      <c r="I21" s="118" t="s">
        <v>67</v>
      </c>
      <c r="J21" s="119" t="s">
        <v>68</v>
      </c>
      <c r="M21" s="11"/>
      <c r="N21" s="15" t="s">
        <v>28</v>
      </c>
      <c r="O21" s="7" t="s">
        <v>29</v>
      </c>
      <c r="P21" s="16">
        <v>2028</v>
      </c>
      <c r="Q21" s="17">
        <v>3.9741476046412796</v>
      </c>
      <c r="R21" s="17">
        <v>7.8569562737238048</v>
      </c>
      <c r="S21" s="15" t="s">
        <v>12</v>
      </c>
      <c r="T21" s="118" t="s">
        <v>67</v>
      </c>
      <c r="U21" s="119" t="s">
        <v>71</v>
      </c>
      <c r="X21" s="142"/>
      <c r="Y21" s="137"/>
      <c r="Z21" s="139"/>
      <c r="AA21" s="26" t="s">
        <v>36</v>
      </c>
      <c r="AB21" s="90">
        <v>2.3E-3</v>
      </c>
      <c r="AC21" s="90">
        <v>2.3E-3</v>
      </c>
      <c r="AD21" s="90">
        <v>2.5000000000000001E-3</v>
      </c>
      <c r="AE21" s="90">
        <v>2.5000000000000001E-3</v>
      </c>
      <c r="AF21" s="90">
        <v>2.5000000000000001E-3</v>
      </c>
      <c r="AG21" s="90">
        <v>2.5000000000000001E-3</v>
      </c>
      <c r="AH21" s="90">
        <v>2.5000000000000001E-3</v>
      </c>
      <c r="AI21" s="90">
        <v>2.5000000000000001E-3</v>
      </c>
      <c r="AJ21" s="91">
        <v>2.5000000000000001E-3</v>
      </c>
    </row>
    <row r="22" spans="2:36" x14ac:dyDescent="0.25">
      <c r="D22" s="6" t="s">
        <v>9</v>
      </c>
      <c r="E22" s="9">
        <v>2028</v>
      </c>
      <c r="F22" s="10">
        <f>F21-'Area 2010'!$E$6*$AF$8</f>
        <v>15.544812764760191</v>
      </c>
      <c r="G22" s="10">
        <f>G21-'Area 2010'!$F$6*$AF$20</f>
        <v>24.374593932406878</v>
      </c>
      <c r="H22" t="s">
        <v>10</v>
      </c>
      <c r="I22" s="118" t="s">
        <v>67</v>
      </c>
      <c r="J22" s="119" t="s">
        <v>68</v>
      </c>
      <c r="M22" s="11"/>
      <c r="N22" s="15" t="s">
        <v>28</v>
      </c>
      <c r="O22" s="7" t="s">
        <v>29</v>
      </c>
      <c r="P22" s="16">
        <v>2029</v>
      </c>
      <c r="Q22" s="17">
        <v>4.1833132680434524</v>
      </c>
      <c r="R22" s="17">
        <v>8.2704802881303205</v>
      </c>
      <c r="S22" s="15" t="s">
        <v>12</v>
      </c>
      <c r="T22" s="118" t="s">
        <v>67</v>
      </c>
      <c r="U22" s="119" t="s">
        <v>71</v>
      </c>
      <c r="X22" s="142"/>
      <c r="Y22" s="137"/>
      <c r="Z22" s="139" t="s">
        <v>30</v>
      </c>
      <c r="AA22" s="26" t="s">
        <v>35</v>
      </c>
      <c r="AB22" s="90">
        <v>2.3E-3</v>
      </c>
      <c r="AC22" s="90">
        <v>2.3E-3</v>
      </c>
      <c r="AD22" s="90">
        <v>2.5000000000000001E-3</v>
      </c>
      <c r="AE22" s="90">
        <v>2.5000000000000001E-3</v>
      </c>
      <c r="AF22" s="90">
        <v>2.5000000000000001E-3</v>
      </c>
      <c r="AG22" s="90">
        <v>2.5000000000000001E-3</v>
      </c>
      <c r="AH22" s="90">
        <v>2.5000000000000001E-3</v>
      </c>
      <c r="AI22" s="90">
        <v>2.5000000000000001E-3</v>
      </c>
      <c r="AJ22" s="91">
        <v>2.5000000000000001E-3</v>
      </c>
    </row>
    <row r="23" spans="2:36" x14ac:dyDescent="0.25">
      <c r="D23" s="6" t="s">
        <v>9</v>
      </c>
      <c r="E23" s="9">
        <v>2029</v>
      </c>
      <c r="F23" s="10">
        <f>F22-'Area 2010'!$E$6*$AF$8</f>
        <v>15.504162103764479</v>
      </c>
      <c r="G23" s="10">
        <f>G22-'Area 2010'!$F$6*$AF$20</f>
        <v>24.310852839487403</v>
      </c>
      <c r="H23" t="s">
        <v>10</v>
      </c>
      <c r="I23" s="118" t="s">
        <v>67</v>
      </c>
      <c r="J23" s="119" t="s">
        <v>68</v>
      </c>
      <c r="M23" s="11"/>
      <c r="N23" s="15" t="s">
        <v>28</v>
      </c>
      <c r="O23" s="7" t="s">
        <v>29</v>
      </c>
      <c r="P23" s="16">
        <v>2030</v>
      </c>
      <c r="Q23" s="17">
        <v>4.3924789314456252</v>
      </c>
      <c r="R23" s="17">
        <v>8.6840043025368381</v>
      </c>
      <c r="S23" s="15" t="s">
        <v>12</v>
      </c>
      <c r="T23" s="118" t="s">
        <v>67</v>
      </c>
      <c r="U23" s="119" t="s">
        <v>71</v>
      </c>
      <c r="X23" s="142"/>
      <c r="Y23" s="137"/>
      <c r="Z23" s="139"/>
      <c r="AA23" s="26" t="s">
        <v>36</v>
      </c>
      <c r="AB23" s="90">
        <v>2.3E-3</v>
      </c>
      <c r="AC23" s="90">
        <v>2.3E-3</v>
      </c>
      <c r="AD23" s="90">
        <v>2.5000000000000001E-3</v>
      </c>
      <c r="AE23" s="90">
        <v>2.5000000000000001E-3</v>
      </c>
      <c r="AF23" s="90">
        <v>2.5000000000000001E-3</v>
      </c>
      <c r="AG23" s="90">
        <v>2.5000000000000001E-3</v>
      </c>
      <c r="AH23" s="90">
        <v>2.5000000000000001E-3</v>
      </c>
      <c r="AI23" s="90">
        <v>2.5000000000000001E-3</v>
      </c>
      <c r="AJ23" s="91">
        <v>2.5000000000000001E-3</v>
      </c>
    </row>
    <row r="24" spans="2:36" x14ac:dyDescent="0.25">
      <c r="D24" s="6" t="s">
        <v>9</v>
      </c>
      <c r="E24" s="9">
        <v>2030</v>
      </c>
      <c r="F24" s="10">
        <f>F23-'Area 2010'!$E$6*$AF$8</f>
        <v>15.463511442768766</v>
      </c>
      <c r="G24" s="10">
        <f>G23-'Area 2010'!$F$6*$AF$20</f>
        <v>24.247111746567928</v>
      </c>
      <c r="H24" t="s">
        <v>10</v>
      </c>
      <c r="I24" s="118" t="s">
        <v>67</v>
      </c>
      <c r="J24" s="119" t="s">
        <v>68</v>
      </c>
      <c r="M24" s="11"/>
      <c r="N24" s="15" t="s">
        <v>28</v>
      </c>
      <c r="O24" s="7" t="s">
        <v>29</v>
      </c>
      <c r="P24" s="16">
        <v>2031</v>
      </c>
      <c r="Q24" s="17">
        <v>4.6016445948477971</v>
      </c>
      <c r="R24" s="17">
        <v>9.0975283169433538</v>
      </c>
      <c r="S24" s="15" t="s">
        <v>12</v>
      </c>
      <c r="T24" s="118" t="s">
        <v>67</v>
      </c>
      <c r="U24" s="119" t="s">
        <v>71</v>
      </c>
      <c r="X24" s="142"/>
      <c r="Y24" s="137"/>
      <c r="Z24" s="139" t="s">
        <v>32</v>
      </c>
      <c r="AA24" s="26" t="s">
        <v>35</v>
      </c>
      <c r="AB24" s="90">
        <v>2.3E-3</v>
      </c>
      <c r="AC24" s="90">
        <v>2.3E-3</v>
      </c>
      <c r="AD24" s="90">
        <v>2.5000000000000001E-3</v>
      </c>
      <c r="AE24" s="90">
        <v>2.5000000000000001E-3</v>
      </c>
      <c r="AF24" s="90">
        <v>2.5000000000000001E-3</v>
      </c>
      <c r="AG24" s="90">
        <v>2.5000000000000001E-3</v>
      </c>
      <c r="AH24" s="90">
        <v>2.5000000000000001E-3</v>
      </c>
      <c r="AI24" s="90">
        <v>2.5000000000000001E-3</v>
      </c>
      <c r="AJ24" s="91">
        <v>2.5000000000000001E-3</v>
      </c>
    </row>
    <row r="25" spans="2:36" x14ac:dyDescent="0.25">
      <c r="D25" s="6" t="s">
        <v>9</v>
      </c>
      <c r="E25" s="9">
        <v>2031</v>
      </c>
      <c r="F25" s="10">
        <f>F24-'Area 2010'!$E$6*$AG$8</f>
        <v>15.422860781773053</v>
      </c>
      <c r="G25" s="10">
        <f>G24-'Area 2010'!$F$6*$AG$20</f>
        <v>24.183370653648453</v>
      </c>
      <c r="H25" t="s">
        <v>10</v>
      </c>
      <c r="I25" s="118" t="s">
        <v>67</v>
      </c>
      <c r="J25" s="119" t="s">
        <v>68</v>
      </c>
      <c r="M25" s="11"/>
      <c r="N25" s="15" t="s">
        <v>28</v>
      </c>
      <c r="O25" s="7" t="s">
        <v>29</v>
      </c>
      <c r="P25" s="16">
        <v>2032</v>
      </c>
      <c r="Q25" s="17">
        <v>4.8108102582499699</v>
      </c>
      <c r="R25" s="17">
        <v>9.5110523313498696</v>
      </c>
      <c r="S25" s="15" t="s">
        <v>12</v>
      </c>
      <c r="T25" s="118" t="s">
        <v>67</v>
      </c>
      <c r="U25" s="119" t="s">
        <v>71</v>
      </c>
      <c r="X25" s="142"/>
      <c r="Y25" s="137"/>
      <c r="Z25" s="139"/>
      <c r="AA25" s="26" t="s">
        <v>36</v>
      </c>
      <c r="AB25" s="90">
        <v>2.3E-3</v>
      </c>
      <c r="AC25" s="90">
        <v>2.3E-3</v>
      </c>
      <c r="AD25" s="90">
        <v>2.5000000000000001E-3</v>
      </c>
      <c r="AE25" s="90">
        <v>2.5000000000000001E-3</v>
      </c>
      <c r="AF25" s="90">
        <v>2.5000000000000001E-3</v>
      </c>
      <c r="AG25" s="90">
        <v>2.5000000000000001E-3</v>
      </c>
      <c r="AH25" s="90">
        <v>2.5000000000000001E-3</v>
      </c>
      <c r="AI25" s="90">
        <v>2.5000000000000001E-3</v>
      </c>
      <c r="AJ25" s="91">
        <v>2.5000000000000001E-3</v>
      </c>
    </row>
    <row r="26" spans="2:36" x14ac:dyDescent="0.25">
      <c r="D26" s="6" t="s">
        <v>9</v>
      </c>
      <c r="E26" s="9">
        <v>2032</v>
      </c>
      <c r="F26" s="10">
        <f>F25-'Area 2010'!$E$6*$AG$8</f>
        <v>15.382210120777341</v>
      </c>
      <c r="G26" s="10">
        <f>G25-'Area 2010'!$F$6*$AG$20</f>
        <v>24.119629560728978</v>
      </c>
      <c r="H26" t="s">
        <v>10</v>
      </c>
      <c r="I26" s="118" t="s">
        <v>67</v>
      </c>
      <c r="J26" s="119" t="s">
        <v>68</v>
      </c>
      <c r="M26" s="11"/>
      <c r="N26" s="15" t="s">
        <v>28</v>
      </c>
      <c r="O26" s="7" t="s">
        <v>29</v>
      </c>
      <c r="P26" s="16">
        <v>2033</v>
      </c>
      <c r="Q26" s="17">
        <v>5.0199759216521427</v>
      </c>
      <c r="R26" s="17">
        <v>9.9245763457563854</v>
      </c>
      <c r="S26" s="15" t="s">
        <v>12</v>
      </c>
      <c r="T26" s="118" t="s">
        <v>67</v>
      </c>
      <c r="U26" s="119" t="s">
        <v>71</v>
      </c>
      <c r="X26" s="142"/>
      <c r="Y26" s="137" t="s">
        <v>34</v>
      </c>
      <c r="Z26" s="139" t="s">
        <v>31</v>
      </c>
      <c r="AA26" s="26" t="s">
        <v>35</v>
      </c>
      <c r="AB26" s="90">
        <v>3.5000000000000001E-3</v>
      </c>
      <c r="AC26" s="90">
        <v>3.5000000000000001E-3</v>
      </c>
      <c r="AD26" s="90">
        <v>2.5000000000000001E-3</v>
      </c>
      <c r="AE26" s="90">
        <v>2.5000000000000001E-3</v>
      </c>
      <c r="AF26" s="90">
        <v>2.5000000000000001E-3</v>
      </c>
      <c r="AG26" s="90">
        <v>2.5000000000000001E-3</v>
      </c>
      <c r="AH26" s="90">
        <v>2.5000000000000001E-3</v>
      </c>
      <c r="AI26" s="90">
        <v>2.5000000000000001E-3</v>
      </c>
      <c r="AJ26" s="91">
        <v>2.5000000000000001E-3</v>
      </c>
    </row>
    <row r="27" spans="2:36" x14ac:dyDescent="0.25">
      <c r="D27" s="6" t="s">
        <v>9</v>
      </c>
      <c r="E27" s="9">
        <v>2033</v>
      </c>
      <c r="F27" s="10">
        <f>F26-'Area 2010'!$E$6*$AG$8</f>
        <v>15.341559459781628</v>
      </c>
      <c r="G27" s="10">
        <f>G26-'Area 2010'!$F$6*$AG$20</f>
        <v>24.055888467809503</v>
      </c>
      <c r="H27" t="s">
        <v>10</v>
      </c>
      <c r="I27" s="118" t="s">
        <v>67</v>
      </c>
      <c r="J27" s="119" t="s">
        <v>68</v>
      </c>
      <c r="M27" s="11"/>
      <c r="N27" s="15" t="s">
        <v>28</v>
      </c>
      <c r="O27" s="7" t="s">
        <v>29</v>
      </c>
      <c r="P27" s="16">
        <v>2034</v>
      </c>
      <c r="Q27" s="17">
        <v>5.2291415850543146</v>
      </c>
      <c r="R27" s="17">
        <v>10.338100360162901</v>
      </c>
      <c r="S27" s="15" t="s">
        <v>12</v>
      </c>
      <c r="T27" s="118" t="s">
        <v>67</v>
      </c>
      <c r="U27" s="119" t="s">
        <v>71</v>
      </c>
      <c r="X27" s="142"/>
      <c r="Y27" s="137"/>
      <c r="Z27" s="139"/>
      <c r="AA27" s="26" t="s">
        <v>36</v>
      </c>
      <c r="AB27" s="90">
        <v>3.5000000000000001E-3</v>
      </c>
      <c r="AC27" s="90">
        <v>3.5000000000000001E-3</v>
      </c>
      <c r="AD27" s="90">
        <v>2.5000000000000001E-3</v>
      </c>
      <c r="AE27" s="90">
        <v>2.5000000000000001E-3</v>
      </c>
      <c r="AF27" s="90">
        <v>2.5000000000000001E-3</v>
      </c>
      <c r="AG27" s="90">
        <v>2.5000000000000001E-3</v>
      </c>
      <c r="AH27" s="90">
        <v>2.5000000000000001E-3</v>
      </c>
      <c r="AI27" s="90">
        <v>2.5000000000000001E-3</v>
      </c>
      <c r="AJ27" s="91">
        <v>2.5000000000000001E-3</v>
      </c>
    </row>
    <row r="28" spans="2:36" x14ac:dyDescent="0.25">
      <c r="D28" s="6" t="s">
        <v>9</v>
      </c>
      <c r="E28" s="9">
        <v>2034</v>
      </c>
      <c r="F28" s="10">
        <f>F27-'Area 2010'!$E$6*$AG$8</f>
        <v>15.300908798785915</v>
      </c>
      <c r="G28" s="10">
        <f>G27-'Area 2010'!$F$6*$AG$20</f>
        <v>23.992147374890028</v>
      </c>
      <c r="H28" t="s">
        <v>10</v>
      </c>
      <c r="I28" s="118" t="s">
        <v>67</v>
      </c>
      <c r="J28" s="119" t="s">
        <v>68</v>
      </c>
      <c r="M28" s="11"/>
      <c r="N28" s="15" t="s">
        <v>28</v>
      </c>
      <c r="O28" s="7" t="s">
        <v>29</v>
      </c>
      <c r="P28" s="16">
        <v>2035</v>
      </c>
      <c r="Q28" s="17">
        <v>5.4383072484564874</v>
      </c>
      <c r="R28" s="17">
        <v>10.751624374569417</v>
      </c>
      <c r="S28" s="15" t="s">
        <v>12</v>
      </c>
      <c r="T28" s="118" t="s">
        <v>67</v>
      </c>
      <c r="U28" s="119" t="s">
        <v>71</v>
      </c>
      <c r="X28" s="142"/>
      <c r="Y28" s="137"/>
      <c r="Z28" s="139" t="s">
        <v>30</v>
      </c>
      <c r="AA28" s="26" t="s">
        <v>35</v>
      </c>
      <c r="AB28" s="90">
        <v>3.5000000000000001E-3</v>
      </c>
      <c r="AC28" s="90">
        <v>3.5000000000000001E-3</v>
      </c>
      <c r="AD28" s="90">
        <v>2.5000000000000001E-3</v>
      </c>
      <c r="AE28" s="90">
        <v>2.5000000000000001E-3</v>
      </c>
      <c r="AF28" s="90">
        <v>2.5000000000000001E-3</v>
      </c>
      <c r="AG28" s="90">
        <v>2.5000000000000001E-3</v>
      </c>
      <c r="AH28" s="90">
        <v>2.5000000000000001E-3</v>
      </c>
      <c r="AI28" s="90">
        <v>2.5000000000000001E-3</v>
      </c>
      <c r="AJ28" s="91">
        <v>2.5000000000000001E-3</v>
      </c>
    </row>
    <row r="29" spans="2:36" x14ac:dyDescent="0.25">
      <c r="D29" s="6" t="s">
        <v>9</v>
      </c>
      <c r="E29" s="9">
        <v>2035</v>
      </c>
      <c r="F29" s="10">
        <f>F28-'Area 2010'!$E$6*$AG$8</f>
        <v>15.260258137790203</v>
      </c>
      <c r="G29" s="10">
        <f>G28-'Area 2010'!$F$6*$AG$20</f>
        <v>23.928406281970553</v>
      </c>
      <c r="H29" t="s">
        <v>10</v>
      </c>
      <c r="I29" s="118" t="s">
        <v>67</v>
      </c>
      <c r="J29" s="119" t="s">
        <v>68</v>
      </c>
      <c r="M29" s="11"/>
      <c r="N29" s="15" t="s">
        <v>28</v>
      </c>
      <c r="O29" s="7" t="s">
        <v>29</v>
      </c>
      <c r="P29" s="16">
        <v>2036</v>
      </c>
      <c r="Q29" s="17">
        <v>5.6474729118586602</v>
      </c>
      <c r="R29" s="17">
        <v>11.165148388975933</v>
      </c>
      <c r="S29" s="15" t="s">
        <v>12</v>
      </c>
      <c r="T29" s="118" t="s">
        <v>67</v>
      </c>
      <c r="U29" s="119" t="s">
        <v>71</v>
      </c>
      <c r="X29" s="142"/>
      <c r="Y29" s="137"/>
      <c r="Z29" s="139"/>
      <c r="AA29" s="26" t="s">
        <v>36</v>
      </c>
      <c r="AB29" s="90">
        <v>3.5000000000000001E-3</v>
      </c>
      <c r="AC29" s="90">
        <v>3.5000000000000001E-3</v>
      </c>
      <c r="AD29" s="90">
        <v>2.5000000000000001E-3</v>
      </c>
      <c r="AE29" s="90">
        <v>2.5000000000000001E-3</v>
      </c>
      <c r="AF29" s="90">
        <v>2.5000000000000001E-3</v>
      </c>
      <c r="AG29" s="90">
        <v>2.5000000000000001E-3</v>
      </c>
      <c r="AH29" s="90">
        <v>2.5000000000000001E-3</v>
      </c>
      <c r="AI29" s="90">
        <v>2.5000000000000001E-3</v>
      </c>
      <c r="AJ29" s="91">
        <v>2.5000000000000001E-3</v>
      </c>
    </row>
    <row r="30" spans="2:36" x14ac:dyDescent="0.25">
      <c r="D30" s="6" t="s">
        <v>9</v>
      </c>
      <c r="E30" s="9">
        <v>2036</v>
      </c>
      <c r="F30" s="10">
        <f>F29-'Area 2010'!$E$6*$AH$8</f>
        <v>15.21960747679449</v>
      </c>
      <c r="G30" s="10">
        <f>G29-'Area 2010'!$F$6*$AH$20</f>
        <v>23.864665189051077</v>
      </c>
      <c r="H30" t="s">
        <v>10</v>
      </c>
      <c r="I30" s="118" t="s">
        <v>67</v>
      </c>
      <c r="J30" s="119" t="s">
        <v>68</v>
      </c>
      <c r="M30" s="11"/>
      <c r="N30" s="15" t="s">
        <v>28</v>
      </c>
      <c r="O30" s="7" t="s">
        <v>29</v>
      </c>
      <c r="P30" s="16">
        <v>2037</v>
      </c>
      <c r="Q30" s="17">
        <v>5.856638575260833</v>
      </c>
      <c r="R30" s="17">
        <v>11.578672403382448</v>
      </c>
      <c r="S30" s="15" t="s">
        <v>12</v>
      </c>
      <c r="T30" s="118" t="s">
        <v>67</v>
      </c>
      <c r="U30" s="119" t="s">
        <v>71</v>
      </c>
      <c r="X30" s="142"/>
      <c r="Y30" s="137"/>
      <c r="Z30" s="139" t="s">
        <v>32</v>
      </c>
      <c r="AA30" s="26" t="s">
        <v>35</v>
      </c>
      <c r="AB30" s="90">
        <v>1.4E-2</v>
      </c>
      <c r="AC30" s="90">
        <v>1.4E-2</v>
      </c>
      <c r="AD30" s="90">
        <v>2.5000000000000001E-3</v>
      </c>
      <c r="AE30" s="90">
        <v>2.5000000000000001E-3</v>
      </c>
      <c r="AF30" s="90">
        <v>2.5000000000000001E-3</v>
      </c>
      <c r="AG30" s="90">
        <v>2.5000000000000001E-3</v>
      </c>
      <c r="AH30" s="90">
        <v>2.5000000000000001E-3</v>
      </c>
      <c r="AI30" s="90">
        <v>2.5000000000000001E-3</v>
      </c>
      <c r="AJ30" s="91">
        <v>2.5000000000000001E-3</v>
      </c>
    </row>
    <row r="31" spans="2:36" ht="15.75" thickBot="1" x14ac:dyDescent="0.3">
      <c r="D31" s="6" t="s">
        <v>9</v>
      </c>
      <c r="E31" s="9">
        <v>2037</v>
      </c>
      <c r="F31" s="10">
        <f>F30-'Area 2010'!$E$6*$AH$8</f>
        <v>15.178956815798777</v>
      </c>
      <c r="G31" s="10">
        <f>G30-'Area 2010'!$F$6*$AH$20</f>
        <v>23.800924096131602</v>
      </c>
      <c r="H31" t="s">
        <v>10</v>
      </c>
      <c r="I31" s="118" t="s">
        <v>67</v>
      </c>
      <c r="J31" s="119" t="s">
        <v>68</v>
      </c>
      <c r="M31" s="11"/>
      <c r="N31" s="15" t="s">
        <v>28</v>
      </c>
      <c r="O31" s="7" t="s">
        <v>29</v>
      </c>
      <c r="P31" s="16">
        <v>2038</v>
      </c>
      <c r="Q31" s="17">
        <v>6.0658042386630058</v>
      </c>
      <c r="R31" s="17">
        <v>11.992196417788964</v>
      </c>
      <c r="S31" s="15" t="s">
        <v>12</v>
      </c>
      <c r="T31" s="118" t="s">
        <v>67</v>
      </c>
      <c r="U31" s="119" t="s">
        <v>71</v>
      </c>
      <c r="X31" s="143"/>
      <c r="Y31" s="138"/>
      <c r="Z31" s="147"/>
      <c r="AA31" s="27" t="s">
        <v>36</v>
      </c>
      <c r="AB31" s="90">
        <v>1.4E-2</v>
      </c>
      <c r="AC31" s="90">
        <v>1.4E-2</v>
      </c>
      <c r="AD31" s="92">
        <v>2.5000000000000001E-3</v>
      </c>
      <c r="AE31" s="92">
        <v>2.5000000000000001E-3</v>
      </c>
      <c r="AF31" s="92">
        <v>2.5000000000000001E-3</v>
      </c>
      <c r="AG31" s="92">
        <v>2.5000000000000001E-3</v>
      </c>
      <c r="AH31" s="92">
        <v>2.5000000000000001E-3</v>
      </c>
      <c r="AI31" s="92">
        <v>2.5000000000000001E-3</v>
      </c>
      <c r="AJ31" s="93">
        <v>2.5000000000000001E-3</v>
      </c>
    </row>
    <row r="32" spans="2:36" ht="16.5" thickTop="1" x14ac:dyDescent="0.25">
      <c r="D32" s="6" t="s">
        <v>9</v>
      </c>
      <c r="E32" s="9">
        <v>2038</v>
      </c>
      <c r="F32" s="10">
        <f>F31-'Area 2010'!$E$6*$AH$8</f>
        <v>15.138306154803065</v>
      </c>
      <c r="G32" s="10">
        <f>G31-'Area 2010'!$F$6*$AH$20</f>
        <v>23.737183003212127</v>
      </c>
      <c r="H32" t="s">
        <v>10</v>
      </c>
      <c r="I32" s="118" t="s">
        <v>67</v>
      </c>
      <c r="J32" s="119" t="s">
        <v>68</v>
      </c>
      <c r="M32" s="11"/>
      <c r="N32" s="15" t="s">
        <v>28</v>
      </c>
      <c r="O32" s="7" t="s">
        <v>29</v>
      </c>
      <c r="P32" s="16">
        <v>2039</v>
      </c>
      <c r="Q32" s="17">
        <v>6.2749699020651786</v>
      </c>
      <c r="R32" s="17">
        <v>12.40572043219548</v>
      </c>
      <c r="S32" s="15" t="s">
        <v>12</v>
      </c>
      <c r="T32" s="118" t="s">
        <v>67</v>
      </c>
      <c r="U32" s="119" t="s">
        <v>71</v>
      </c>
      <c r="AA32" s="35" t="s">
        <v>40</v>
      </c>
      <c r="AB32" s="113">
        <f>SUM(SUMPRODUCT(AB8:AB19,'Area 2010'!$E$6:$E$17),SUMPRODUCT(BuildingProfile!AB20:AB31,'Area 2010'!$F$6:$F$17))/SUM('Area 2010'!$E$6:$F$17)</f>
        <v>2.4975617225929383E-3</v>
      </c>
      <c r="AC32" s="114">
        <f>SUM(SUMPRODUCT(AC8:AC19,'Area 2010'!$E$6:$E$17),SUMPRODUCT(BuildingProfile!AC20:AC31,'Area 2010'!$F$6:$F$17))/SUM('Area 2010'!$E$6:$F$17)</f>
        <v>2.4975617225929383E-3</v>
      </c>
      <c r="AD32" s="30">
        <f>SUM(SUMPRODUCT(AD8:AD19,'Area 2010'!$E$6:$E$17),SUMPRODUCT(BuildingProfile!AD20:AD31,'Area 2010'!$F$6:$F$17))/SUM('Area 2010'!$E$6:$F$17)</f>
        <v>2.5000000000000005E-3</v>
      </c>
      <c r="AE32" s="30">
        <f>SUM(SUMPRODUCT(AE8:AE19,'Area 2010'!$E$6:$E$17),SUMPRODUCT(BuildingProfile!AE20:AE31,'Area 2010'!$F$6:$F$17))/SUM('Area 2010'!$E$6:$F$17)</f>
        <v>2.5000000000000005E-3</v>
      </c>
      <c r="AF32" s="30">
        <f>SUM(SUMPRODUCT(AF8:AF19,'Area 2010'!$E$6:$E$17),SUMPRODUCT(BuildingProfile!AF20:AF31,'Area 2010'!$F$6:$F$17))/SUM('Area 2010'!$E$6:$F$17)</f>
        <v>2.5000000000000005E-3</v>
      </c>
      <c r="AG32" s="30">
        <f>SUM(SUMPRODUCT(AG8:AG19,'Area 2010'!$E$6:$E$17),SUMPRODUCT(BuildingProfile!AG20:AG31,'Area 2010'!$F$6:$F$17))/SUM('Area 2010'!$E$6:$F$17)</f>
        <v>2.5000000000000005E-3</v>
      </c>
      <c r="AH32" s="30">
        <f>SUM(SUMPRODUCT(AH8:AH19,'Area 2010'!$E$6:$E$17),SUMPRODUCT(BuildingProfile!AH20:AH31,'Area 2010'!$F$6:$F$17))/SUM('Area 2010'!$E$6:$F$17)</f>
        <v>2.5000000000000005E-3</v>
      </c>
      <c r="AI32" s="30">
        <f>SUM(SUMPRODUCT(AI8:AI19,'Area 2010'!$E$6:$E$17),SUMPRODUCT(BuildingProfile!AI20:AI31,'Area 2010'!$F$6:$F$17))/SUM('Area 2010'!$E$6:$F$17)</f>
        <v>2.5000000000000005E-3</v>
      </c>
      <c r="AJ32" s="31">
        <f>SUM(SUMPRODUCT(AJ8:AJ19,'Area 2010'!$E$6:$E$17),SUMPRODUCT(BuildingProfile!AJ20:AJ31,'Area 2010'!$F$6:$F$17))/SUM('Area 2010'!$E$6:$F$17)</f>
        <v>2.5000000000000005E-3</v>
      </c>
    </row>
    <row r="33" spans="4:55" ht="15.75" x14ac:dyDescent="0.25">
      <c r="D33" s="6" t="s">
        <v>9</v>
      </c>
      <c r="E33" s="9">
        <v>2039</v>
      </c>
      <c r="F33" s="10">
        <f>F32-'Area 2010'!$E$6*$AH$8</f>
        <v>15.097655493807352</v>
      </c>
      <c r="G33" s="10">
        <f>G32-'Area 2010'!$F$6*$AH$20</f>
        <v>23.673441910292652</v>
      </c>
      <c r="H33" t="s">
        <v>10</v>
      </c>
      <c r="I33" s="118" t="s">
        <v>67</v>
      </c>
      <c r="J33" s="119" t="s">
        <v>68</v>
      </c>
      <c r="M33" s="11"/>
      <c r="N33" s="15" t="s">
        <v>28</v>
      </c>
      <c r="O33" s="7" t="s">
        <v>29</v>
      </c>
      <c r="P33" s="16">
        <v>2040</v>
      </c>
      <c r="Q33" s="17">
        <v>6.4841355654673523</v>
      </c>
      <c r="R33" s="17">
        <v>12.819244446601996</v>
      </c>
      <c r="S33" s="15" t="s">
        <v>12</v>
      </c>
      <c r="T33" s="118" t="s">
        <v>67</v>
      </c>
      <c r="U33" s="119" t="s">
        <v>71</v>
      </c>
      <c r="AA33" s="35" t="s">
        <v>41</v>
      </c>
      <c r="AB33" s="144">
        <v>1E-3</v>
      </c>
      <c r="AC33" s="145"/>
      <c r="AD33" s="145"/>
      <c r="AE33" s="145"/>
      <c r="AF33" s="145"/>
      <c r="AG33" s="145"/>
      <c r="AH33" s="145"/>
      <c r="AI33" s="145"/>
      <c r="AJ33" s="146"/>
    </row>
    <row r="34" spans="4:55" ht="15.75" x14ac:dyDescent="0.25">
      <c r="D34" s="6" t="s">
        <v>9</v>
      </c>
      <c r="E34" s="9">
        <v>2040</v>
      </c>
      <c r="F34" s="10">
        <f>F33-'Area 2010'!$E$6*$AH$8</f>
        <v>15.057004832811639</v>
      </c>
      <c r="G34" s="10">
        <f>G33-'Area 2010'!$F$6*$AH$20</f>
        <v>23.609700817373177</v>
      </c>
      <c r="H34" t="s">
        <v>10</v>
      </c>
      <c r="I34" s="118" t="s">
        <v>67</v>
      </c>
      <c r="J34" s="119" t="s">
        <v>68</v>
      </c>
      <c r="M34" s="11"/>
      <c r="N34" s="15" t="s">
        <v>28</v>
      </c>
      <c r="O34" s="7" t="s">
        <v>29</v>
      </c>
      <c r="P34" s="16">
        <v>2041</v>
      </c>
      <c r="Q34" s="17">
        <v>6.6933012288695259</v>
      </c>
      <c r="R34" s="17">
        <v>13.232768461008511</v>
      </c>
      <c r="S34" s="15" t="s">
        <v>12</v>
      </c>
      <c r="T34" s="118" t="s">
        <v>67</v>
      </c>
      <c r="U34" s="119" t="s">
        <v>71</v>
      </c>
      <c r="AA34" s="36" t="s">
        <v>42</v>
      </c>
      <c r="AB34" s="144">
        <v>2.5000000000000001E-3</v>
      </c>
      <c r="AC34" s="145"/>
      <c r="AD34" s="145"/>
      <c r="AE34" s="145"/>
      <c r="AF34" s="145"/>
      <c r="AG34" s="145"/>
      <c r="AH34" s="145"/>
      <c r="AI34" s="145"/>
      <c r="AJ34" s="146"/>
    </row>
    <row r="35" spans="4:55" ht="16.5" thickBot="1" x14ac:dyDescent="0.3">
      <c r="D35" s="6" t="s">
        <v>9</v>
      </c>
      <c r="E35" s="9">
        <v>2041</v>
      </c>
      <c r="F35" s="10">
        <f>F34-'Area 2010'!$E$6*$AI$8</f>
        <v>15.016354171815927</v>
      </c>
      <c r="G35" s="10">
        <f>G34-'Area 2010'!$F$6*$AI$20</f>
        <v>23.545959724453702</v>
      </c>
      <c r="H35" t="s">
        <v>10</v>
      </c>
      <c r="I35" s="118" t="s">
        <v>67</v>
      </c>
      <c r="J35" s="119" t="s">
        <v>68</v>
      </c>
      <c r="N35" s="15" t="s">
        <v>28</v>
      </c>
      <c r="O35" s="7" t="s">
        <v>29</v>
      </c>
      <c r="P35" s="16">
        <v>2042</v>
      </c>
      <c r="Q35" s="17">
        <v>6.9024668922716987</v>
      </c>
      <c r="R35" s="17">
        <v>13.646292475415027</v>
      </c>
      <c r="S35" s="15" t="s">
        <v>12</v>
      </c>
      <c r="T35" s="118" t="s">
        <v>67</v>
      </c>
      <c r="U35" s="119" t="s">
        <v>71</v>
      </c>
      <c r="AA35" s="36" t="s">
        <v>43</v>
      </c>
      <c r="AB35" s="148">
        <v>5.0000000000000001E-3</v>
      </c>
      <c r="AC35" s="149"/>
      <c r="AD35" s="149"/>
      <c r="AE35" s="149"/>
      <c r="AF35" s="149"/>
      <c r="AG35" s="149"/>
      <c r="AH35" s="149"/>
      <c r="AI35" s="149"/>
      <c r="AJ35" s="150"/>
    </row>
    <row r="36" spans="4:55" ht="16.5" thickTop="1" x14ac:dyDescent="0.25">
      <c r="D36" s="6" t="s">
        <v>9</v>
      </c>
      <c r="E36" s="9">
        <v>2042</v>
      </c>
      <c r="F36" s="10">
        <f>F35-'Area 2010'!$E$6*$AI$8</f>
        <v>14.975703510820214</v>
      </c>
      <c r="G36" s="10">
        <f>G35-'Area 2010'!$F$6*$AI$20</f>
        <v>23.482218631534227</v>
      </c>
      <c r="H36" t="s">
        <v>10</v>
      </c>
      <c r="I36" s="118" t="s">
        <v>67</v>
      </c>
      <c r="J36" s="119" t="s">
        <v>68</v>
      </c>
      <c r="N36" s="15" t="s">
        <v>28</v>
      </c>
      <c r="O36" s="7" t="s">
        <v>29</v>
      </c>
      <c r="P36" s="16">
        <v>2043</v>
      </c>
      <c r="Q36" s="17">
        <v>7.1116325556738715</v>
      </c>
      <c r="R36" s="17">
        <v>14.059816489821543</v>
      </c>
      <c r="S36" s="15" t="s">
        <v>12</v>
      </c>
      <c r="T36" s="118" t="s">
        <v>67</v>
      </c>
      <c r="U36" s="119" t="s">
        <v>71</v>
      </c>
      <c r="AA36" s="37" t="s">
        <v>44</v>
      </c>
      <c r="AB36" s="32">
        <f>AB32*SUM('Area 2010'!$E$6:$F$17)*1000</f>
        <v>722.65721123397464</v>
      </c>
      <c r="AC36" s="33">
        <f>AC32*SUM('Area 2010'!$E$6:$F$17)*1000</f>
        <v>722.65721123397464</v>
      </c>
      <c r="AD36" s="33">
        <f>AD32*SUM('Area 2010'!$E$6:$F$17)*1000</f>
        <v>723.36271481983715</v>
      </c>
      <c r="AE36" s="33">
        <f>AE32*SUM('Area 2010'!$E$6:$F$17)*1000</f>
        <v>723.36271481983715</v>
      </c>
      <c r="AF36" s="33">
        <f>AF32*SUM('Area 2010'!$E$6:$F$17)*1000</f>
        <v>723.36271481983715</v>
      </c>
      <c r="AG36" s="33">
        <f>AG32*SUM('Area 2010'!$E$6:$F$17)*1000</f>
        <v>723.36271481983715</v>
      </c>
      <c r="AH36" s="33">
        <f>AH32*SUM('Area 2010'!$E$6:$F$17)*1000</f>
        <v>723.36271481983715</v>
      </c>
      <c r="AI36" s="33">
        <f>AI32*SUM('Area 2010'!$E$6:$F$17)*1000</f>
        <v>723.36271481983715</v>
      </c>
      <c r="AJ36" s="34">
        <f>AJ32*SUM('Area 2010'!$E$6:$F$17)*1000</f>
        <v>723.36271481983715</v>
      </c>
    </row>
    <row r="37" spans="4:55" ht="15.75" x14ac:dyDescent="0.25">
      <c r="D37" s="6" t="s">
        <v>9</v>
      </c>
      <c r="E37" s="9">
        <v>2043</v>
      </c>
      <c r="F37" s="10">
        <f>F36-'Area 2010'!$E$6*$AI$8</f>
        <v>14.935052849824501</v>
      </c>
      <c r="G37" s="10">
        <f>G36-'Area 2010'!$F$6*$AI$20</f>
        <v>23.418477538614752</v>
      </c>
      <c r="H37" t="s">
        <v>10</v>
      </c>
      <c r="I37" s="118" t="s">
        <v>67</v>
      </c>
      <c r="J37" s="119" t="s">
        <v>68</v>
      </c>
      <c r="N37" s="15" t="s">
        <v>28</v>
      </c>
      <c r="O37" s="7" t="s">
        <v>29</v>
      </c>
      <c r="P37" s="16">
        <v>2044</v>
      </c>
      <c r="Q37" s="17">
        <v>7.3207982190760452</v>
      </c>
      <c r="R37" s="17">
        <v>14.473340504228059</v>
      </c>
      <c r="S37" s="15" t="s">
        <v>12</v>
      </c>
      <c r="T37" s="118" t="s">
        <v>67</v>
      </c>
      <c r="U37" s="119" t="s">
        <v>71</v>
      </c>
      <c r="AA37" s="35" t="s">
        <v>45</v>
      </c>
      <c r="AB37" s="151">
        <f>AB33*SUM('Area 2010'!$E$6:$F$17)*1000</f>
        <v>289.3450859279348</v>
      </c>
      <c r="AC37" s="152"/>
      <c r="AD37" s="152"/>
      <c r="AE37" s="152"/>
      <c r="AF37" s="152"/>
      <c r="AG37" s="152"/>
      <c r="AH37" s="152"/>
      <c r="AI37" s="152"/>
      <c r="AJ37" s="153"/>
    </row>
    <row r="38" spans="4:55" ht="15.75" x14ac:dyDescent="0.25">
      <c r="D38" s="6" t="s">
        <v>9</v>
      </c>
      <c r="E38" s="9">
        <v>2044</v>
      </c>
      <c r="F38" s="10">
        <f>F37-'Area 2010'!$E$6*$AI$8</f>
        <v>14.894402188828789</v>
      </c>
      <c r="G38" s="10">
        <f>G37-'Area 2010'!$F$6*$AI$20</f>
        <v>23.354736445695277</v>
      </c>
      <c r="H38" t="s">
        <v>10</v>
      </c>
      <c r="I38" s="118" t="s">
        <v>67</v>
      </c>
      <c r="J38" s="119" t="s">
        <v>68</v>
      </c>
      <c r="N38" s="15" t="s">
        <v>28</v>
      </c>
      <c r="O38" s="7" t="s">
        <v>29</v>
      </c>
      <c r="P38" s="16">
        <v>2045</v>
      </c>
      <c r="Q38" s="17">
        <v>7.5299638824782189</v>
      </c>
      <c r="R38" s="17">
        <v>14.886864518634573</v>
      </c>
      <c r="S38" s="15" t="s">
        <v>12</v>
      </c>
      <c r="T38" s="118" t="s">
        <v>67</v>
      </c>
      <c r="U38" s="119" t="s">
        <v>71</v>
      </c>
      <c r="AA38" s="36" t="s">
        <v>46</v>
      </c>
      <c r="AB38" s="151">
        <f>AB34*SUM('Area 2010'!$E$6:$F$17)*1000</f>
        <v>723.36271481983704</v>
      </c>
      <c r="AC38" s="152"/>
      <c r="AD38" s="152"/>
      <c r="AE38" s="152"/>
      <c r="AF38" s="152"/>
      <c r="AG38" s="152"/>
      <c r="AH38" s="152"/>
      <c r="AI38" s="152"/>
      <c r="AJ38" s="153"/>
    </row>
    <row r="39" spans="4:55" ht="16.5" thickBot="1" x14ac:dyDescent="0.3">
      <c r="D39" s="6" t="s">
        <v>9</v>
      </c>
      <c r="E39" s="9">
        <v>2045</v>
      </c>
      <c r="F39" s="10">
        <f>F38-'Area 2010'!$E$6*$AI$8</f>
        <v>14.853751527833076</v>
      </c>
      <c r="G39" s="10">
        <f>G38-'Area 2010'!$F$6*$AI$20</f>
        <v>23.290995352775802</v>
      </c>
      <c r="H39" t="s">
        <v>10</v>
      </c>
      <c r="I39" s="118" t="s">
        <v>67</v>
      </c>
      <c r="J39" s="119" t="s">
        <v>68</v>
      </c>
      <c r="N39" s="15" t="s">
        <v>28</v>
      </c>
      <c r="O39" s="7" t="s">
        <v>29</v>
      </c>
      <c r="P39" s="16">
        <v>2046</v>
      </c>
      <c r="Q39" s="17">
        <v>7.7391295458803917</v>
      </c>
      <c r="R39" s="17">
        <v>15.300388533041088</v>
      </c>
      <c r="S39" s="15" t="s">
        <v>12</v>
      </c>
      <c r="T39" s="118" t="s">
        <v>67</v>
      </c>
      <c r="U39" s="119" t="s">
        <v>71</v>
      </c>
      <c r="AA39" s="38" t="s">
        <v>47</v>
      </c>
      <c r="AB39" s="154">
        <f>AB35*SUM('Area 2010'!$E$6:$F$17)*1000</f>
        <v>1446.7254296396741</v>
      </c>
      <c r="AC39" s="155"/>
      <c r="AD39" s="155"/>
      <c r="AE39" s="155"/>
      <c r="AF39" s="155"/>
      <c r="AG39" s="155"/>
      <c r="AH39" s="155"/>
      <c r="AI39" s="155"/>
      <c r="AJ39" s="156"/>
    </row>
    <row r="40" spans="4:55" ht="15.75" thickTop="1" x14ac:dyDescent="0.25">
      <c r="D40" s="6" t="s">
        <v>9</v>
      </c>
      <c r="E40" s="9">
        <v>2046</v>
      </c>
      <c r="F40" s="10">
        <f>F39-'Area 2010'!$E$6*$AJ$8</f>
        <v>14.813100866837363</v>
      </c>
      <c r="G40" s="10">
        <f>G39-'Area 2010'!$F$6*$AJ$20</f>
        <v>23.227254259856327</v>
      </c>
      <c r="H40" t="s">
        <v>10</v>
      </c>
      <c r="I40" s="118" t="s">
        <v>67</v>
      </c>
      <c r="J40" s="119" t="s">
        <v>68</v>
      </c>
      <c r="N40" s="15" t="s">
        <v>28</v>
      </c>
      <c r="O40" s="7" t="s">
        <v>29</v>
      </c>
      <c r="P40" s="16">
        <v>2047</v>
      </c>
      <c r="Q40" s="17">
        <v>7.9482952092825645</v>
      </c>
      <c r="R40" s="17">
        <v>15.713912547447604</v>
      </c>
      <c r="S40" s="15" t="s">
        <v>12</v>
      </c>
      <c r="T40" s="118" t="s">
        <v>67</v>
      </c>
      <c r="U40" s="119" t="s">
        <v>71</v>
      </c>
    </row>
    <row r="41" spans="4:55" x14ac:dyDescent="0.25">
      <c r="D41" s="6" t="s">
        <v>9</v>
      </c>
      <c r="E41" s="9">
        <v>2047</v>
      </c>
      <c r="F41" s="10">
        <f>F40-'Area 2010'!$E$6*$AJ$8</f>
        <v>14.77245020584165</v>
      </c>
      <c r="G41" s="10">
        <f>G40-'Area 2010'!$F$6*$AJ$20</f>
        <v>23.163513166936852</v>
      </c>
      <c r="H41" t="s">
        <v>10</v>
      </c>
      <c r="I41" s="118" t="s">
        <v>67</v>
      </c>
      <c r="J41" s="119" t="s">
        <v>68</v>
      </c>
      <c r="N41" s="15" t="s">
        <v>28</v>
      </c>
      <c r="O41" s="7" t="s">
        <v>29</v>
      </c>
      <c r="P41" s="16">
        <v>2048</v>
      </c>
      <c r="Q41" s="17">
        <v>8.1574608726847373</v>
      </c>
      <c r="R41" s="17">
        <v>16.127436561854118</v>
      </c>
      <c r="S41" s="15" t="s">
        <v>12</v>
      </c>
      <c r="T41" s="118" t="s">
        <v>67</v>
      </c>
      <c r="U41" s="119" t="s">
        <v>71</v>
      </c>
    </row>
    <row r="42" spans="4:55" x14ac:dyDescent="0.25">
      <c r="D42" s="6" t="s">
        <v>9</v>
      </c>
      <c r="E42" s="9">
        <v>2048</v>
      </c>
      <c r="F42" s="10">
        <f>F41-'Area 2010'!$E$6*$AJ$8</f>
        <v>14.731799544845938</v>
      </c>
      <c r="G42" s="10">
        <f>G41-'Area 2010'!$F$6*$AJ$20</f>
        <v>23.099772074017377</v>
      </c>
      <c r="H42" t="s">
        <v>10</v>
      </c>
      <c r="I42" s="118" t="s">
        <v>67</v>
      </c>
      <c r="J42" s="119" t="s">
        <v>68</v>
      </c>
      <c r="N42" s="15" t="s">
        <v>28</v>
      </c>
      <c r="O42" s="7" t="s">
        <v>29</v>
      </c>
      <c r="P42" s="16">
        <v>2049</v>
      </c>
      <c r="Q42" s="17">
        <v>8.3666265360869119</v>
      </c>
      <c r="R42" s="17">
        <v>16.540960576260638</v>
      </c>
      <c r="S42" s="15" t="s">
        <v>12</v>
      </c>
      <c r="T42" s="118" t="s">
        <v>67</v>
      </c>
      <c r="U42" s="119" t="s">
        <v>71</v>
      </c>
    </row>
    <row r="43" spans="4:55" x14ac:dyDescent="0.25">
      <c r="D43" s="6" t="s">
        <v>9</v>
      </c>
      <c r="E43" s="9">
        <v>2049</v>
      </c>
      <c r="F43" s="10">
        <f>F42-'Area 2010'!$E$6*$AJ$8</f>
        <v>14.691148883850225</v>
      </c>
      <c r="G43" s="10">
        <f>G42-'Area 2010'!$F$6*$AJ$20</f>
        <v>23.036030981097902</v>
      </c>
      <c r="H43" t="s">
        <v>10</v>
      </c>
      <c r="I43" s="118" t="s">
        <v>67</v>
      </c>
      <c r="J43" s="119" t="s">
        <v>68</v>
      </c>
      <c r="N43" s="15" t="s">
        <v>28</v>
      </c>
      <c r="O43" s="7" t="s">
        <v>29</v>
      </c>
      <c r="P43" s="16">
        <v>2050</v>
      </c>
      <c r="Q43" s="17">
        <v>8.5757921994890847</v>
      </c>
      <c r="R43" s="17">
        <v>16.95448459066715</v>
      </c>
      <c r="S43" s="15" t="s">
        <v>12</v>
      </c>
      <c r="T43" s="118" t="s">
        <v>67</v>
      </c>
      <c r="U43" s="119" t="s">
        <v>71</v>
      </c>
      <c r="X43" s="14"/>
      <c r="AA43" s="130" t="s">
        <v>62</v>
      </c>
      <c r="AB43" s="130"/>
      <c r="AC43" s="130"/>
      <c r="AD43" s="130"/>
      <c r="AE43" s="130"/>
      <c r="AF43" s="130"/>
      <c r="AG43" s="130"/>
      <c r="AH43" s="130"/>
      <c r="AI43" s="130"/>
      <c r="AJ43" s="130"/>
    </row>
    <row r="44" spans="4:55" ht="15.75" thickBot="1" x14ac:dyDescent="0.3">
      <c r="D44" s="6" t="s">
        <v>9</v>
      </c>
      <c r="E44" s="9">
        <v>2050</v>
      </c>
      <c r="F44" s="10">
        <f>F43-'Area 2010'!$E$6*$AJ$8</f>
        <v>14.650498222854512</v>
      </c>
      <c r="G44" s="10">
        <f>G43-'Area 2010'!$F$6*$AJ$20</f>
        <v>22.972289888178427</v>
      </c>
      <c r="H44" t="s">
        <v>10</v>
      </c>
      <c r="I44" s="118" t="s">
        <v>67</v>
      </c>
      <c r="J44" s="119" t="s">
        <v>68</v>
      </c>
      <c r="M44" s="11"/>
      <c r="N44" s="15" t="s">
        <v>28</v>
      </c>
      <c r="O44" s="7" t="s">
        <v>29</v>
      </c>
      <c r="P44" s="16">
        <v>2012</v>
      </c>
      <c r="Q44" s="17">
        <v>0.48059557207657577</v>
      </c>
      <c r="R44" s="17">
        <v>0.88126624992965918</v>
      </c>
      <c r="S44" s="15" t="s">
        <v>15</v>
      </c>
      <c r="T44" s="118" t="s">
        <v>67</v>
      </c>
      <c r="U44" s="119" t="s">
        <v>71</v>
      </c>
      <c r="X44" s="14"/>
      <c r="AA44" s="52">
        <v>2010</v>
      </c>
      <c r="AB44" s="52">
        <v>2012</v>
      </c>
      <c r="AC44" s="52">
        <v>2015</v>
      </c>
      <c r="AD44" s="52">
        <v>2020</v>
      </c>
      <c r="AE44" s="52">
        <v>2025</v>
      </c>
      <c r="AF44" s="52">
        <v>2030</v>
      </c>
      <c r="AG44" s="52">
        <v>2035</v>
      </c>
      <c r="AH44" s="52">
        <v>2040</v>
      </c>
      <c r="AI44" s="52">
        <v>2045</v>
      </c>
      <c r="AJ44" s="52">
        <v>2050</v>
      </c>
    </row>
    <row r="45" spans="4:55" ht="15.75" thickTop="1" x14ac:dyDescent="0.25">
      <c r="D45" s="6" t="s">
        <v>9</v>
      </c>
      <c r="E45" s="9">
        <v>2011</v>
      </c>
      <c r="F45" s="10">
        <f>'Area 2010'!$E$7-'Area 2010'!$E$7*$AB$9</f>
        <v>11.242906765250467</v>
      </c>
      <c r="G45" s="10">
        <f>'Area 2010'!$F$7-'Area 2010'!$F$7*$AB$21</f>
        <v>21.26611094995031</v>
      </c>
      <c r="H45" t="s">
        <v>11</v>
      </c>
      <c r="I45" s="118" t="s">
        <v>67</v>
      </c>
      <c r="J45" s="119" t="s">
        <v>68</v>
      </c>
      <c r="M45" s="11"/>
      <c r="N45" s="15" t="s">
        <v>28</v>
      </c>
      <c r="O45" s="7" t="s">
        <v>29</v>
      </c>
      <c r="P45" s="16">
        <v>2013</v>
      </c>
      <c r="Q45" s="17">
        <v>0.64079409610210103</v>
      </c>
      <c r="R45" s="17">
        <v>1.1750216665728788</v>
      </c>
      <c r="S45" s="15" t="s">
        <v>15</v>
      </c>
      <c r="T45" s="118" t="s">
        <v>67</v>
      </c>
      <c r="U45" s="119" t="s">
        <v>71</v>
      </c>
      <c r="X45" s="131" t="s">
        <v>8</v>
      </c>
      <c r="Y45" s="133" t="s">
        <v>33</v>
      </c>
      <c r="Z45" s="55" t="s">
        <v>31</v>
      </c>
      <c r="AA45" s="59">
        <f>SUM('Area 2010'!E6:E7)</f>
        <v>27.529089461179847</v>
      </c>
      <c r="AB45" s="60">
        <f>AA45-('Area 2010'!$E$6*BuildingProfile!AB$8*(AB$68-AA$68)+'Area 2010'!$E$7*(BuildingProfile!AB$9*(AB$68-AA$68)))</f>
        <v>27.402455649658421</v>
      </c>
      <c r="AC45" s="61">
        <f>AB45-('Area 2010'!$E$6*BuildingProfile!AC$8*(AC$68-AB$68)+'Area 2010'!$E$7*(BuildingProfile!AC$9*(AC$68-AB$68)))</f>
        <v>27.21250493237628</v>
      </c>
      <c r="AD45" s="61">
        <f>AC45-('Area 2010'!$E$6*BuildingProfile!AD$8*(AD$68-AC$68)+'Area 2010'!$E$7*(BuildingProfile!AD$9*(AD$68-AC$68)))</f>
        <v>26.86839131411153</v>
      </c>
      <c r="AE45" s="61">
        <f>AD45-('Area 2010'!$E$6*BuildingProfile!AE$8*(AE$68-AD$68)+'Area 2010'!$E$7*(BuildingProfile!AE$9*(AE$68-AD$68)))</f>
        <v>26.524277695846781</v>
      </c>
      <c r="AF45" s="61">
        <f>AE45-('Area 2010'!$E$6*BuildingProfile!AF$8*(AF$68-AE$68)+'Area 2010'!$E$7*(BuildingProfile!AF$9*(AF$68-AE$68)))</f>
        <v>26.180164077582031</v>
      </c>
      <c r="AG45" s="61">
        <f>AF45-('Area 2010'!$E$6*BuildingProfile!AG$8*(AG$68-AF$68)+'Area 2010'!$E$7*(BuildingProfile!AG$9*(AG$68-AF$68)))</f>
        <v>25.836050459317281</v>
      </c>
      <c r="AH45" s="61">
        <f>AG45-('Area 2010'!$E$6*BuildingProfile!AH$8*(AH$68-AG$68)+'Area 2010'!$E$7*(BuildingProfile!AH$9*(AH$68-AG$68)))</f>
        <v>25.491936841052532</v>
      </c>
      <c r="AI45" s="61">
        <f>AH45-('Area 2010'!$E$6*BuildingProfile!AI$8*(AI$68-AH$68)+'Area 2010'!$E$7*(BuildingProfile!AI$9*(AI$68-AH$68)))</f>
        <v>25.147823222787782</v>
      </c>
      <c r="AJ45" s="62">
        <f>AI45-('Area 2010'!$E$6*BuildingProfile!AJ$8*(AJ$68-AI$68)+'Area 2010'!$E$7*(BuildingProfile!AJ$9*(AJ$68-AI$68)))</f>
        <v>24.803709604523032</v>
      </c>
      <c r="AK45" s="103">
        <f>(AA45-AJ45)/AA45</f>
        <v>9.9000000000000365E-2</v>
      </c>
    </row>
    <row r="46" spans="4:55" x14ac:dyDescent="0.25">
      <c r="D46" s="6" t="s">
        <v>9</v>
      </c>
      <c r="E46" s="9">
        <v>2012</v>
      </c>
      <c r="F46" s="10">
        <f>F45-'Area 2010'!$E$7*$AB$9</f>
        <v>11.216988467605809</v>
      </c>
      <c r="G46" s="10">
        <f>G45-'Area 2010'!$F$7*$AB$21</f>
        <v>21.21708613769724</v>
      </c>
      <c r="H46" t="s">
        <v>11</v>
      </c>
      <c r="I46" s="118" t="s">
        <v>67</v>
      </c>
      <c r="J46" s="119" t="s">
        <v>68</v>
      </c>
      <c r="M46" s="11"/>
      <c r="N46" s="15" t="s">
        <v>28</v>
      </c>
      <c r="O46" s="7" t="s">
        <v>29</v>
      </c>
      <c r="P46" s="16">
        <v>2014</v>
      </c>
      <c r="Q46" s="17">
        <v>0.80099262012762629</v>
      </c>
      <c r="R46" s="17">
        <v>1.4687770832160987</v>
      </c>
      <c r="S46" s="15" t="s">
        <v>15</v>
      </c>
      <c r="T46" s="118" t="s">
        <v>67</v>
      </c>
      <c r="U46" s="119" t="s">
        <v>71</v>
      </c>
      <c r="X46" s="121"/>
      <c r="Y46" s="124"/>
      <c r="Z46" s="58" t="s">
        <v>30</v>
      </c>
      <c r="AA46" s="63">
        <f>SUM('Area 2010'!E8:E9)</f>
        <v>22.368450991368469</v>
      </c>
      <c r="AB46" s="64">
        <f>AA46-('Area 2010'!$E$8*BuildingProfile!AB$10*(AB$68-AA$68)+'Area 2010'!$E$9*(BuildingProfile!AB$11*(AB$68-AA$68)))</f>
        <v>22.265556116808174</v>
      </c>
      <c r="AC46" s="65">
        <f>AB46-('Area 2010'!$E$8*BuildingProfile!AC$10*(AC$68-AB$68)+'Area 2010'!$E$9*(BuildingProfile!AC$11*(AC$68-AB$68)))</f>
        <v>22.111213804967733</v>
      </c>
      <c r="AD46" s="65">
        <f>AC46-('Area 2010'!$E$8*BuildingProfile!AD$10*(AD$68-AC$68)+'Area 2010'!$E$9*(BuildingProfile!AD$11*(AD$68-AC$68)))</f>
        <v>21.831608167575627</v>
      </c>
      <c r="AE46" s="65">
        <f>AD46-('Area 2010'!$E$8*BuildingProfile!AE$10*(AE$68-AD$68)+'Area 2010'!$E$9*(BuildingProfile!AE$11*(AE$68-AD$68)))</f>
        <v>21.552002530183522</v>
      </c>
      <c r="AF46" s="65">
        <f>AE46-('Area 2010'!$E$8*BuildingProfile!AF$10*(AF$68-AE$68)+'Area 2010'!$E$9*(BuildingProfile!AF$11*(AF$68-AE$68)))</f>
        <v>21.272396892791416</v>
      </c>
      <c r="AG46" s="65">
        <f>AF46-('Area 2010'!$E$8*BuildingProfile!AG$10*(AG$68-AF$68)+'Area 2010'!$E$9*(BuildingProfile!AG$11*(AG$68-AF$68)))</f>
        <v>20.992791255399311</v>
      </c>
      <c r="AH46" s="65">
        <f>AG46-('Area 2010'!$E$8*BuildingProfile!AH$10*(AH$68-AG$68)+'Area 2010'!$E$9*(BuildingProfile!AH$11*(AH$68-AG$68)))</f>
        <v>20.713185618007206</v>
      </c>
      <c r="AI46" s="65">
        <f>AH46-('Area 2010'!$E$8*BuildingProfile!AI$10*(AI$68-AH$68)+'Area 2010'!$E$9*(BuildingProfile!AI$11*(AI$68-AH$68)))</f>
        <v>20.4335799806151</v>
      </c>
      <c r="AJ46" s="66">
        <f>AI46-('Area 2010'!$E$8*BuildingProfile!AJ$10*(AJ$68-AI$68)+'Area 2010'!$E$9*(BuildingProfile!AJ$11*(AJ$68-AI$68)))</f>
        <v>20.153974343222995</v>
      </c>
      <c r="AK46" s="103">
        <f t="shared" ref="AK46:AK56" si="0">(AA46-AJ46)/AA46</f>
        <v>9.8999999999999824E-2</v>
      </c>
    </row>
    <row r="47" spans="4:55" ht="15.75" thickBot="1" x14ac:dyDescent="0.3">
      <c r="D47" s="6" t="s">
        <v>9</v>
      </c>
      <c r="E47" s="9">
        <v>2013</v>
      </c>
      <c r="F47" s="10">
        <f>F46-'Area 2010'!$E$7*$AC$9</f>
        <v>11.191070169961151</v>
      </c>
      <c r="G47" s="10">
        <f>G46-'Area 2010'!$F$7*$AC$21</f>
        <v>21.168061325444171</v>
      </c>
      <c r="H47" t="s">
        <v>11</v>
      </c>
      <c r="I47" s="118" t="s">
        <v>67</v>
      </c>
      <c r="J47" s="119" t="s">
        <v>68</v>
      </c>
      <c r="M47" s="11"/>
      <c r="N47" s="15" t="s">
        <v>28</v>
      </c>
      <c r="O47" s="7" t="s">
        <v>29</v>
      </c>
      <c r="P47" s="16">
        <v>2015</v>
      </c>
      <c r="Q47" s="17">
        <v>0.96119114415315154</v>
      </c>
      <c r="R47" s="17">
        <v>1.7625324998593181</v>
      </c>
      <c r="S47" s="15" t="s">
        <v>15</v>
      </c>
      <c r="T47" s="118" t="s">
        <v>67</v>
      </c>
      <c r="U47" s="119" t="s">
        <v>71</v>
      </c>
      <c r="X47" s="121"/>
      <c r="Y47" s="125"/>
      <c r="Z47" s="53" t="s">
        <v>32</v>
      </c>
      <c r="AA47" s="67">
        <f>SUM('Area 2010'!E10:E11)</f>
        <v>24.249816378742224</v>
      </c>
      <c r="AB47" s="68">
        <f>AA47-('Area 2010'!$E$10*BuildingProfile!AB$12*(AB$68-AA$68)+'Area 2010'!$E$11*(BuildingProfile!AB$13*(AB$68-AA$68)))</f>
        <v>24.13826722340001</v>
      </c>
      <c r="AC47" s="69">
        <f>AB47-('Area 2010'!$E$10*BuildingProfile!AC$12*(AC$68-AB$68)+'Area 2010'!$E$11*(BuildingProfile!AC$13*(AC$68-AB$68)))</f>
        <v>23.970943490386688</v>
      </c>
      <c r="AD47" s="69">
        <f>AC47-('Area 2010'!$E$10*BuildingProfile!AD$12*(AD$68-AC$68)+'Area 2010'!$E$11*(BuildingProfile!AD$13*(AD$68-AC$68)))</f>
        <v>23.66782078565241</v>
      </c>
      <c r="AE47" s="69">
        <f>AD47-('Area 2010'!$E$10*BuildingProfile!AE$12*(AE$68-AD$68)+'Area 2010'!$E$11*(BuildingProfile!AE$13*(AE$68-AD$68)))</f>
        <v>23.364698080918131</v>
      </c>
      <c r="AF47" s="69">
        <f>AE47-('Area 2010'!$E$10*BuildingProfile!AF$12*(AF$68-AE$68)+'Area 2010'!$E$11*(BuildingProfile!AF$13*(AF$68-AE$68)))</f>
        <v>23.061575376183853</v>
      </c>
      <c r="AG47" s="69">
        <f>AF47-('Area 2010'!$E$10*BuildingProfile!AG$12*(AG$68-AF$68)+'Area 2010'!$E$11*(BuildingProfile!AG$13*(AG$68-AF$68)))</f>
        <v>22.758452671449575</v>
      </c>
      <c r="AH47" s="69">
        <f>AG47-('Area 2010'!$E$10*BuildingProfile!AH$12*(AH$68-AG$68)+'Area 2010'!$E$11*(BuildingProfile!AH$13*(AH$68-AG$68)))</f>
        <v>22.455329966715297</v>
      </c>
      <c r="AI47" s="69">
        <f>AH47-('Area 2010'!$E$10*BuildingProfile!AI$12*(AI$68-AH$68)+'Area 2010'!$E$11*(BuildingProfile!AI$13*(AI$68-AH$68)))</f>
        <v>22.152207261981019</v>
      </c>
      <c r="AJ47" s="70">
        <f>AI47-('Area 2010'!$E$10*BuildingProfile!AJ$12*(AJ$68-AI$68)+'Area 2010'!$E$11*(BuildingProfile!AJ$13*(AJ$68-AI$68)))</f>
        <v>21.849084557246741</v>
      </c>
      <c r="AK47" s="103">
        <f>(AA47-AJ47)/AA47</f>
        <v>9.9000000000000143E-2</v>
      </c>
    </row>
    <row r="48" spans="4:55" x14ac:dyDescent="0.25">
      <c r="D48" s="6" t="s">
        <v>9</v>
      </c>
      <c r="E48" s="9">
        <v>2014</v>
      </c>
      <c r="F48" s="10">
        <f>F47-'Area 2010'!$E$7*$AC$9</f>
        <v>11.165151872316493</v>
      </c>
      <c r="G48" s="10">
        <f>G47-'Area 2010'!$F$7*$AC$21</f>
        <v>21.119036513191102</v>
      </c>
      <c r="H48" t="s">
        <v>11</v>
      </c>
      <c r="I48" s="118" t="s">
        <v>67</v>
      </c>
      <c r="J48" s="119" t="s">
        <v>68</v>
      </c>
      <c r="M48" s="11"/>
      <c r="N48" s="15" t="s">
        <v>28</v>
      </c>
      <c r="O48" s="7" t="s">
        <v>29</v>
      </c>
      <c r="P48" s="16">
        <v>2016</v>
      </c>
      <c r="Q48" s="17">
        <v>1.1213896681786768</v>
      </c>
      <c r="R48" s="17">
        <v>2.0562879165025381</v>
      </c>
      <c r="S48" s="15" t="s">
        <v>15</v>
      </c>
      <c r="T48" s="118" t="s">
        <v>67</v>
      </c>
      <c r="U48" s="119" t="s">
        <v>71</v>
      </c>
      <c r="X48" s="121"/>
      <c r="Y48" s="123" t="s">
        <v>34</v>
      </c>
      <c r="Z48" s="56" t="s">
        <v>31</v>
      </c>
      <c r="AA48" s="71">
        <f>SUM('Area 2010'!E12:E13)</f>
        <v>9.8155656926779731</v>
      </c>
      <c r="AB48" s="72">
        <f>AA48-('Area 2010'!$E$12*BuildingProfile!AB$14*(AB$68-AA$68)+'Area 2010'!$E$13*(BuildingProfile!AB$15*(AB$68-AA$68)))</f>
        <v>9.7704140904916539</v>
      </c>
      <c r="AC48" s="73">
        <f>AB48-('Area 2010'!$E$12*BuildingProfile!AC$14*(AC$68-AB$68)+'Area 2010'!$E$13*(BuildingProfile!AC$15*(AC$68-AB$68)))</f>
        <v>9.7026866872121751</v>
      </c>
      <c r="AD48" s="73">
        <f>AC48-('Area 2010'!$E$12*BuildingProfile!AD$14*(AD$68-AC$68)+'Area 2010'!$E$13*(BuildingProfile!AD$15*(AD$68-AC$68)))</f>
        <v>9.5799921160537007</v>
      </c>
      <c r="AE48" s="73">
        <f>AD48-('Area 2010'!$E$12*BuildingProfile!AE$14*(AE$68-AD$68)+'Area 2010'!$E$13*(BuildingProfile!AE$15*(AE$68-AD$68)))</f>
        <v>9.4572975448952263</v>
      </c>
      <c r="AF48" s="73">
        <f>AE48-('Area 2010'!$E$12*BuildingProfile!AF$14*(AF$68-AE$68)+'Area 2010'!$E$13*(BuildingProfile!AF$15*(AF$68-AE$68)))</f>
        <v>9.334602973736752</v>
      </c>
      <c r="AG48" s="73">
        <f>AF48-('Area 2010'!$E$12*BuildingProfile!AG$14*(AG$68-AF$68)+'Area 2010'!$E$13*(BuildingProfile!AG$15*(AG$68-AF$68)))</f>
        <v>9.2119084025782776</v>
      </c>
      <c r="AH48" s="73">
        <f>AG48-('Area 2010'!$E$12*BuildingProfile!AH$14*(AH$68-AG$68)+'Area 2010'!$E$13*(BuildingProfile!AH$15*(AH$68-AG$68)))</f>
        <v>9.0892138314198032</v>
      </c>
      <c r="AI48" s="73">
        <f>AH48-('Area 2010'!$E$12*BuildingProfile!AI$14*(AI$68-AH$68)+'Area 2010'!$E$13*(BuildingProfile!AI$15*(AI$68-AH$68)))</f>
        <v>8.9665192602613288</v>
      </c>
      <c r="AJ48" s="74">
        <f>AI48-('Area 2010'!$E$12*BuildingProfile!AJ$14*(AJ$68-AI$68)+'Area 2010'!$E$13*(BuildingProfile!AJ$15*(AJ$68-AI$68)))</f>
        <v>8.8438246891028545</v>
      </c>
      <c r="AK48" s="103">
        <f t="shared" si="0"/>
        <v>9.8999999999999921E-2</v>
      </c>
      <c r="AL48" s="14"/>
      <c r="AM48" s="14"/>
      <c r="AN48" s="14"/>
      <c r="AO48" s="14"/>
      <c r="AP48" s="14"/>
      <c r="AQ48" s="14"/>
      <c r="AR48" s="14"/>
      <c r="AS48" s="14"/>
      <c r="AT48" s="14"/>
      <c r="AU48" s="14"/>
      <c r="AV48" s="14"/>
      <c r="AW48" s="14"/>
      <c r="AX48" s="14"/>
      <c r="AY48" s="14"/>
      <c r="AZ48" s="14"/>
      <c r="BA48" s="14"/>
      <c r="BB48" s="14"/>
      <c r="BC48" s="14"/>
    </row>
    <row r="49" spans="4:56" x14ac:dyDescent="0.25">
      <c r="D49" s="6" t="s">
        <v>9</v>
      </c>
      <c r="E49" s="9">
        <v>2015</v>
      </c>
      <c r="F49" s="10">
        <f>F48-'Area 2010'!$E$7*$AC$9</f>
        <v>11.139233574671835</v>
      </c>
      <c r="G49" s="10">
        <f>G48-'Area 2010'!$F$7*$AC$21</f>
        <v>21.070011700938032</v>
      </c>
      <c r="H49" t="s">
        <v>11</v>
      </c>
      <c r="I49" s="118" t="s">
        <v>67</v>
      </c>
      <c r="J49" s="119" t="s">
        <v>68</v>
      </c>
      <c r="M49" s="11"/>
      <c r="N49" s="15" t="s">
        <v>28</v>
      </c>
      <c r="O49" s="7" t="s">
        <v>29</v>
      </c>
      <c r="P49" s="16">
        <v>2017</v>
      </c>
      <c r="Q49" s="17">
        <v>1.2815881922042021</v>
      </c>
      <c r="R49" s="17">
        <v>2.3500433331457575</v>
      </c>
      <c r="S49" s="15" t="s">
        <v>15</v>
      </c>
      <c r="T49" s="118" t="s">
        <v>67</v>
      </c>
      <c r="U49" s="119" t="s">
        <v>71</v>
      </c>
      <c r="X49" s="121"/>
      <c r="Y49" s="124"/>
      <c r="Z49" s="58" t="s">
        <v>30</v>
      </c>
      <c r="AA49" s="63">
        <f>SUM('Area 2010'!E14:E15)</f>
        <v>36.888478789355062</v>
      </c>
      <c r="AB49" s="64">
        <f>AA49-('Area 2010'!$E$14*BuildingProfile!AB$16*(AB$68-AA$68)+'Area 2010'!$E$15*(BuildingProfile!AB$17*(AB$68-AA$68)))</f>
        <v>36.718791786924029</v>
      </c>
      <c r="AC49" s="65">
        <f>AB49-('Area 2010'!$E$14*BuildingProfile!AC$16*(AC$68-AB$68)+'Area 2010'!$E$15*(BuildingProfile!AC$17*(AC$68-AB$68)))</f>
        <v>36.46426128327748</v>
      </c>
      <c r="AD49" s="65">
        <f>AC49-('Area 2010'!$E$14*BuildingProfile!AD$16*(AD$68-AC$68)+'Area 2010'!$E$15*(BuildingProfile!AD$17*(AD$68-AC$68)))</f>
        <v>36.00315529841054</v>
      </c>
      <c r="AE49" s="65">
        <f>AD49-('Area 2010'!$E$14*BuildingProfile!AE$16*(AE$68-AD$68)+'Area 2010'!$E$15*(BuildingProfile!AE$17*(AE$68-AD$68)))</f>
        <v>35.5420493135436</v>
      </c>
      <c r="AF49" s="65">
        <f>AE49-('Area 2010'!$E$14*BuildingProfile!AF$16*(AF$68-AE$68)+'Area 2010'!$E$15*(BuildingProfile!AF$17*(AF$68-AE$68)))</f>
        <v>35.080943328676661</v>
      </c>
      <c r="AG49" s="65">
        <f>AF49-('Area 2010'!$E$14*BuildingProfile!AG$16*(AG$68-AF$68)+'Area 2010'!$E$15*(BuildingProfile!AG$17*(AG$68-AF$68)))</f>
        <v>34.619837343809721</v>
      </c>
      <c r="AH49" s="65">
        <f>AG49-('Area 2010'!$E$14*BuildingProfile!AH$16*(AH$68-AG$68)+'Area 2010'!$E$15*(BuildingProfile!AH$17*(AH$68-AG$68)))</f>
        <v>34.158731358942781</v>
      </c>
      <c r="AI49" s="65">
        <f>AH49-('Area 2010'!$E$14*BuildingProfile!AI$16*(AI$68-AH$68)+'Area 2010'!$E$15*(BuildingProfile!AI$17*(AI$68-AH$68)))</f>
        <v>33.697625374075841</v>
      </c>
      <c r="AJ49" s="66">
        <f>AI49-('Area 2010'!$E$14*BuildingProfile!AJ$16*(AJ$68-AI$68)+'Area 2010'!$E$15*(BuildingProfile!AJ$17*(AJ$68-AI$68)))</f>
        <v>33.236519389208901</v>
      </c>
      <c r="AK49" s="103">
        <f t="shared" si="0"/>
        <v>9.9000000000000268E-2</v>
      </c>
    </row>
    <row r="50" spans="4:56" ht="15.75" thickBot="1" x14ac:dyDescent="0.3">
      <c r="D50" s="6" t="s">
        <v>9</v>
      </c>
      <c r="E50" s="9">
        <v>2016</v>
      </c>
      <c r="F50" s="10">
        <f>F49-'Area 2010'!$E$7*$AD$9</f>
        <v>11.111061512014597</v>
      </c>
      <c r="G50" s="10">
        <f>G49-'Area 2010'!$F$7*$AD$21</f>
        <v>21.016723861532522</v>
      </c>
      <c r="H50" t="s">
        <v>11</v>
      </c>
      <c r="I50" s="118" t="s">
        <v>67</v>
      </c>
      <c r="J50" s="119" t="s">
        <v>68</v>
      </c>
      <c r="M50" s="11"/>
      <c r="N50" s="15" t="s">
        <v>28</v>
      </c>
      <c r="O50" s="7" t="s">
        <v>29</v>
      </c>
      <c r="P50" s="16">
        <v>2018</v>
      </c>
      <c r="Q50" s="17">
        <v>1.4417867162297273</v>
      </c>
      <c r="R50" s="17">
        <v>2.6437987497889774</v>
      </c>
      <c r="S50" s="15" t="s">
        <v>15</v>
      </c>
      <c r="T50" s="118" t="s">
        <v>67</v>
      </c>
      <c r="U50" s="119" t="s">
        <v>71</v>
      </c>
      <c r="X50" s="132"/>
      <c r="Y50" s="125"/>
      <c r="Z50" s="57" t="s">
        <v>32</v>
      </c>
      <c r="AA50" s="75">
        <f>SUM('Area 2010'!E16:E17)</f>
        <v>1.0446943195614473</v>
      </c>
      <c r="AB50" s="76">
        <f>AA50-('Area 2010'!$E$16*BuildingProfile!AB$18*(AB$68-AA$68)+'Area 2010'!$E$17*(BuildingProfile!AB$19*(AB$68-AA$68)))</f>
        <v>1.0398887256914646</v>
      </c>
      <c r="AC50" s="77">
        <f>AB50-('Area 2010'!$E$16*BuildingProfile!AC$18*(AC$68-AB$68)+'Area 2010'!$E$17*(BuildingProfile!AC$19*(AC$68-AB$68)))</f>
        <v>1.0326803348864906</v>
      </c>
      <c r="AD50" s="77">
        <f>AC50-('Area 2010'!$E$16*BuildingProfile!AD$18*(AD$68-AC$68)+'Area 2010'!$E$17*(BuildingProfile!AD$19*(AD$68-AC$68)))</f>
        <v>1.0196216558919724</v>
      </c>
      <c r="AE50" s="77">
        <f>AD50-('Area 2010'!$E$16*BuildingProfile!AE$18*(AE$68-AD$68)+'Area 2010'!$E$17*(BuildingProfile!AE$19*(AE$68-AD$68)))</f>
        <v>1.0065629768974542</v>
      </c>
      <c r="AF50" s="77">
        <f>AE50-('Area 2010'!$E$16*BuildingProfile!AF$18*(AF$68-AE$68)+'Area 2010'!$E$17*(BuildingProfile!AF$19*(AF$68-AE$68)))</f>
        <v>0.99350429790293615</v>
      </c>
      <c r="AG50" s="77">
        <f>AF50-('Area 2010'!$E$16*BuildingProfile!AG$18*(AG$68-AF$68)+'Area 2010'!$E$17*(BuildingProfile!AG$19*(AG$68-AF$68)))</f>
        <v>0.98044561890841808</v>
      </c>
      <c r="AH50" s="77">
        <f>AG50-('Area 2010'!$E$16*BuildingProfile!AH$18*(AH$68-AG$68)+'Area 2010'!$E$17*(BuildingProfile!AH$19*(AH$68-AG$68)))</f>
        <v>0.96738693991390001</v>
      </c>
      <c r="AI50" s="77">
        <f>AH50-('Area 2010'!$E$16*BuildingProfile!AI$18*(AI$68-AH$68)+'Area 2010'!$E$17*(BuildingProfile!AI$19*(AI$68-AH$68)))</f>
        <v>0.95432826091938194</v>
      </c>
      <c r="AJ50" s="78">
        <f>AI50-('Area 2010'!$E$16*BuildingProfile!AJ$18*(AJ$68-AI$68)+'Area 2010'!$E$17*(BuildingProfile!AJ$19*(AJ$68-AI$68)))</f>
        <v>0.94126958192486387</v>
      </c>
      <c r="AK50" s="103">
        <f t="shared" si="0"/>
        <v>9.9000000000000157E-2</v>
      </c>
    </row>
    <row r="51" spans="4:56" x14ac:dyDescent="0.25">
      <c r="D51" s="6" t="s">
        <v>9</v>
      </c>
      <c r="E51" s="9">
        <v>2017</v>
      </c>
      <c r="F51" s="10">
        <f>F50-'Area 2010'!$E$7*$AD$9</f>
        <v>11.08288944935736</v>
      </c>
      <c r="G51" s="10">
        <f>G50-'Area 2010'!$F$7*$AD$21</f>
        <v>20.963436022127013</v>
      </c>
      <c r="H51" t="s">
        <v>11</v>
      </c>
      <c r="I51" s="118" t="s">
        <v>67</v>
      </c>
      <c r="J51" s="119" t="s">
        <v>68</v>
      </c>
      <c r="M51" s="11"/>
      <c r="N51" s="15" t="s">
        <v>28</v>
      </c>
      <c r="O51" s="7" t="s">
        <v>29</v>
      </c>
      <c r="P51" s="16">
        <v>2019</v>
      </c>
      <c r="Q51" s="17">
        <v>1.6019852402552526</v>
      </c>
      <c r="R51" s="17">
        <v>2.9375541664321974</v>
      </c>
      <c r="S51" s="15" t="s">
        <v>15</v>
      </c>
      <c r="T51" s="118" t="s">
        <v>67</v>
      </c>
      <c r="U51" s="119" t="s">
        <v>71</v>
      </c>
      <c r="X51" s="120" t="s">
        <v>7</v>
      </c>
      <c r="Y51" s="123" t="s">
        <v>33</v>
      </c>
      <c r="Z51" s="56" t="s">
        <v>31</v>
      </c>
      <c r="AA51" s="71">
        <f>SUM('Area 2010'!F6:F7)</f>
        <v>46.811572929993012</v>
      </c>
      <c r="AB51" s="72">
        <f>AA51-('Area 2010'!$F$6*BuildingProfile!AB$20*(AB$68-AA$68)+'Area 2010'!$F$7*(BuildingProfile!AB$21*(AB$68-AA$68)))</f>
        <v>46.596239694515042</v>
      </c>
      <c r="AC51" s="73">
        <f>AB51-('Area 2010'!$F$6*BuildingProfile!AC$20*(AC$68-AB$68)+'Area 2010'!$F$7*(BuildingProfile!AC$21*(AC$68-AB$68)))</f>
        <v>46.273239841298093</v>
      </c>
      <c r="AD51" s="73">
        <f>AC51-('Area 2010'!$F$6*BuildingProfile!AD$20*(AD$68-AC$68)+'Area 2010'!$F$7*(BuildingProfile!AD$21*(AD$68-AC$68)))</f>
        <v>45.688095179673184</v>
      </c>
      <c r="AE51" s="73">
        <f>AD51-('Area 2010'!$F$6*BuildingProfile!AE$20*(AE$68-AD$68)+'Area 2010'!$F$7*(BuildingProfile!AE$21*(AE$68-AD$68)))</f>
        <v>45.102950518048274</v>
      </c>
      <c r="AF51" s="73">
        <f>AE51-('Area 2010'!$F$6*BuildingProfile!AF$20*(AF$68-AE$68)+'Area 2010'!$F$7*(BuildingProfile!AF$21*(AF$68-AE$68)))</f>
        <v>44.517805856423365</v>
      </c>
      <c r="AG51" s="73">
        <f>AF51-('Area 2010'!$F$6*BuildingProfile!AG$20*(AG$68-AF$68)+'Area 2010'!$F$7*(BuildingProfile!AG$21*(AG$68-AF$68)))</f>
        <v>43.932661194798456</v>
      </c>
      <c r="AH51" s="73">
        <f>AG51-('Area 2010'!$F$6*BuildingProfile!AH$20*(AH$68-AG$68)+'Area 2010'!$F$7*(BuildingProfile!AH$21*(AH$68-AG$68)))</f>
        <v>43.347516533173547</v>
      </c>
      <c r="AI51" s="73">
        <f>AH51-('Area 2010'!$F$6*BuildingProfile!AI$20*(AI$68-AH$68)+'Area 2010'!$F$7*(BuildingProfile!AI$21*(AI$68-AH$68)))</f>
        <v>42.762371871548638</v>
      </c>
      <c r="AJ51" s="74">
        <f>AI51-('Area 2010'!$F$6*BuildingProfile!AJ$20*(AJ$68-AI$68)+'Area 2010'!$F$7*(BuildingProfile!AJ$21*(AJ$68-AI$68)))</f>
        <v>42.177227209923728</v>
      </c>
      <c r="AK51" s="103">
        <f t="shared" si="0"/>
        <v>9.8999999999999477E-2</v>
      </c>
    </row>
    <row r="52" spans="4:56" x14ac:dyDescent="0.25">
      <c r="D52" s="6" t="s">
        <v>9</v>
      </c>
      <c r="E52" s="9">
        <v>2018</v>
      </c>
      <c r="F52" s="10">
        <f>F51-'Area 2010'!$E$7*$AD$9</f>
        <v>11.054717386700123</v>
      </c>
      <c r="G52" s="10">
        <f>G51-'Area 2010'!$F$7*$AD$21</f>
        <v>20.910148182721503</v>
      </c>
      <c r="H52" t="s">
        <v>11</v>
      </c>
      <c r="I52" s="118" t="s">
        <v>67</v>
      </c>
      <c r="J52" s="119" t="s">
        <v>68</v>
      </c>
      <c r="M52" s="11"/>
      <c r="N52" s="15" t="s">
        <v>28</v>
      </c>
      <c r="O52" s="7" t="s">
        <v>29</v>
      </c>
      <c r="P52" s="16">
        <v>2020</v>
      </c>
      <c r="Q52" s="17">
        <v>1.7621837642807778</v>
      </c>
      <c r="R52" s="17">
        <v>3.2313095830754168</v>
      </c>
      <c r="S52" s="15" t="s">
        <v>15</v>
      </c>
      <c r="T52" s="118" t="s">
        <v>67</v>
      </c>
      <c r="U52" s="119" t="s">
        <v>71</v>
      </c>
      <c r="X52" s="121"/>
      <c r="Y52" s="124"/>
      <c r="Z52" s="58" t="s">
        <v>30</v>
      </c>
      <c r="AA52" s="63">
        <f>SUM('Area 2010'!F8:F9)</f>
        <v>35.785524137371837</v>
      </c>
      <c r="AB52" s="64">
        <f>AA52-('Area 2010'!$F$8*BuildingProfile!AB$22*(AB$68-AA$68)+'Area 2010'!$F$9*(BuildingProfile!AB$23*(AB$68-AA$68)))</f>
        <v>35.620910726339929</v>
      </c>
      <c r="AC52" s="65">
        <f>AB52-('Area 2010'!$F$8*BuildingProfile!AC$22*(AC$68-AB$68)+'Area 2010'!$F$9*(BuildingProfile!AC$23*(AC$68-AB$68)))</f>
        <v>35.373990609792067</v>
      </c>
      <c r="AD52" s="65">
        <f>AC52-('Area 2010'!$F$8*BuildingProfile!AD$22*(AD$68-AC$68)+'Area 2010'!$F$9*(BuildingProfile!AD$23*(AD$68-AC$68)))</f>
        <v>34.926671558074922</v>
      </c>
      <c r="AE52" s="65">
        <f>AD52-('Area 2010'!$F$8*BuildingProfile!AE$22*(AE$68-AD$68)+'Area 2010'!$F$9*(BuildingProfile!AE$23*(AE$68-AD$68)))</f>
        <v>34.479352506357777</v>
      </c>
      <c r="AF52" s="65">
        <f>AE52-('Area 2010'!$F$8*BuildingProfile!AF$22*(AF$68-AE$68)+'Area 2010'!$F$9*(BuildingProfile!AF$23*(AF$68-AE$68)))</f>
        <v>34.032033454640633</v>
      </c>
      <c r="AG52" s="65">
        <f>AF52-('Area 2010'!$F$8*BuildingProfile!AG$22*(AG$68-AF$68)+'Area 2010'!$F$9*(BuildingProfile!AG$23*(AG$68-AF$68)))</f>
        <v>33.584714402923488</v>
      </c>
      <c r="AH52" s="65">
        <f>AG52-('Area 2010'!$F$8*BuildingProfile!AH$22*(AH$68-AG$68)+'Area 2010'!$F$9*(BuildingProfile!AH$23*(AH$68-AG$68)))</f>
        <v>33.137395351206344</v>
      </c>
      <c r="AI52" s="65">
        <f>AH52-('Area 2010'!$F$8*BuildingProfile!AI$22*(AI$68-AH$68)+'Area 2010'!$F$9*(BuildingProfile!AI$23*(AI$68-AH$68)))</f>
        <v>32.690076299489199</v>
      </c>
      <c r="AJ52" s="66">
        <f>AI52-('Area 2010'!$F$8*BuildingProfile!AJ$22*(AJ$68-AI$68)+'Area 2010'!$F$9*(BuildingProfile!AJ$23*(AJ$68-AI$68)))</f>
        <v>32.242757247772055</v>
      </c>
      <c r="AK52" s="103">
        <f t="shared" si="0"/>
        <v>9.8999999999999186E-2</v>
      </c>
    </row>
    <row r="53" spans="4:56" ht="15.75" thickBot="1" x14ac:dyDescent="0.3">
      <c r="D53" s="6" t="s">
        <v>9</v>
      </c>
      <c r="E53" s="9">
        <v>2019</v>
      </c>
      <c r="F53" s="10">
        <f>F52-'Area 2010'!$E$7*$AD$9</f>
        <v>11.026545324042885</v>
      </c>
      <c r="G53" s="10">
        <f>G52-'Area 2010'!$F$7*$AD$21</f>
        <v>20.856860343315994</v>
      </c>
      <c r="H53" t="s">
        <v>11</v>
      </c>
      <c r="I53" s="118" t="s">
        <v>67</v>
      </c>
      <c r="J53" s="119" t="s">
        <v>68</v>
      </c>
      <c r="M53" s="11"/>
      <c r="N53" s="15" t="s">
        <v>28</v>
      </c>
      <c r="O53" s="7" t="s">
        <v>29</v>
      </c>
      <c r="P53" s="16">
        <v>2021</v>
      </c>
      <c r="Q53" s="17">
        <v>1.9223822883063031</v>
      </c>
      <c r="R53" s="17">
        <v>3.5250649997186363</v>
      </c>
      <c r="S53" s="15" t="s">
        <v>15</v>
      </c>
      <c r="T53" s="118" t="s">
        <v>67</v>
      </c>
      <c r="U53" s="119" t="s">
        <v>71</v>
      </c>
      <c r="X53" s="121"/>
      <c r="Y53" s="125"/>
      <c r="Z53" s="57" t="s">
        <v>32</v>
      </c>
      <c r="AA53" s="75">
        <f>SUM('Area 2010'!F10:F11)</f>
        <v>51.231491965708543</v>
      </c>
      <c r="AB53" s="76">
        <f>AA53-('Area 2010'!$F$10*BuildingProfile!AB$24*(AB$68-AA$68)+'Area 2010'!$F$11*(BuildingProfile!AB$25*(AB$68-AA$68)))</f>
        <v>50.995827102666283</v>
      </c>
      <c r="AC53" s="77">
        <f>AB53-('Area 2010'!$F$10*BuildingProfile!AC$24*(AC$68-AB$68)+'Area 2010'!$F$11*(BuildingProfile!AC$25*(AC$68-AB$68)))</f>
        <v>50.642329808102893</v>
      </c>
      <c r="AD53" s="77">
        <f>AC53-('Area 2010'!$F$10*BuildingProfile!AD$24*(AD$68-AC$68)+'Area 2010'!$F$11*(BuildingProfile!AD$25*(AD$68-AC$68)))</f>
        <v>50.001936158531535</v>
      </c>
      <c r="AE53" s="77">
        <f>AD53-('Area 2010'!$F$10*BuildingProfile!AE$24*(AE$68-AD$68)+'Area 2010'!$F$11*(BuildingProfile!AE$25*(AE$68-AD$68)))</f>
        <v>49.361542508960177</v>
      </c>
      <c r="AF53" s="77">
        <f>AE53-('Area 2010'!$F$10*BuildingProfile!AF$24*(AF$68-AE$68)+'Area 2010'!$F$11*(BuildingProfile!AF$25*(AF$68-AE$68)))</f>
        <v>48.721148859388819</v>
      </c>
      <c r="AG53" s="77">
        <f>AF53-('Area 2010'!$F$10*BuildingProfile!AG$24*(AG$68-AF$68)+'Area 2010'!$F$11*(BuildingProfile!AG$25*(AG$68-AF$68)))</f>
        <v>48.080755209817461</v>
      </c>
      <c r="AH53" s="77">
        <f>AG53-('Area 2010'!$F$10*BuildingProfile!AH$24*(AH$68-AG$68)+'Area 2010'!$F$11*(BuildingProfile!AH$25*(AH$68-AG$68)))</f>
        <v>47.440361560246103</v>
      </c>
      <c r="AI53" s="77">
        <f>AH53-('Area 2010'!$F$10*BuildingProfile!AI$24*(AI$68-AH$68)+'Area 2010'!$F$11*(BuildingProfile!AI$25*(AI$68-AH$68)))</f>
        <v>46.799967910674745</v>
      </c>
      <c r="AJ53" s="78">
        <f>AI53-('Area 2010'!$F$10*BuildingProfile!AJ$24*(AJ$68-AI$68)+'Area 2010'!$F$11*(BuildingProfile!AJ$25*(AJ$68-AI$68)))</f>
        <v>46.159574261103387</v>
      </c>
      <c r="AK53" s="103">
        <f t="shared" si="0"/>
        <v>9.9000000000000199E-2</v>
      </c>
    </row>
    <row r="54" spans="4:56" x14ac:dyDescent="0.25">
      <c r="D54" s="6" t="s">
        <v>9</v>
      </c>
      <c r="E54" s="9">
        <v>2020</v>
      </c>
      <c r="F54" s="10">
        <f>F53-'Area 2010'!$E$7*$AD$9</f>
        <v>10.998373261385648</v>
      </c>
      <c r="G54" s="10">
        <f>G53-'Area 2010'!$F$7*$AD$21</f>
        <v>20.803572503910484</v>
      </c>
      <c r="H54" t="s">
        <v>11</v>
      </c>
      <c r="I54" s="118" t="s">
        <v>67</v>
      </c>
      <c r="J54" s="119" t="s">
        <v>68</v>
      </c>
      <c r="M54" s="11"/>
      <c r="N54" s="15" t="s">
        <v>28</v>
      </c>
      <c r="O54" s="7" t="s">
        <v>29</v>
      </c>
      <c r="P54" s="16">
        <v>2022</v>
      </c>
      <c r="Q54" s="17">
        <v>2.0825808123318281</v>
      </c>
      <c r="R54" s="17">
        <v>3.8188204163618562</v>
      </c>
      <c r="S54" s="15" t="s">
        <v>15</v>
      </c>
      <c r="T54" s="118" t="s">
        <v>67</v>
      </c>
      <c r="U54" s="119" t="s">
        <v>71</v>
      </c>
      <c r="X54" s="121"/>
      <c r="Y54" s="123" t="s">
        <v>34</v>
      </c>
      <c r="Z54" s="53" t="s">
        <v>31</v>
      </c>
      <c r="AA54" s="67">
        <f>SUM('Area 2010'!F12:F13)</f>
        <v>11.210734630123532</v>
      </c>
      <c r="AB54" s="68">
        <f>AA54-('Area 2010'!$F$12*BuildingProfile!AB$26*(AB$68-AA$68)+'Area 2010'!$F$13*(BuildingProfile!AB$27*(AB$68-AA$68)))</f>
        <v>11.132259487712668</v>
      </c>
      <c r="AC54" s="69">
        <f>AB54-('Area 2010'!$F$12*BuildingProfile!AC$26*(AC$68-AB$68)+'Area 2010'!$F$13*(BuildingProfile!AC$27*(AC$68-AB$68)))</f>
        <v>11.01454677409637</v>
      </c>
      <c r="AD54" s="69">
        <f>AC54-('Area 2010'!$F$12*BuildingProfile!AD$26*(AD$68-AC$68)+'Area 2010'!$F$13*(BuildingProfile!AD$27*(AD$68-AC$68)))</f>
        <v>10.874412591219826</v>
      </c>
      <c r="AE54" s="69">
        <f>AD54-('Area 2010'!$F$12*BuildingProfile!AE$26*(AE$68-AD$68)+'Area 2010'!$F$13*(BuildingProfile!AE$27*(AE$68-AD$68)))</f>
        <v>10.734278408343283</v>
      </c>
      <c r="AF54" s="69">
        <f>AE54-('Area 2010'!$F$12*BuildingProfile!AF$26*(AF$68-AE$68)+'Area 2010'!$F$13*(BuildingProfile!AF$27*(AF$68-AE$68)))</f>
        <v>10.594144225466739</v>
      </c>
      <c r="AG54" s="69">
        <f>AF54-('Area 2010'!$F$12*BuildingProfile!AG$26*(AG$68-AF$68)+'Area 2010'!$F$13*(BuildingProfile!AG$27*(AG$68-AF$68)))</f>
        <v>10.454010042590195</v>
      </c>
      <c r="AH54" s="69">
        <f>AG54-('Area 2010'!$F$12*BuildingProfile!AH$26*(AH$68-AG$68)+'Area 2010'!$F$13*(BuildingProfile!AH$27*(AH$68-AG$68)))</f>
        <v>10.313875859713651</v>
      </c>
      <c r="AI54" s="69">
        <f>AH54-('Area 2010'!$F$12*BuildingProfile!AI$26*(AI$68-AH$68)+'Area 2010'!$F$13*(BuildingProfile!AI$27*(AI$68-AH$68)))</f>
        <v>10.173741676837107</v>
      </c>
      <c r="AJ54" s="70">
        <f>AI54-('Area 2010'!$F$12*BuildingProfile!AJ$26*(AJ$68-AI$68)+'Area 2010'!$F$13*(BuildingProfile!AJ$27*(AJ$68-AI$68)))</f>
        <v>10.033607493960563</v>
      </c>
      <c r="AK54" s="103">
        <f t="shared" si="0"/>
        <v>0.10499999999999986</v>
      </c>
    </row>
    <row r="55" spans="4:56" x14ac:dyDescent="0.25">
      <c r="D55" s="6" t="s">
        <v>9</v>
      </c>
      <c r="E55" s="9">
        <v>2021</v>
      </c>
      <c r="F55" s="10">
        <f>F54-'Area 2010'!$E$7*$AE$9</f>
        <v>10.970201198728411</v>
      </c>
      <c r="G55" s="10">
        <f>G54-'Area 2010'!$F$7*$AE$21</f>
        <v>20.750284664504974</v>
      </c>
      <c r="H55" t="s">
        <v>11</v>
      </c>
      <c r="I55" s="118" t="s">
        <v>67</v>
      </c>
      <c r="J55" s="119" t="s">
        <v>68</v>
      </c>
      <c r="M55" s="11"/>
      <c r="N55" s="15" t="s">
        <v>28</v>
      </c>
      <c r="O55" s="7" t="s">
        <v>29</v>
      </c>
      <c r="P55" s="16">
        <v>2023</v>
      </c>
      <c r="Q55" s="17">
        <v>2.2427793363573536</v>
      </c>
      <c r="R55" s="17">
        <v>4.1125758330050761</v>
      </c>
      <c r="S55" s="15" t="s">
        <v>15</v>
      </c>
      <c r="T55" s="118" t="s">
        <v>67</v>
      </c>
      <c r="U55" s="119" t="s">
        <v>71</v>
      </c>
      <c r="X55" s="121"/>
      <c r="Y55" s="124"/>
      <c r="Z55" s="58" t="s">
        <v>30</v>
      </c>
      <c r="AA55" s="63">
        <f>SUM('Area 2010'!F14:F15)</f>
        <v>20.807854052295571</v>
      </c>
      <c r="AB55" s="64">
        <f>AA55-('Area 2010'!$F$14*BuildingProfile!AB$28*(AB$68-AA$68)+'Area 2010'!$F$15*(BuildingProfile!AB$29*(AB$68-AA$68)))</f>
        <v>20.662199073929504</v>
      </c>
      <c r="AC55" s="65">
        <f>AB55-('Area 2010'!$F$14*BuildingProfile!AC$28*(AC$68-AB$68)+'Area 2010'!$F$15*(BuildingProfile!AC$29*(AC$68-AB$68)))</f>
        <v>20.443716606380399</v>
      </c>
      <c r="AD55" s="65">
        <f>AC55-('Area 2010'!$F$14*BuildingProfile!AD$28*(AD$68-AC$68)+'Area 2010'!$F$15*(BuildingProfile!AD$29*(AD$68-AC$68)))</f>
        <v>20.183618430726703</v>
      </c>
      <c r="AE55" s="65">
        <f>AD55-('Area 2010'!$F$14*BuildingProfile!AE$28*(AE$68-AD$68)+'Area 2010'!$F$15*(BuildingProfile!AE$29*(AE$68-AD$68)))</f>
        <v>19.923520255073008</v>
      </c>
      <c r="AF55" s="65">
        <f>AE55-('Area 2010'!$F$14*BuildingProfile!AF$28*(AF$68-AE$68)+'Area 2010'!$F$15*(BuildingProfile!AF$29*(AF$68-AE$68)))</f>
        <v>19.663422079419313</v>
      </c>
      <c r="AG55" s="65">
        <f>AF55-('Area 2010'!$F$14*BuildingProfile!AG$28*(AG$68-AF$68)+'Area 2010'!$F$15*(BuildingProfile!AG$29*(AG$68-AF$68)))</f>
        <v>19.403323903765617</v>
      </c>
      <c r="AH55" s="65">
        <f>AG55-('Area 2010'!$F$14*BuildingProfile!AH$28*(AH$68-AG$68)+'Area 2010'!$F$15*(BuildingProfile!AH$29*(AH$68-AG$68)))</f>
        <v>19.143225728111922</v>
      </c>
      <c r="AI55" s="65">
        <f>AH55-('Area 2010'!$F$14*BuildingProfile!AI$28*(AI$68-AH$68)+'Area 2010'!$F$15*(BuildingProfile!AI$29*(AI$68-AH$68)))</f>
        <v>18.883127552458227</v>
      </c>
      <c r="AJ55" s="66">
        <f>AI55-('Area 2010'!$F$14*BuildingProfile!AJ$28*(AJ$68-AI$68)+'Area 2010'!$F$15*(BuildingProfile!AJ$29*(AJ$68-AI$68)))</f>
        <v>18.623029376804531</v>
      </c>
      <c r="AK55" s="103">
        <f t="shared" si="0"/>
        <v>0.10500000000000023</v>
      </c>
    </row>
    <row r="56" spans="4:56" ht="15.75" thickBot="1" x14ac:dyDescent="0.3">
      <c r="D56" s="6" t="s">
        <v>9</v>
      </c>
      <c r="E56" s="9">
        <v>2022</v>
      </c>
      <c r="F56" s="10">
        <f>F55-'Area 2010'!$E$7*$AE$9</f>
        <v>10.942029136071174</v>
      </c>
      <c r="G56" s="10">
        <f>G55-'Area 2010'!$F$7*$AE$21</f>
        <v>20.696996825099465</v>
      </c>
      <c r="H56" t="s">
        <v>11</v>
      </c>
      <c r="I56" s="118" t="s">
        <v>67</v>
      </c>
      <c r="J56" s="119" t="s">
        <v>68</v>
      </c>
      <c r="M56" s="11"/>
      <c r="N56" s="15" t="s">
        <v>28</v>
      </c>
      <c r="O56" s="7" t="s">
        <v>29</v>
      </c>
      <c r="P56" s="16">
        <v>2024</v>
      </c>
      <c r="Q56" s="17">
        <v>2.4029778603828786</v>
      </c>
      <c r="R56" s="17">
        <v>4.4063312496482956</v>
      </c>
      <c r="S56" s="15" t="s">
        <v>15</v>
      </c>
      <c r="T56" s="118" t="s">
        <v>67</v>
      </c>
      <c r="U56" s="119" t="s">
        <v>71</v>
      </c>
      <c r="X56" s="122"/>
      <c r="Y56" s="126"/>
      <c r="Z56" s="54" t="s">
        <v>32</v>
      </c>
      <c r="AA56" s="79">
        <f>SUM('Area 2010'!F16:F17)</f>
        <v>1.6018125795573881</v>
      </c>
      <c r="AB56" s="80">
        <f>AA56-('Area 2010'!$F$16*BuildingProfile!AB$30*(AB$68-AA$68)+'Area 2010'!$F$17*(BuildingProfile!AB$31*(AB$68-AA$68)))</f>
        <v>1.5569618273297812</v>
      </c>
      <c r="AC56" s="81">
        <f>AB56-('Area 2010'!$F$16*BuildingProfile!AC$30*(AC$68-AB$68)+'Area 2010'!$F$17*(BuildingProfile!AC$31*(AC$68-AB$68)))</f>
        <v>1.4896856989883709</v>
      </c>
      <c r="AD56" s="81">
        <f>AC56-('Area 2010'!$F$16*BuildingProfile!AD$30*(AD$68-AC$68)+'Area 2010'!$F$17*(BuildingProfile!AD$31*(AD$68-AC$68)))</f>
        <v>1.4696630417439036</v>
      </c>
      <c r="AE56" s="81">
        <f>AD56-('Area 2010'!$F$16*BuildingProfile!AE$30*(AE$68-AD$68)+'Area 2010'!$F$17*(BuildingProfile!AE$31*(AE$68-AD$68)))</f>
        <v>1.4496403844994363</v>
      </c>
      <c r="AF56" s="81">
        <f>AE56-('Area 2010'!$F$16*BuildingProfile!AF$30*(AF$68-AE$68)+'Area 2010'!$F$17*(BuildingProfile!AF$31*(AF$68-AE$68)))</f>
        <v>1.4296177272549691</v>
      </c>
      <c r="AG56" s="81">
        <f>AF56-('Area 2010'!$F$16*BuildingProfile!AG$30*(AG$68-AF$68)+'Area 2010'!$F$17*(BuildingProfile!AG$31*(AG$68-AF$68)))</f>
        <v>1.4095950700105018</v>
      </c>
      <c r="AH56" s="81">
        <f>AG56-('Area 2010'!$F$16*BuildingProfile!AH$30*(AH$68-AG$68)+'Area 2010'!$F$17*(BuildingProfile!AH$31*(AH$68-AG$68)))</f>
        <v>1.3895724127660345</v>
      </c>
      <c r="AI56" s="81">
        <f>AH56-('Area 2010'!$F$16*BuildingProfile!AI$30*(AI$68-AH$68)+'Area 2010'!$F$17*(BuildingProfile!AI$31*(AI$68-AH$68)))</f>
        <v>1.3695497555215672</v>
      </c>
      <c r="AJ56" s="82">
        <f>AI56-('Area 2010'!$F$16*BuildingProfile!AJ$30*(AJ$68-AI$68)+'Area 2010'!$F$17*(BuildingProfile!AJ$31*(AJ$68-AI$68)))</f>
        <v>1.3495270982770999</v>
      </c>
      <c r="AK56" s="103">
        <f t="shared" si="0"/>
        <v>0.1574999999999997</v>
      </c>
    </row>
    <row r="57" spans="4:56" ht="15.75" thickTop="1" x14ac:dyDescent="0.25">
      <c r="D57" s="6" t="s">
        <v>9</v>
      </c>
      <c r="E57" s="9">
        <v>2023</v>
      </c>
      <c r="F57" s="10">
        <f>F56-'Area 2010'!$E$7*$AE$9</f>
        <v>10.913857073413936</v>
      </c>
      <c r="G57" s="10">
        <f>G56-'Area 2010'!$F$7*$AE$21</f>
        <v>20.643708985693955</v>
      </c>
      <c r="H57" t="s">
        <v>11</v>
      </c>
      <c r="I57" s="118" t="s">
        <v>67</v>
      </c>
      <c r="J57" s="119" t="s">
        <v>68</v>
      </c>
      <c r="M57" s="11"/>
      <c r="N57" s="15" t="s">
        <v>28</v>
      </c>
      <c r="O57" s="7" t="s">
        <v>29</v>
      </c>
      <c r="P57" s="16">
        <v>2025</v>
      </c>
      <c r="Q57" s="17">
        <v>2.5631763844084041</v>
      </c>
      <c r="R57" s="17">
        <v>4.7000866662915151</v>
      </c>
      <c r="S57" s="15" t="s">
        <v>15</v>
      </c>
      <c r="T57" s="118" t="s">
        <v>67</v>
      </c>
      <c r="U57" s="119" t="s">
        <v>71</v>
      </c>
      <c r="X57" s="127" t="s">
        <v>8</v>
      </c>
      <c r="Y57" s="94" t="s">
        <v>33</v>
      </c>
      <c r="Z57" s="127" t="s">
        <v>64</v>
      </c>
      <c r="AA57" s="95">
        <f>SUM(AA45:AA47)</f>
        <v>74.147356831290537</v>
      </c>
      <c r="AB57" s="95">
        <f t="shared" ref="AB57:AJ57" si="1">SUM(AB45:AB47)</f>
        <v>73.806278989866598</v>
      </c>
      <c r="AC57" s="95">
        <f t="shared" si="1"/>
        <v>73.294662227730697</v>
      </c>
      <c r="AD57" s="95">
        <f t="shared" si="1"/>
        <v>72.367820267339567</v>
      </c>
      <c r="AE57" s="95">
        <f t="shared" si="1"/>
        <v>71.440978306948438</v>
      </c>
      <c r="AF57" s="95">
        <f t="shared" si="1"/>
        <v>70.514136346557308</v>
      </c>
      <c r="AG57" s="95">
        <f t="shared" si="1"/>
        <v>69.587294386166164</v>
      </c>
      <c r="AH57" s="95">
        <f t="shared" si="1"/>
        <v>68.660452425775034</v>
      </c>
      <c r="AI57" s="95">
        <f t="shared" si="1"/>
        <v>67.733610465383904</v>
      </c>
      <c r="AJ57" s="95">
        <f t="shared" si="1"/>
        <v>66.80676850499276</v>
      </c>
      <c r="BD57" s="14"/>
    </row>
    <row r="58" spans="4:56" x14ac:dyDescent="0.25">
      <c r="D58" s="6" t="s">
        <v>9</v>
      </c>
      <c r="E58" s="9">
        <v>2024</v>
      </c>
      <c r="F58" s="10">
        <f>F57-'Area 2010'!$E$7*$AE$9</f>
        <v>10.885685010756699</v>
      </c>
      <c r="G58" s="10">
        <f>G57-'Area 2010'!$F$7*$AE$21</f>
        <v>20.590421146288445</v>
      </c>
      <c r="H58" t="s">
        <v>11</v>
      </c>
      <c r="I58" s="118" t="s">
        <v>67</v>
      </c>
      <c r="J58" s="119" t="s">
        <v>68</v>
      </c>
      <c r="M58" s="11"/>
      <c r="N58" s="15" t="s">
        <v>28</v>
      </c>
      <c r="O58" s="7" t="s">
        <v>29</v>
      </c>
      <c r="P58" s="16">
        <v>2026</v>
      </c>
      <c r="Q58" s="17">
        <v>2.7233749084339296</v>
      </c>
      <c r="R58" s="17">
        <v>4.9938420829347354</v>
      </c>
      <c r="S58" s="15" t="s">
        <v>15</v>
      </c>
      <c r="T58" s="118" t="s">
        <v>67</v>
      </c>
      <c r="U58" s="119" t="s">
        <v>71</v>
      </c>
      <c r="X58" s="128"/>
      <c r="Y58" s="99" t="s">
        <v>34</v>
      </c>
      <c r="Z58" s="134"/>
      <c r="AA58" s="100">
        <f>SUM(AA48:AA50)</f>
        <v>47.748738801594484</v>
      </c>
      <c r="AB58" s="100">
        <f t="shared" ref="AB58:AJ58" si="2">SUM(AB48:AB50)</f>
        <v>47.529094603107147</v>
      </c>
      <c r="AC58" s="100">
        <f t="shared" si="2"/>
        <v>47.199628305376152</v>
      </c>
      <c r="AD58" s="100">
        <f t="shared" si="2"/>
        <v>46.602769070356217</v>
      </c>
      <c r="AE58" s="100">
        <f t="shared" si="2"/>
        <v>46.005909835336283</v>
      </c>
      <c r="AF58" s="100">
        <f t="shared" si="2"/>
        <v>45.409050600316348</v>
      </c>
      <c r="AG58" s="100">
        <f t="shared" si="2"/>
        <v>44.812191365296414</v>
      </c>
      <c r="AH58" s="100">
        <f t="shared" si="2"/>
        <v>44.215332130276487</v>
      </c>
      <c r="AI58" s="100">
        <f t="shared" si="2"/>
        <v>43.618472895256552</v>
      </c>
      <c r="AJ58" s="100">
        <f t="shared" si="2"/>
        <v>43.021613660236618</v>
      </c>
    </row>
    <row r="59" spans="4:56" x14ac:dyDescent="0.25">
      <c r="D59" s="6" t="s">
        <v>9</v>
      </c>
      <c r="E59" s="9">
        <v>2025</v>
      </c>
      <c r="F59" s="10">
        <f>F58-'Area 2010'!$E$7*$AE$9</f>
        <v>10.857512948099462</v>
      </c>
      <c r="G59" s="10">
        <f>G58-'Area 2010'!$F$7*$AE$21</f>
        <v>20.537133306882936</v>
      </c>
      <c r="H59" t="s">
        <v>11</v>
      </c>
      <c r="I59" s="118" t="s">
        <v>67</v>
      </c>
      <c r="J59" s="119" t="s">
        <v>68</v>
      </c>
      <c r="M59" s="11"/>
      <c r="N59" s="15" t="s">
        <v>28</v>
      </c>
      <c r="O59" s="7" t="s">
        <v>29</v>
      </c>
      <c r="P59" s="16">
        <v>2027</v>
      </c>
      <c r="Q59" s="17">
        <v>2.8835734324594551</v>
      </c>
      <c r="R59" s="17">
        <v>5.2875974995779549</v>
      </c>
      <c r="S59" s="15" t="s">
        <v>15</v>
      </c>
      <c r="T59" s="118" t="s">
        <v>67</v>
      </c>
      <c r="U59" s="119" t="s">
        <v>71</v>
      </c>
      <c r="X59" s="129" t="s">
        <v>7</v>
      </c>
      <c r="Y59" s="96" t="s">
        <v>33</v>
      </c>
      <c r="Z59" s="129" t="s">
        <v>64</v>
      </c>
      <c r="AA59" s="97">
        <f>SUM(AA51:AA53)</f>
        <v>133.8285890330734</v>
      </c>
      <c r="AB59" s="97">
        <f t="shared" ref="AB59:AJ59" si="3">SUM(AB51:AB53)</f>
        <v>133.21297752352126</v>
      </c>
      <c r="AC59" s="97">
        <f t="shared" si="3"/>
        <v>132.28956025919305</v>
      </c>
      <c r="AD59" s="97">
        <f t="shared" si="3"/>
        <v>130.61670289627966</v>
      </c>
      <c r="AE59" s="97">
        <f t="shared" si="3"/>
        <v>128.94384553336624</v>
      </c>
      <c r="AF59" s="97">
        <f t="shared" si="3"/>
        <v>127.27098817045282</v>
      </c>
      <c r="AG59" s="97">
        <f t="shared" si="3"/>
        <v>125.59813080753941</v>
      </c>
      <c r="AH59" s="97">
        <f t="shared" si="3"/>
        <v>123.925273444626</v>
      </c>
      <c r="AI59" s="97">
        <f t="shared" si="3"/>
        <v>122.2524160817126</v>
      </c>
      <c r="AJ59" s="97">
        <f t="shared" si="3"/>
        <v>120.57955871879918</v>
      </c>
    </row>
    <row r="60" spans="4:56" x14ac:dyDescent="0.25">
      <c r="D60" s="6" t="s">
        <v>9</v>
      </c>
      <c r="E60" s="9">
        <v>2026</v>
      </c>
      <c r="F60" s="10">
        <f>F59-'Area 2010'!$E$7*$AF$9</f>
        <v>10.829340885442225</v>
      </c>
      <c r="G60" s="10">
        <f>G59-'Area 2010'!$F$7*$AF$21</f>
        <v>20.483845467477426</v>
      </c>
      <c r="H60" t="s">
        <v>11</v>
      </c>
      <c r="I60" s="118" t="s">
        <v>67</v>
      </c>
      <c r="J60" s="119" t="s">
        <v>68</v>
      </c>
      <c r="M60" s="11"/>
      <c r="N60" s="15" t="s">
        <v>28</v>
      </c>
      <c r="O60" s="7" t="s">
        <v>29</v>
      </c>
      <c r="P60" s="16">
        <v>2028</v>
      </c>
      <c r="Q60" s="17">
        <v>3.0437719564849806</v>
      </c>
      <c r="R60" s="17">
        <v>5.5813529162211744</v>
      </c>
      <c r="S60" s="15" t="s">
        <v>15</v>
      </c>
      <c r="T60" s="118" t="s">
        <v>67</v>
      </c>
      <c r="U60" s="119" t="s">
        <v>71</v>
      </c>
      <c r="X60" s="128"/>
      <c r="Y60" s="99" t="s">
        <v>34</v>
      </c>
      <c r="Z60" s="128"/>
      <c r="AA60" s="100">
        <f>SUM(AA54:AA56)</f>
        <v>33.620401261976497</v>
      </c>
      <c r="AB60" s="100">
        <f t="shared" ref="AB60:AJ60" si="4">SUM(AB54:AB56)</f>
        <v>33.351420388971952</v>
      </c>
      <c r="AC60" s="100">
        <f t="shared" si="4"/>
        <v>32.94794907946514</v>
      </c>
      <c r="AD60" s="100">
        <f t="shared" si="4"/>
        <v>32.527694063690433</v>
      </c>
      <c r="AE60" s="100">
        <f t="shared" si="4"/>
        <v>32.107439047915726</v>
      </c>
      <c r="AF60" s="100">
        <f t="shared" si="4"/>
        <v>31.687184032141019</v>
      </c>
      <c r="AG60" s="100">
        <f t="shared" si="4"/>
        <v>31.266929016366312</v>
      </c>
      <c r="AH60" s="100">
        <f t="shared" si="4"/>
        <v>30.846674000591609</v>
      </c>
      <c r="AI60" s="100">
        <f t="shared" si="4"/>
        <v>30.426418984816902</v>
      </c>
      <c r="AJ60" s="100">
        <f t="shared" si="4"/>
        <v>30.006163969042195</v>
      </c>
    </row>
    <row r="61" spans="4:56" x14ac:dyDescent="0.25">
      <c r="D61" s="6" t="s">
        <v>9</v>
      </c>
      <c r="E61" s="9">
        <v>2027</v>
      </c>
      <c r="F61" s="10">
        <f>F60-'Area 2010'!$E$7*$AF$9</f>
        <v>10.801168822784987</v>
      </c>
      <c r="G61" s="10">
        <f>G60-'Area 2010'!$F$7*$AF$21</f>
        <v>20.430557628071917</v>
      </c>
      <c r="H61" t="s">
        <v>11</v>
      </c>
      <c r="I61" s="118" t="s">
        <v>67</v>
      </c>
      <c r="J61" s="119" t="s">
        <v>68</v>
      </c>
      <c r="M61" s="11"/>
      <c r="N61" s="15" t="s">
        <v>28</v>
      </c>
      <c r="O61" s="7" t="s">
        <v>29</v>
      </c>
      <c r="P61" s="16">
        <v>2029</v>
      </c>
      <c r="Q61" s="17">
        <v>3.203970480510506</v>
      </c>
      <c r="R61" s="17">
        <v>5.8751083328643947</v>
      </c>
      <c r="S61" s="15" t="s">
        <v>15</v>
      </c>
      <c r="T61" s="118" t="s">
        <v>67</v>
      </c>
      <c r="U61" s="119" t="s">
        <v>71</v>
      </c>
      <c r="X61" s="129" t="s">
        <v>50</v>
      </c>
      <c r="Y61" s="96" t="s">
        <v>33</v>
      </c>
      <c r="Z61" s="134" t="s">
        <v>64</v>
      </c>
      <c r="AA61" s="98">
        <f>SUM(AA57,AA59)</f>
        <v>207.97594586436395</v>
      </c>
      <c r="AB61" s="98">
        <f t="shared" ref="AB61:AJ61" si="5">SUM(AB57,AB59)</f>
        <v>207.01925651338786</v>
      </c>
      <c r="AC61" s="98">
        <f t="shared" si="5"/>
        <v>205.58422248692375</v>
      </c>
      <c r="AD61" s="98">
        <f t="shared" si="5"/>
        <v>202.98452316361923</v>
      </c>
      <c r="AE61" s="98">
        <f t="shared" si="5"/>
        <v>200.38482384031468</v>
      </c>
      <c r="AF61" s="98">
        <f t="shared" si="5"/>
        <v>197.78512451701013</v>
      </c>
      <c r="AG61" s="98">
        <f t="shared" si="5"/>
        <v>195.18542519370556</v>
      </c>
      <c r="AH61" s="98">
        <f t="shared" si="5"/>
        <v>192.58572587040103</v>
      </c>
      <c r="AI61" s="98">
        <f t="shared" si="5"/>
        <v>189.98602654709651</v>
      </c>
      <c r="AJ61" s="98">
        <f t="shared" si="5"/>
        <v>187.38632722379194</v>
      </c>
      <c r="AK61" s="11"/>
    </row>
    <row r="62" spans="4:56" x14ac:dyDescent="0.25">
      <c r="D62" s="6" t="s">
        <v>9</v>
      </c>
      <c r="E62" s="9">
        <v>2028</v>
      </c>
      <c r="F62" s="10">
        <f>F61-'Area 2010'!$E$7*$AF$9</f>
        <v>10.77299676012775</v>
      </c>
      <c r="G62" s="10">
        <f>G61-'Area 2010'!$F$7*$AF$21</f>
        <v>20.377269788666407</v>
      </c>
      <c r="H62" t="s">
        <v>11</v>
      </c>
      <c r="I62" s="118" t="s">
        <v>67</v>
      </c>
      <c r="J62" s="119" t="s">
        <v>68</v>
      </c>
      <c r="M62" s="11"/>
      <c r="N62" s="15" t="s">
        <v>28</v>
      </c>
      <c r="O62" s="7" t="s">
        <v>29</v>
      </c>
      <c r="P62" s="16">
        <v>2030</v>
      </c>
      <c r="Q62" s="17">
        <v>3.3641690045360315</v>
      </c>
      <c r="R62" s="17">
        <v>6.1688637495076151</v>
      </c>
      <c r="S62" s="15" t="s">
        <v>15</v>
      </c>
      <c r="T62" s="118" t="s">
        <v>67</v>
      </c>
      <c r="U62" s="119" t="s">
        <v>71</v>
      </c>
      <c r="X62" s="128"/>
      <c r="Y62" s="99" t="s">
        <v>34</v>
      </c>
      <c r="Z62" s="128"/>
      <c r="AA62" s="100">
        <f>SUM(AA58,AA60)</f>
        <v>81.369140063570981</v>
      </c>
      <c r="AB62" s="100">
        <f t="shared" ref="AB62:AJ62" si="6">SUM(AB58,AB60)</f>
        <v>80.8805149920791</v>
      </c>
      <c r="AC62" s="100">
        <f t="shared" si="6"/>
        <v>80.147577384841298</v>
      </c>
      <c r="AD62" s="100">
        <f t="shared" si="6"/>
        <v>79.13046313404665</v>
      </c>
      <c r="AE62" s="100">
        <f t="shared" si="6"/>
        <v>78.113348883252002</v>
      </c>
      <c r="AF62" s="100">
        <f t="shared" si="6"/>
        <v>77.096234632457367</v>
      </c>
      <c r="AG62" s="100">
        <f t="shared" si="6"/>
        <v>76.079120381662733</v>
      </c>
      <c r="AH62" s="100">
        <f t="shared" si="6"/>
        <v>75.062006130868099</v>
      </c>
      <c r="AI62" s="100">
        <f t="shared" si="6"/>
        <v>74.04489188007345</v>
      </c>
      <c r="AJ62" s="100">
        <f t="shared" si="6"/>
        <v>73.027777629278816</v>
      </c>
      <c r="AK62" s="11"/>
    </row>
    <row r="63" spans="4:56" x14ac:dyDescent="0.25">
      <c r="D63" s="6" t="s">
        <v>9</v>
      </c>
      <c r="E63" s="9">
        <v>2029</v>
      </c>
      <c r="F63" s="10">
        <f>F62-'Area 2010'!$E$7*$AF$9</f>
        <v>10.744824697470513</v>
      </c>
      <c r="G63" s="10">
        <f>G62-'Area 2010'!$F$7*$AF$21</f>
        <v>20.323981949260897</v>
      </c>
      <c r="H63" t="s">
        <v>11</v>
      </c>
      <c r="I63" s="118" t="s">
        <v>67</v>
      </c>
      <c r="J63" s="119" t="s">
        <v>68</v>
      </c>
      <c r="M63" s="11"/>
      <c r="N63" s="15" t="s">
        <v>28</v>
      </c>
      <c r="O63" s="7" t="s">
        <v>29</v>
      </c>
      <c r="P63" s="16">
        <v>2031</v>
      </c>
      <c r="Q63" s="17">
        <v>3.524367528561557</v>
      </c>
      <c r="R63" s="17">
        <v>6.4626191661508345</v>
      </c>
      <c r="S63" s="15" t="s">
        <v>15</v>
      </c>
      <c r="T63" s="118" t="s">
        <v>67</v>
      </c>
      <c r="U63" s="119" t="s">
        <v>71</v>
      </c>
      <c r="X63" s="84" t="s">
        <v>50</v>
      </c>
      <c r="Y63" s="115" t="s">
        <v>65</v>
      </c>
      <c r="Z63" s="116" t="s">
        <v>64</v>
      </c>
      <c r="AA63" s="117">
        <f>SUM(AA61:AA62)</f>
        <v>289.34508592793492</v>
      </c>
      <c r="AB63" s="117">
        <f t="shared" ref="AB63" si="7">SUM(AB61:AB62)</f>
        <v>287.89977150546696</v>
      </c>
      <c r="AC63" s="117">
        <f t="shared" ref="AC63" si="8">SUM(AC61:AC62)</f>
        <v>285.73179987176502</v>
      </c>
      <c r="AD63" s="117">
        <f t="shared" ref="AD63" si="9">SUM(AD61:AD62)</f>
        <v>282.11498629766589</v>
      </c>
      <c r="AE63" s="117">
        <f t="shared" ref="AE63" si="10">SUM(AE61:AE62)</f>
        <v>278.49817272356665</v>
      </c>
      <c r="AF63" s="117">
        <f t="shared" ref="AF63" si="11">SUM(AF61:AF62)</f>
        <v>274.88135914946747</v>
      </c>
      <c r="AG63" s="117">
        <f t="shared" ref="AG63" si="12">SUM(AG61:AG62)</f>
        <v>271.26454557536829</v>
      </c>
      <c r="AH63" s="117">
        <f t="shared" ref="AH63" si="13">SUM(AH61:AH62)</f>
        <v>267.64773200126911</v>
      </c>
      <c r="AI63" s="117">
        <f t="shared" ref="AI63" si="14">SUM(AI61:AI62)</f>
        <v>264.03091842716998</v>
      </c>
      <c r="AJ63" s="117">
        <f t="shared" ref="AJ63" si="15">SUM(AJ61:AJ62)</f>
        <v>260.41410485307074</v>
      </c>
    </row>
    <row r="64" spans="4:56" x14ac:dyDescent="0.25">
      <c r="D64" s="6" t="s">
        <v>9</v>
      </c>
      <c r="E64" s="9">
        <v>2030</v>
      </c>
      <c r="F64" s="10">
        <f>F63-'Area 2010'!$E$7*$AF$9</f>
        <v>10.716652634813276</v>
      </c>
      <c r="G64" s="10">
        <f>G63-'Area 2010'!$F$7*$AF$21</f>
        <v>20.270694109855388</v>
      </c>
      <c r="H64" t="s">
        <v>11</v>
      </c>
      <c r="I64" s="118" t="s">
        <v>67</v>
      </c>
      <c r="J64" s="119" t="s">
        <v>68</v>
      </c>
      <c r="M64" s="11"/>
      <c r="N64" s="15" t="s">
        <v>28</v>
      </c>
      <c r="O64" s="7" t="s">
        <v>29</v>
      </c>
      <c r="P64" s="16">
        <v>2032</v>
      </c>
      <c r="Q64" s="17">
        <v>3.6845660525870825</v>
      </c>
      <c r="R64" s="17">
        <v>6.756374582794054</v>
      </c>
      <c r="S64" s="15" t="s">
        <v>15</v>
      </c>
      <c r="T64" s="118" t="s">
        <v>67</v>
      </c>
      <c r="U64" s="119" t="s">
        <v>71</v>
      </c>
      <c r="X64" s="19"/>
      <c r="Y64" s="83"/>
      <c r="Z64" s="53"/>
      <c r="AA64" s="19"/>
      <c r="AB64" s="15"/>
      <c r="AC64" s="15"/>
      <c r="AD64" s="15"/>
      <c r="AE64" s="15"/>
      <c r="AF64" s="15"/>
      <c r="AG64" s="15"/>
      <c r="AH64" s="15"/>
      <c r="AI64" s="15"/>
      <c r="AJ64" s="15"/>
    </row>
    <row r="65" spans="4:36" x14ac:dyDescent="0.25">
      <c r="D65" s="6" t="s">
        <v>9</v>
      </c>
      <c r="E65" s="9">
        <v>2031</v>
      </c>
      <c r="F65" s="10">
        <f>F64-'Area 2010'!$E$7*$AG$9</f>
        <v>10.688480572156038</v>
      </c>
      <c r="G65" s="10">
        <f>G64-'Area 2010'!$F$7*$AG$21</f>
        <v>20.217406270449878</v>
      </c>
      <c r="H65" t="s">
        <v>11</v>
      </c>
      <c r="I65" s="118" t="s">
        <v>67</v>
      </c>
      <c r="J65" s="119" t="s">
        <v>68</v>
      </c>
      <c r="M65" s="11"/>
      <c r="N65" s="15" t="s">
        <v>28</v>
      </c>
      <c r="O65" s="7" t="s">
        <v>29</v>
      </c>
      <c r="P65" s="16">
        <v>2033</v>
      </c>
      <c r="Q65" s="17">
        <v>3.844764576612608</v>
      </c>
      <c r="R65" s="17">
        <v>7.0501299994372744</v>
      </c>
      <c r="S65" s="15" t="s">
        <v>15</v>
      </c>
      <c r="T65" s="118" t="s">
        <v>67</v>
      </c>
      <c r="U65" s="119" t="s">
        <v>71</v>
      </c>
      <c r="X65" s="19"/>
      <c r="Y65" s="83"/>
      <c r="Z65" s="53"/>
      <c r="AA65" s="84"/>
      <c r="AC65" s="15"/>
      <c r="AD65" s="15"/>
      <c r="AE65" s="15"/>
      <c r="AF65" s="15"/>
      <c r="AG65" s="15"/>
      <c r="AH65" s="15"/>
      <c r="AI65" s="15"/>
      <c r="AJ65" s="15"/>
    </row>
    <row r="66" spans="4:36" x14ac:dyDescent="0.25">
      <c r="D66" s="6" t="s">
        <v>9</v>
      </c>
      <c r="E66" s="9">
        <v>2032</v>
      </c>
      <c r="F66" s="10">
        <f>F65-'Area 2010'!$E$7*$AG$9</f>
        <v>10.660308509498801</v>
      </c>
      <c r="G66" s="10">
        <f>G65-'Area 2010'!$F$7*$AG$21</f>
        <v>20.164118431044368</v>
      </c>
      <c r="H66" t="s">
        <v>11</v>
      </c>
      <c r="I66" s="118" t="s">
        <v>67</v>
      </c>
      <c r="J66" s="119" t="s">
        <v>68</v>
      </c>
      <c r="M66" s="11"/>
      <c r="N66" s="15" t="s">
        <v>28</v>
      </c>
      <c r="O66" s="7" t="s">
        <v>29</v>
      </c>
      <c r="P66" s="16">
        <v>2034</v>
      </c>
      <c r="Q66" s="17">
        <v>4.0049631006381334</v>
      </c>
      <c r="R66" s="17">
        <v>7.3438854160804947</v>
      </c>
      <c r="S66" s="15" t="s">
        <v>15</v>
      </c>
      <c r="T66" s="118" t="s">
        <v>67</v>
      </c>
      <c r="U66" s="119" t="s">
        <v>71</v>
      </c>
      <c r="X66" s="19"/>
      <c r="Y66" s="83"/>
      <c r="Z66" s="53"/>
      <c r="AA66" s="19"/>
      <c r="AB66" s="15"/>
      <c r="AC66" s="15"/>
      <c r="AD66" s="15"/>
      <c r="AE66" s="15"/>
      <c r="AF66" s="15"/>
      <c r="AG66" s="15"/>
      <c r="AH66" s="15"/>
      <c r="AI66" s="15"/>
      <c r="AJ66" s="15"/>
    </row>
    <row r="67" spans="4:36" x14ac:dyDescent="0.25">
      <c r="D67" s="6" t="s">
        <v>9</v>
      </c>
      <c r="E67" s="9">
        <v>2033</v>
      </c>
      <c r="F67" s="10">
        <f>F66-'Area 2010'!$E$7*$AG$9</f>
        <v>10.632136446841564</v>
      </c>
      <c r="G67" s="10">
        <f>G66-'Area 2010'!$F$7*$AG$21</f>
        <v>20.110830591638859</v>
      </c>
      <c r="H67" t="s">
        <v>11</v>
      </c>
      <c r="I67" s="118" t="s">
        <v>67</v>
      </c>
      <c r="J67" s="119" t="s">
        <v>68</v>
      </c>
      <c r="M67" s="11"/>
      <c r="N67" s="15" t="s">
        <v>28</v>
      </c>
      <c r="O67" s="7" t="s">
        <v>29</v>
      </c>
      <c r="P67" s="16">
        <v>2035</v>
      </c>
      <c r="Q67" s="17">
        <v>4.1651616246636589</v>
      </c>
      <c r="R67" s="17">
        <v>7.6376408327237142</v>
      </c>
      <c r="S67" s="15" t="s">
        <v>15</v>
      </c>
      <c r="T67" s="118" t="s">
        <v>67</v>
      </c>
      <c r="U67" s="119" t="s">
        <v>71</v>
      </c>
      <c r="AA67" s="130" t="s">
        <v>52</v>
      </c>
      <c r="AB67" s="130"/>
      <c r="AC67" s="130"/>
      <c r="AD67" s="130"/>
      <c r="AE67" s="130"/>
      <c r="AF67" s="130"/>
      <c r="AG67" s="130"/>
      <c r="AH67" s="130"/>
      <c r="AI67" s="130"/>
      <c r="AJ67" s="130"/>
    </row>
    <row r="68" spans="4:36" ht="15.75" thickBot="1" x14ac:dyDescent="0.3">
      <c r="D68" s="6" t="s">
        <v>9</v>
      </c>
      <c r="E68" s="9">
        <v>2034</v>
      </c>
      <c r="F68" s="10">
        <f>F67-'Area 2010'!$E$7*$AG$9</f>
        <v>10.603964384184327</v>
      </c>
      <c r="G68" s="10">
        <f>G67-'Area 2010'!$F$7*$AG$21</f>
        <v>20.057542752233349</v>
      </c>
      <c r="H68" t="s">
        <v>11</v>
      </c>
      <c r="I68" s="118" t="s">
        <v>67</v>
      </c>
      <c r="J68" s="119" t="s">
        <v>68</v>
      </c>
      <c r="M68" s="11"/>
      <c r="N68" s="15" t="s">
        <v>28</v>
      </c>
      <c r="O68" s="7" t="s">
        <v>29</v>
      </c>
      <c r="P68" s="16">
        <v>2036</v>
      </c>
      <c r="Q68" s="17">
        <v>4.3253601486891844</v>
      </c>
      <c r="R68" s="17">
        <v>7.9313962493669337</v>
      </c>
      <c r="S68" s="15" t="s">
        <v>15</v>
      </c>
      <c r="T68" s="118" t="s">
        <v>67</v>
      </c>
      <c r="U68" s="119" t="s">
        <v>71</v>
      </c>
      <c r="AA68" s="52">
        <v>2010</v>
      </c>
      <c r="AB68" s="52">
        <v>2012</v>
      </c>
      <c r="AC68" s="52">
        <v>2015</v>
      </c>
      <c r="AD68" s="52">
        <v>2020</v>
      </c>
      <c r="AE68" s="52">
        <v>2025</v>
      </c>
      <c r="AF68" s="52">
        <v>2030</v>
      </c>
      <c r="AG68" s="52">
        <v>2035</v>
      </c>
      <c r="AH68" s="52">
        <v>2040</v>
      </c>
      <c r="AI68" s="52">
        <v>2045</v>
      </c>
      <c r="AJ68" s="52">
        <v>2050</v>
      </c>
    </row>
    <row r="69" spans="4:36" ht="15.75" thickTop="1" x14ac:dyDescent="0.25">
      <c r="D69" s="6" t="s">
        <v>9</v>
      </c>
      <c r="E69" s="9">
        <v>2035</v>
      </c>
      <c r="F69" s="10">
        <f>F68-'Area 2010'!$E$7*$AG$9</f>
        <v>10.575792321527089</v>
      </c>
      <c r="G69" s="10">
        <f>G68-'Area 2010'!$F$7*$AG$21</f>
        <v>20.00425491282784</v>
      </c>
      <c r="H69" t="s">
        <v>11</v>
      </c>
      <c r="I69" s="118" t="s">
        <v>67</v>
      </c>
      <c r="J69" s="119" t="s">
        <v>68</v>
      </c>
      <c r="M69" s="11"/>
      <c r="N69" s="15" t="s">
        <v>28</v>
      </c>
      <c r="O69" s="7" t="s">
        <v>29</v>
      </c>
      <c r="P69" s="16">
        <v>2037</v>
      </c>
      <c r="Q69" s="17">
        <v>4.4855586727147099</v>
      </c>
      <c r="R69" s="17">
        <v>8.225151666010154</v>
      </c>
      <c r="S69" s="15" t="s">
        <v>15</v>
      </c>
      <c r="T69" s="118" t="s">
        <v>67</v>
      </c>
      <c r="U69" s="119" t="s">
        <v>71</v>
      </c>
      <c r="X69" s="131" t="s">
        <v>8</v>
      </c>
      <c r="Y69" s="133" t="s">
        <v>33</v>
      </c>
      <c r="Z69" s="55" t="s">
        <v>31</v>
      </c>
      <c r="AA69" s="59">
        <f>'DREAM projections'!D4</f>
        <v>27.529089461179847</v>
      </c>
      <c r="AB69" s="60">
        <f>'DREAM projections'!G4</f>
        <v>27.975355196953682</v>
      </c>
      <c r="AC69" s="61">
        <f>'DREAM projections'!J4</f>
        <v>28.644753800614438</v>
      </c>
      <c r="AD69" s="61">
        <f>'DREAM projections'!M4</f>
        <v>29.060027502075009</v>
      </c>
      <c r="AE69" s="61">
        <f>'DREAM projections'!P4</f>
        <v>29.428891295265966</v>
      </c>
      <c r="AF69" s="61">
        <f>'DREAM projections'!S4</f>
        <v>29.65988762244551</v>
      </c>
      <c r="AG69" s="61">
        <f>'DREAM projections'!V4</f>
        <v>29.779380238443093</v>
      </c>
      <c r="AH69" s="61">
        <f>'DREAM projections'!Y4</f>
        <v>29.810082013880034</v>
      </c>
      <c r="AI69" s="61">
        <f>'DREAM projections'!AB4</f>
        <v>29.980405714123737</v>
      </c>
      <c r="AJ69" s="62">
        <f>'DREAM projections'!AE4</f>
        <v>30.154918176339802</v>
      </c>
    </row>
    <row r="70" spans="4:36" x14ac:dyDescent="0.25">
      <c r="D70" s="6" t="s">
        <v>9</v>
      </c>
      <c r="E70" s="9">
        <v>2036</v>
      </c>
      <c r="F70" s="10">
        <f>F69-'Area 2010'!$E$7*$AH$9</f>
        <v>10.547620258869852</v>
      </c>
      <c r="G70" s="10">
        <f>G69-'Area 2010'!$F$7*$AH$21</f>
        <v>19.95096707342233</v>
      </c>
      <c r="H70" t="s">
        <v>11</v>
      </c>
      <c r="I70" s="118" t="s">
        <v>67</v>
      </c>
      <c r="J70" s="119" t="s">
        <v>68</v>
      </c>
      <c r="M70" s="11"/>
      <c r="N70" s="15" t="s">
        <v>28</v>
      </c>
      <c r="O70" s="7" t="s">
        <v>29</v>
      </c>
      <c r="P70" s="16">
        <v>2038</v>
      </c>
      <c r="Q70" s="17">
        <v>4.6457571967402354</v>
      </c>
      <c r="R70" s="17">
        <v>8.5189070826533744</v>
      </c>
      <c r="S70" s="15" t="s">
        <v>15</v>
      </c>
      <c r="T70" s="118" t="s">
        <v>67</v>
      </c>
      <c r="U70" s="119" t="s">
        <v>71</v>
      </c>
      <c r="X70" s="121"/>
      <c r="Y70" s="124"/>
      <c r="Z70" s="58" t="s">
        <v>30</v>
      </c>
      <c r="AA70" s="63">
        <f>'DREAM projections'!C4</f>
        <v>22.368450991368501</v>
      </c>
      <c r="AB70" s="64">
        <f>'DREAM projections'!F4</f>
        <v>23.080596119462186</v>
      </c>
      <c r="AC70" s="65">
        <f>'DREAM projections'!I4</f>
        <v>24.148813811602764</v>
      </c>
      <c r="AD70" s="65">
        <f>'DREAM projections'!L4</f>
        <v>24.883287737489663</v>
      </c>
      <c r="AE70" s="65">
        <f>'DREAM projections'!O4</f>
        <v>25.601905410166669</v>
      </c>
      <c r="AF70" s="65">
        <f>'DREAM projections'!R4</f>
        <v>26.267569625737156</v>
      </c>
      <c r="AG70" s="65">
        <f>'DREAM projections'!U4</f>
        <v>26.850883819768942</v>
      </c>
      <c r="AH70" s="65">
        <f>'DREAM projections'!X4</f>
        <v>27.302545213277469</v>
      </c>
      <c r="AI70" s="65">
        <f>'DREAM projections'!AA4</f>
        <v>27.732898072356885</v>
      </c>
      <c r="AJ70" s="66">
        <f>'DREAM projections'!AD4</f>
        <v>28.341370689896237</v>
      </c>
    </row>
    <row r="71" spans="4:36" ht="15.75" thickBot="1" x14ac:dyDescent="0.3">
      <c r="D71" s="6" t="s">
        <v>9</v>
      </c>
      <c r="E71" s="9">
        <v>2037</v>
      </c>
      <c r="F71" s="10">
        <f>F70-'Area 2010'!$E$7*$AH$9</f>
        <v>10.519448196212615</v>
      </c>
      <c r="G71" s="10">
        <f>G70-'Area 2010'!$F$7*$AH$21</f>
        <v>19.89767923401682</v>
      </c>
      <c r="H71" t="s">
        <v>11</v>
      </c>
      <c r="I71" s="118" t="s">
        <v>67</v>
      </c>
      <c r="J71" s="119" t="s">
        <v>68</v>
      </c>
      <c r="M71" s="11"/>
      <c r="N71" s="15" t="s">
        <v>28</v>
      </c>
      <c r="O71" s="7" t="s">
        <v>29</v>
      </c>
      <c r="P71" s="16">
        <v>2039</v>
      </c>
      <c r="Q71" s="17">
        <v>4.8059557207657608</v>
      </c>
      <c r="R71" s="17">
        <v>8.812662499296593</v>
      </c>
      <c r="S71" s="15" t="s">
        <v>15</v>
      </c>
      <c r="T71" s="118" t="s">
        <v>67</v>
      </c>
      <c r="U71" s="119" t="s">
        <v>71</v>
      </c>
      <c r="X71" s="121"/>
      <c r="Y71" s="125"/>
      <c r="Z71" s="53" t="s">
        <v>32</v>
      </c>
      <c r="AA71" s="67">
        <f>'DREAM projections'!E4</f>
        <v>24.249816378742224</v>
      </c>
      <c r="AB71" s="68">
        <f>'DREAM projections'!H4</f>
        <v>24.342300409511104</v>
      </c>
      <c r="AC71" s="69">
        <f>'DREAM projections'!K4</f>
        <v>24.481026455664427</v>
      </c>
      <c r="AD71" s="69">
        <f>'DREAM projections'!N4</f>
        <v>24.650050475570449</v>
      </c>
      <c r="AE71" s="69">
        <f>'DREAM projections'!Q4</f>
        <v>24.731442674242881</v>
      </c>
      <c r="AF71" s="69">
        <f>'DREAM projections'!T4</f>
        <v>24.717108378963363</v>
      </c>
      <c r="AG71" s="69">
        <f>'DREAM projections'!W4</f>
        <v>24.626591602160175</v>
      </c>
      <c r="AH71" s="69">
        <f>'DREAM projections'!Z4</f>
        <v>24.484305826279588</v>
      </c>
      <c r="AI71" s="69">
        <f>'DREAM projections'!AC4</f>
        <v>24.476995848125572</v>
      </c>
      <c r="AJ71" s="70">
        <f>'DREAM projections'!AF4</f>
        <v>24.529556304790681</v>
      </c>
    </row>
    <row r="72" spans="4:36" x14ac:dyDescent="0.25">
      <c r="D72" s="6" t="s">
        <v>9</v>
      </c>
      <c r="E72" s="9">
        <v>2038</v>
      </c>
      <c r="F72" s="10">
        <f>F71-'Area 2010'!$E$7*$AH$9</f>
        <v>10.491276133555377</v>
      </c>
      <c r="G72" s="10">
        <f>G71-'Area 2010'!$F$7*$AH$21</f>
        <v>19.844391394611311</v>
      </c>
      <c r="H72" t="s">
        <v>11</v>
      </c>
      <c r="I72" s="118" t="s">
        <v>67</v>
      </c>
      <c r="J72" s="119" t="s">
        <v>68</v>
      </c>
      <c r="M72" s="11"/>
      <c r="N72" s="15" t="s">
        <v>28</v>
      </c>
      <c r="O72" s="7" t="s">
        <v>29</v>
      </c>
      <c r="P72" s="16">
        <v>2040</v>
      </c>
      <c r="Q72" s="17">
        <v>4.9661542447912863</v>
      </c>
      <c r="R72" s="17">
        <v>9.1064179159398133</v>
      </c>
      <c r="S72" s="15" t="s">
        <v>15</v>
      </c>
      <c r="T72" s="118" t="s">
        <v>67</v>
      </c>
      <c r="U72" s="119" t="s">
        <v>71</v>
      </c>
      <c r="X72" s="121"/>
      <c r="Y72" s="123" t="s">
        <v>34</v>
      </c>
      <c r="Z72" s="56" t="s">
        <v>31</v>
      </c>
      <c r="AA72" s="71">
        <f>'DREAM projections'!D5</f>
        <v>9.8155656926779731</v>
      </c>
      <c r="AB72" s="72">
        <f>'DREAM projections'!G5</f>
        <v>9.9631441324080559</v>
      </c>
      <c r="AC72" s="73">
        <f>'DREAM projections'!J5</f>
        <v>10.18451179200318</v>
      </c>
      <c r="AD72" s="73">
        <f>'DREAM projections'!M5</f>
        <v>10.735340467264086</v>
      </c>
      <c r="AE72" s="73">
        <f>'DREAM projections'!P5</f>
        <v>11.121110729365938</v>
      </c>
      <c r="AF72" s="73">
        <f>'DREAM projections'!S5</f>
        <v>11.490570350057215</v>
      </c>
      <c r="AG72" s="73">
        <f>'DREAM projections'!V5</f>
        <v>11.789493000083596</v>
      </c>
      <c r="AH72" s="73">
        <f>'DREAM projections'!Y5</f>
        <v>12.031456493331552</v>
      </c>
      <c r="AI72" s="73">
        <f>'DREAM projections'!AB5</f>
        <v>12.188416093073972</v>
      </c>
      <c r="AJ72" s="74">
        <f>'DREAM projections'!AE5</f>
        <v>12.409825365721691</v>
      </c>
    </row>
    <row r="73" spans="4:36" x14ac:dyDescent="0.25">
      <c r="D73" s="6" t="s">
        <v>9</v>
      </c>
      <c r="E73" s="9">
        <v>2039</v>
      </c>
      <c r="F73" s="10">
        <f>F72-'Area 2010'!$E$7*$AH$9</f>
        <v>10.46310407089814</v>
      </c>
      <c r="G73" s="10">
        <f>G72-'Area 2010'!$F$7*$AH$21</f>
        <v>19.791103555205801</v>
      </c>
      <c r="H73" t="s">
        <v>11</v>
      </c>
      <c r="I73" s="118" t="s">
        <v>67</v>
      </c>
      <c r="J73" s="119" t="s">
        <v>68</v>
      </c>
      <c r="M73" s="11"/>
      <c r="N73" s="15" t="s">
        <v>28</v>
      </c>
      <c r="O73" s="7" t="s">
        <v>29</v>
      </c>
      <c r="P73" s="16">
        <v>2041</v>
      </c>
      <c r="Q73" s="17">
        <v>5.1263527688168118</v>
      </c>
      <c r="R73" s="17">
        <v>9.4001733325830337</v>
      </c>
      <c r="S73" s="15" t="s">
        <v>15</v>
      </c>
      <c r="T73" s="118" t="s">
        <v>67</v>
      </c>
      <c r="U73" s="119" t="s">
        <v>71</v>
      </c>
      <c r="X73" s="121"/>
      <c r="Y73" s="124"/>
      <c r="Z73" s="58" t="s">
        <v>30</v>
      </c>
      <c r="AA73" s="63">
        <f>'DREAM projections'!C5</f>
        <v>36.888478789355062</v>
      </c>
      <c r="AB73" s="64">
        <f>'DREAM projections'!F5</f>
        <v>37.510223640107469</v>
      </c>
      <c r="AC73" s="65">
        <f>'DREAM projections'!I5</f>
        <v>38.442840916236079</v>
      </c>
      <c r="AD73" s="65">
        <f>'DREAM projections'!L5</f>
        <v>40.420715392577655</v>
      </c>
      <c r="AE73" s="65">
        <f>'DREAM projections'!O5</f>
        <v>42.237603799062519</v>
      </c>
      <c r="AF73" s="65">
        <f>'DREAM projections'!R5</f>
        <v>43.868061988421651</v>
      </c>
      <c r="AG73" s="65">
        <f>'DREAM projections'!U5</f>
        <v>45.151464282320298</v>
      </c>
      <c r="AH73" s="65">
        <f>'DREAM projections'!X5</f>
        <v>46.465092426077561</v>
      </c>
      <c r="AI73" s="65">
        <f>'DREAM projections'!AA5</f>
        <v>47.725976121399832</v>
      </c>
      <c r="AJ73" s="66">
        <f>'DREAM projections'!AD5</f>
        <v>48.982528524350805</v>
      </c>
    </row>
    <row r="74" spans="4:36" ht="15.75" thickBot="1" x14ac:dyDescent="0.3">
      <c r="D74" s="6" t="s">
        <v>9</v>
      </c>
      <c r="E74" s="9">
        <v>2040</v>
      </c>
      <c r="F74" s="10">
        <f>F73-'Area 2010'!$E$7*$AH$9</f>
        <v>10.434932008240903</v>
      </c>
      <c r="G74" s="10">
        <f>G73-'Area 2010'!$F$7*$AH$21</f>
        <v>19.737815715800291</v>
      </c>
      <c r="H74" t="s">
        <v>11</v>
      </c>
      <c r="I74" s="118" t="s">
        <v>67</v>
      </c>
      <c r="J74" s="119" t="s">
        <v>68</v>
      </c>
      <c r="M74" s="11"/>
      <c r="N74" s="15" t="s">
        <v>28</v>
      </c>
      <c r="O74" s="7" t="s">
        <v>29</v>
      </c>
      <c r="P74" s="16">
        <v>2042</v>
      </c>
      <c r="Q74" s="17">
        <v>5.2865512928423373</v>
      </c>
      <c r="R74" s="17">
        <v>9.6939287492262523</v>
      </c>
      <c r="S74" s="15" t="s">
        <v>15</v>
      </c>
      <c r="T74" s="118" t="s">
        <v>67</v>
      </c>
      <c r="U74" s="119" t="s">
        <v>71</v>
      </c>
      <c r="X74" s="132"/>
      <c r="Y74" s="125"/>
      <c r="Z74" s="57" t="s">
        <v>32</v>
      </c>
      <c r="AA74" s="75">
        <f>'DREAM projections'!E5</f>
        <v>1.0446943195614473</v>
      </c>
      <c r="AB74" s="76">
        <f>'DREAM projections'!H5</f>
        <v>1.0410535071496427</v>
      </c>
      <c r="AC74" s="77">
        <f>'DREAM projections'!K5</f>
        <v>1.0355922885319357</v>
      </c>
      <c r="AD74" s="77">
        <f>'DREAM projections'!N5</f>
        <v>1.0875649548695145</v>
      </c>
      <c r="AE74" s="77">
        <f>'DREAM projections'!Q5</f>
        <v>1.1244895009263278</v>
      </c>
      <c r="AF74" s="77">
        <f>'DREAM projections'!T5</f>
        <v>1.1559221101144814</v>
      </c>
      <c r="AG74" s="77">
        <f>'DREAM projections'!W5</f>
        <v>1.1818031286557755</v>
      </c>
      <c r="AH74" s="77">
        <f>'DREAM projections'!Z5</f>
        <v>1.2034712152029821</v>
      </c>
      <c r="AI74" s="77">
        <f>'DREAM projections'!AC5</f>
        <v>1.213082638587762</v>
      </c>
      <c r="AJ74" s="78">
        <f>'DREAM projections'!AF5</f>
        <v>1.2253435745225745</v>
      </c>
    </row>
    <row r="75" spans="4:36" x14ac:dyDescent="0.25">
      <c r="D75" s="6" t="s">
        <v>9</v>
      </c>
      <c r="E75" s="9">
        <v>2041</v>
      </c>
      <c r="F75" s="10">
        <f>F74-'Area 2010'!$E$7*$AI$9</f>
        <v>10.406759945583666</v>
      </c>
      <c r="G75" s="10">
        <f>G74-'Area 2010'!$F$7*$AI$21</f>
        <v>19.684527876394782</v>
      </c>
      <c r="H75" t="s">
        <v>11</v>
      </c>
      <c r="I75" s="118" t="s">
        <v>67</v>
      </c>
      <c r="J75" s="119" t="s">
        <v>68</v>
      </c>
      <c r="M75" s="11"/>
      <c r="N75" s="15" t="s">
        <v>28</v>
      </c>
      <c r="O75" s="7" t="s">
        <v>29</v>
      </c>
      <c r="P75" s="16">
        <v>2043</v>
      </c>
      <c r="Q75" s="17">
        <v>5.4467498168678627</v>
      </c>
      <c r="R75" s="17">
        <v>9.9876841658694726</v>
      </c>
      <c r="S75" s="15" t="s">
        <v>15</v>
      </c>
      <c r="T75" s="118" t="s">
        <v>67</v>
      </c>
      <c r="U75" s="119" t="s">
        <v>71</v>
      </c>
      <c r="X75" s="120" t="s">
        <v>7</v>
      </c>
      <c r="Y75" s="123" t="s">
        <v>33</v>
      </c>
      <c r="Z75" s="56" t="s">
        <v>31</v>
      </c>
      <c r="AA75" s="71">
        <f>'DREAM projections'!D6</f>
        <v>46.811572929993012</v>
      </c>
      <c r="AB75" s="72">
        <f>'DREAM projections'!G6</f>
        <v>47.472707081823593</v>
      </c>
      <c r="AC75" s="73">
        <f>'DREAM projections'!J6</f>
        <v>48.464408309569464</v>
      </c>
      <c r="AD75" s="73">
        <f>'DREAM projections'!M6</f>
        <v>49.124247864396985</v>
      </c>
      <c r="AE75" s="73">
        <f>'DREAM projections'!P6</f>
        <v>49.573621357178517</v>
      </c>
      <c r="AF75" s="73">
        <f>'DREAM projections'!S6</f>
        <v>49.735259150665506</v>
      </c>
      <c r="AG75" s="73">
        <f>'DREAM projections'!V6</f>
        <v>49.697497662594756</v>
      </c>
      <c r="AH75" s="73">
        <f>'DREAM projections'!Y6</f>
        <v>49.400530702218148</v>
      </c>
      <c r="AI75" s="73">
        <f>'DREAM projections'!AB6</f>
        <v>49.127385732998995</v>
      </c>
      <c r="AJ75" s="74">
        <f>'DREAM projections'!AE6</f>
        <v>48.913041740685181</v>
      </c>
    </row>
    <row r="76" spans="4:36" x14ac:dyDescent="0.25">
      <c r="D76" s="6" t="s">
        <v>9</v>
      </c>
      <c r="E76" s="9">
        <v>2042</v>
      </c>
      <c r="F76" s="10">
        <f>F75-'Area 2010'!$E$7*$AI$9</f>
        <v>10.378587882926428</v>
      </c>
      <c r="G76" s="10">
        <f>G75-'Area 2010'!$F$7*$AI$21</f>
        <v>19.631240036989272</v>
      </c>
      <c r="H76" t="s">
        <v>11</v>
      </c>
      <c r="I76" s="118" t="s">
        <v>67</v>
      </c>
      <c r="J76" s="119" t="s">
        <v>68</v>
      </c>
      <c r="M76" s="11"/>
      <c r="N76" s="15" t="s">
        <v>28</v>
      </c>
      <c r="O76" s="7" t="s">
        <v>29</v>
      </c>
      <c r="P76" s="16">
        <v>2044</v>
      </c>
      <c r="Q76" s="17">
        <v>5.6069483408933882</v>
      </c>
      <c r="R76" s="17">
        <v>10.281439582512693</v>
      </c>
      <c r="S76" s="15" t="s">
        <v>15</v>
      </c>
      <c r="T76" s="118" t="s">
        <v>67</v>
      </c>
      <c r="U76" s="119" t="s">
        <v>71</v>
      </c>
      <c r="X76" s="121"/>
      <c r="Y76" s="124"/>
      <c r="Z76" s="58" t="s">
        <v>30</v>
      </c>
      <c r="AA76" s="63">
        <f>'DREAM projections'!C6</f>
        <v>35.785524137371837</v>
      </c>
      <c r="AB76" s="64">
        <f>'DREAM projections'!F6</f>
        <v>36.418381237084013</v>
      </c>
      <c r="AC76" s="65">
        <f>'DREAM projections'!I6</f>
        <v>37.367666886652273</v>
      </c>
      <c r="AD76" s="65">
        <f>'DREAM projections'!L6</f>
        <v>38.026727776742774</v>
      </c>
      <c r="AE76" s="65">
        <f>'DREAM projections'!O6</f>
        <v>38.550908323803377</v>
      </c>
      <c r="AF76" s="65">
        <f>'DREAM projections'!R6</f>
        <v>38.914528296767578</v>
      </c>
      <c r="AG76" s="65">
        <f>'DREAM projections'!U6</f>
        <v>39.061570781081194</v>
      </c>
      <c r="AH76" s="65">
        <f>'DREAM projections'!X6</f>
        <v>38.991336329211727</v>
      </c>
      <c r="AI76" s="65">
        <f>'DREAM projections'!AA6</f>
        <v>38.941456261167119</v>
      </c>
      <c r="AJ76" s="66">
        <f>'DREAM projections'!AD6</f>
        <v>38.879402851695907</v>
      </c>
    </row>
    <row r="77" spans="4:36" ht="15.75" thickBot="1" x14ac:dyDescent="0.3">
      <c r="D77" s="6" t="s">
        <v>9</v>
      </c>
      <c r="E77" s="9">
        <v>2043</v>
      </c>
      <c r="F77" s="10">
        <f>F76-'Area 2010'!$E$7*$AI$9</f>
        <v>10.350415820269191</v>
      </c>
      <c r="G77" s="10">
        <f>G76-'Area 2010'!$F$7*$AI$21</f>
        <v>19.577952197583762</v>
      </c>
      <c r="H77" t="s">
        <v>11</v>
      </c>
      <c r="I77" s="118" t="s">
        <v>67</v>
      </c>
      <c r="J77" s="119" t="s">
        <v>68</v>
      </c>
      <c r="M77" s="11"/>
      <c r="N77" s="15" t="s">
        <v>28</v>
      </c>
      <c r="O77" s="7" t="s">
        <v>29</v>
      </c>
      <c r="P77" s="16">
        <v>2045</v>
      </c>
      <c r="Q77" s="17">
        <v>5.7671468649189137</v>
      </c>
      <c r="R77" s="17">
        <v>10.575194999155912</v>
      </c>
      <c r="S77" s="15" t="s">
        <v>15</v>
      </c>
      <c r="T77" s="118" t="s">
        <v>67</v>
      </c>
      <c r="U77" s="119" t="s">
        <v>71</v>
      </c>
      <c r="X77" s="121"/>
      <c r="Y77" s="125"/>
      <c r="Z77" s="57" t="s">
        <v>32</v>
      </c>
      <c r="AA77" s="75">
        <f>'DREAM projections'!E6</f>
        <v>51.231491965708543</v>
      </c>
      <c r="AB77" s="76">
        <f>'DREAM projections'!H6</f>
        <v>51.425420004777187</v>
      </c>
      <c r="AC77" s="77">
        <f>'DREAM projections'!K6</f>
        <v>51.716312063380151</v>
      </c>
      <c r="AD77" s="77">
        <f>'DREAM projections'!N6</f>
        <v>52.201172336570103</v>
      </c>
      <c r="AE77" s="77">
        <f>'DREAM projections'!Q6</f>
        <v>52.459984221946634</v>
      </c>
      <c r="AF77" s="77">
        <f>'DREAM projections'!T6</f>
        <v>52.475078214257429</v>
      </c>
      <c r="AG77" s="77">
        <f>'DREAM projections'!W6</f>
        <v>52.290995422929882</v>
      </c>
      <c r="AH77" s="77">
        <f>'DREAM projections'!Z6</f>
        <v>51.93846916241317</v>
      </c>
      <c r="AI77" s="77">
        <f>'DREAM projections'!AC6</f>
        <v>51.626740363500588</v>
      </c>
      <c r="AJ77" s="78">
        <f>'DREAM projections'!AF6</f>
        <v>51.444356578473815</v>
      </c>
    </row>
    <row r="78" spans="4:36" x14ac:dyDescent="0.25">
      <c r="D78" s="6" t="s">
        <v>9</v>
      </c>
      <c r="E78" s="9">
        <v>2044</v>
      </c>
      <c r="F78" s="10">
        <f>F77-'Area 2010'!$E$7*$AI$9</f>
        <v>10.322243757611954</v>
      </c>
      <c r="G78" s="10">
        <f>G77-'Area 2010'!$F$7*$AI$21</f>
        <v>19.524664358178253</v>
      </c>
      <c r="H78" t="s">
        <v>11</v>
      </c>
      <c r="I78" s="118" t="s">
        <v>67</v>
      </c>
      <c r="J78" s="119" t="s">
        <v>68</v>
      </c>
      <c r="M78" s="11"/>
      <c r="N78" s="15" t="s">
        <v>28</v>
      </c>
      <c r="O78" s="7" t="s">
        <v>29</v>
      </c>
      <c r="P78" s="16">
        <v>2046</v>
      </c>
      <c r="Q78" s="17">
        <v>5.9273453889444392</v>
      </c>
      <c r="R78" s="17">
        <v>10.86895041579913</v>
      </c>
      <c r="S78" s="15" t="s">
        <v>15</v>
      </c>
      <c r="T78" s="118" t="s">
        <v>67</v>
      </c>
      <c r="U78" s="119" t="s">
        <v>71</v>
      </c>
      <c r="X78" s="121"/>
      <c r="Y78" s="123" t="s">
        <v>34</v>
      </c>
      <c r="Z78" s="53" t="s">
        <v>31</v>
      </c>
      <c r="AA78" s="67">
        <f>'DREAM projections'!D7</f>
        <v>11.210734630123532</v>
      </c>
      <c r="AB78" s="68">
        <f>'DREAM projections'!G7</f>
        <v>11.144289300957755</v>
      </c>
      <c r="AC78" s="69">
        <f>'DREAM projections'!J7</f>
        <v>11.04462130720909</v>
      </c>
      <c r="AD78" s="69">
        <f>'DREAM projections'!M7</f>
        <v>11.521239094944942</v>
      </c>
      <c r="AE78" s="69">
        <f>'DREAM projections'!P7</f>
        <v>11.855592871485483</v>
      </c>
      <c r="AF78" s="69">
        <f>'DREAM projections'!S7</f>
        <v>12.180560306837217</v>
      </c>
      <c r="AG78" s="69">
        <f>'DREAM projections'!V7</f>
        <v>12.342917699312851</v>
      </c>
      <c r="AH78" s="69">
        <f>'DREAM projections'!Y7</f>
        <v>12.492196552973958</v>
      </c>
      <c r="AI78" s="69">
        <f>'DREAM projections'!AB7</f>
        <v>12.635631488826634</v>
      </c>
      <c r="AJ78" s="70">
        <f>'DREAM projections'!AE7</f>
        <v>12.772857731369408</v>
      </c>
    </row>
    <row r="79" spans="4:36" x14ac:dyDescent="0.25">
      <c r="D79" s="6" t="s">
        <v>9</v>
      </c>
      <c r="E79" s="9">
        <v>2045</v>
      </c>
      <c r="F79" s="10">
        <f>F78-'Area 2010'!$E$7*$AI$9</f>
        <v>10.294071694954717</v>
      </c>
      <c r="G79" s="10">
        <f>G78-'Area 2010'!$F$7*$AI$21</f>
        <v>19.471376518772743</v>
      </c>
      <c r="H79" t="s">
        <v>11</v>
      </c>
      <c r="I79" s="118" t="s">
        <v>67</v>
      </c>
      <c r="J79" s="119" t="s">
        <v>68</v>
      </c>
      <c r="M79" s="11"/>
      <c r="N79" s="15" t="s">
        <v>28</v>
      </c>
      <c r="O79" s="7" t="s">
        <v>29</v>
      </c>
      <c r="P79" s="16">
        <v>2047</v>
      </c>
      <c r="Q79" s="17">
        <v>6.0875439129699647</v>
      </c>
      <c r="R79" s="17">
        <v>11.16270583244235</v>
      </c>
      <c r="S79" s="15" t="s">
        <v>15</v>
      </c>
      <c r="T79" s="118" t="s">
        <v>67</v>
      </c>
      <c r="U79" s="119" t="s">
        <v>71</v>
      </c>
      <c r="X79" s="121"/>
      <c r="Y79" s="124"/>
      <c r="Z79" s="58" t="s">
        <v>30</v>
      </c>
      <c r="AA79" s="63">
        <f>'DREAM projections'!C7</f>
        <v>20.807854052295571</v>
      </c>
      <c r="AB79" s="64">
        <f>'DREAM projections'!F7</f>
        <v>20.671828657122646</v>
      </c>
      <c r="AC79" s="65">
        <f>'DREAM projections'!I7</f>
        <v>20.467790564363259</v>
      </c>
      <c r="AD79" s="65">
        <f>'DREAM projections'!L7</f>
        <v>21.34723697629056</v>
      </c>
      <c r="AE79" s="65">
        <f>'DREAM projections'!O7</f>
        <v>22.033205511568219</v>
      </c>
      <c r="AF79" s="65">
        <f>'DREAM projections'!R7</f>
        <v>22.603899797653384</v>
      </c>
      <c r="AG79" s="65">
        <f>'DREAM projections'!U7</f>
        <v>22.923371139650076</v>
      </c>
      <c r="AH79" s="65">
        <f>'DREAM projections'!X7</f>
        <v>23.214074011185051</v>
      </c>
      <c r="AI79" s="65">
        <f>'DREAM projections'!AA7</f>
        <v>23.505945004395301</v>
      </c>
      <c r="AJ79" s="66">
        <f>'DREAM projections'!AD7</f>
        <v>23.847373943138951</v>
      </c>
    </row>
    <row r="80" spans="4:36" ht="15.75" thickBot="1" x14ac:dyDescent="0.3">
      <c r="D80" s="6" t="s">
        <v>9</v>
      </c>
      <c r="E80" s="9">
        <v>2046</v>
      </c>
      <c r="F80" s="10">
        <f>F79-'Area 2010'!$E$7*$AJ$9</f>
        <v>10.265899632297479</v>
      </c>
      <c r="G80" s="10">
        <f>G79-'Area 2010'!$F$7*$AI$21</f>
        <v>19.418088679367234</v>
      </c>
      <c r="H80" t="s">
        <v>11</v>
      </c>
      <c r="I80" s="118" t="s">
        <v>67</v>
      </c>
      <c r="J80" s="119" t="s">
        <v>68</v>
      </c>
      <c r="M80" s="11"/>
      <c r="N80" s="15" t="s">
        <v>28</v>
      </c>
      <c r="O80" s="7" t="s">
        <v>29</v>
      </c>
      <c r="P80" s="16">
        <v>2048</v>
      </c>
      <c r="Q80" s="17">
        <v>6.2477424369954901</v>
      </c>
      <c r="R80" s="17">
        <v>11.456461249085571</v>
      </c>
      <c r="S80" s="15" t="s">
        <v>15</v>
      </c>
      <c r="T80" s="118" t="s">
        <v>67</v>
      </c>
      <c r="U80" s="119" t="s">
        <v>71</v>
      </c>
      <c r="X80" s="122"/>
      <c r="Y80" s="126"/>
      <c r="Z80" s="54" t="s">
        <v>32</v>
      </c>
      <c r="AA80" s="79">
        <f>'DREAM projections'!E7</f>
        <v>1.6018125795573881</v>
      </c>
      <c r="AB80" s="80">
        <f>'DREAM projections'!H7</f>
        <v>1.5585590082503713</v>
      </c>
      <c r="AC80" s="81">
        <f>'DREAM projections'!K7</f>
        <v>1.4936786512898459</v>
      </c>
      <c r="AD80" s="81">
        <f>'DREAM projections'!N7</f>
        <v>1.560196696562244</v>
      </c>
      <c r="AE80" s="81">
        <f>'DREAM projections'!Q7</f>
        <v>1.6080715669497887</v>
      </c>
      <c r="AF80" s="81">
        <f>'DREAM projections'!T7</f>
        <v>1.6506310988750676</v>
      </c>
      <c r="AG80" s="81">
        <f>'DREAM projections'!W7</f>
        <v>1.6716497515356961</v>
      </c>
      <c r="AH80" s="81">
        <f>'DREAM projections'!Z7</f>
        <v>1.6916867489008791</v>
      </c>
      <c r="AI80" s="81">
        <f>'DREAM projections'!AC7</f>
        <v>1.7114339779910492</v>
      </c>
      <c r="AJ80" s="82">
        <f>'DREAM projections'!AF7</f>
        <v>1.7311063165140026</v>
      </c>
    </row>
    <row r="81" spans="4:36" ht="15.75" thickTop="1" x14ac:dyDescent="0.25">
      <c r="D81" s="6" t="s">
        <v>9</v>
      </c>
      <c r="E81" s="9">
        <v>2047</v>
      </c>
      <c r="F81" s="10">
        <f>F80-'Area 2010'!$E$7*$AJ$9</f>
        <v>10.237727569640242</v>
      </c>
      <c r="G81" s="10">
        <f>G80-'Area 2010'!$F$7*$AI$21</f>
        <v>19.364800839961724</v>
      </c>
      <c r="H81" t="s">
        <v>11</v>
      </c>
      <c r="I81" s="118" t="s">
        <v>67</v>
      </c>
      <c r="J81" s="119" t="s">
        <v>68</v>
      </c>
      <c r="M81" s="11"/>
      <c r="N81" s="15" t="s">
        <v>28</v>
      </c>
      <c r="O81" s="7" t="s">
        <v>29</v>
      </c>
      <c r="P81" s="16">
        <v>2049</v>
      </c>
      <c r="Q81" s="17">
        <v>6.4079409610210156</v>
      </c>
      <c r="R81" s="17">
        <v>11.750216665728789</v>
      </c>
      <c r="S81" s="15" t="s">
        <v>15</v>
      </c>
      <c r="T81" s="118" t="s">
        <v>67</v>
      </c>
      <c r="U81" s="119" t="s">
        <v>71</v>
      </c>
      <c r="X81" s="127" t="s">
        <v>8</v>
      </c>
      <c r="Y81" s="94" t="s">
        <v>33</v>
      </c>
      <c r="Z81" s="127" t="s">
        <v>64</v>
      </c>
      <c r="AA81" s="95">
        <f>SUM(AA69:AA71)</f>
        <v>74.14735683129058</v>
      </c>
      <c r="AB81" s="95">
        <f t="shared" ref="AB81:AJ81" si="16">SUM(AB69:AB71)</f>
        <v>75.398251725926968</v>
      </c>
      <c r="AC81" s="95">
        <f t="shared" si="16"/>
        <v>77.274594067881623</v>
      </c>
      <c r="AD81" s="95">
        <f t="shared" si="16"/>
        <v>78.593365715135121</v>
      </c>
      <c r="AE81" s="95">
        <f t="shared" si="16"/>
        <v>79.76223937967552</v>
      </c>
      <c r="AF81" s="95">
        <f t="shared" si="16"/>
        <v>80.644565627146022</v>
      </c>
      <c r="AG81" s="95">
        <f t="shared" si="16"/>
        <v>81.25685566037221</v>
      </c>
      <c r="AH81" s="95">
        <f t="shared" si="16"/>
        <v>81.596933053437084</v>
      </c>
      <c r="AI81" s="95">
        <f t="shared" si="16"/>
        <v>82.190299634606191</v>
      </c>
      <c r="AJ81" s="95">
        <f t="shared" si="16"/>
        <v>83.025845171026731</v>
      </c>
    </row>
    <row r="82" spans="4:36" x14ac:dyDescent="0.25">
      <c r="D82" s="6" t="s">
        <v>9</v>
      </c>
      <c r="E82" s="9">
        <v>2048</v>
      </c>
      <c r="F82" s="10">
        <f>F81-'Area 2010'!$E$7*$AJ$9</f>
        <v>10.209555506983005</v>
      </c>
      <c r="G82" s="10">
        <f>G81-'Area 2010'!$F$7*$AI$21</f>
        <v>19.311513000556214</v>
      </c>
      <c r="H82" t="s">
        <v>11</v>
      </c>
      <c r="I82" s="118" t="s">
        <v>67</v>
      </c>
      <c r="J82" s="119" t="s">
        <v>68</v>
      </c>
      <c r="M82" s="11"/>
      <c r="N82" s="15" t="s">
        <v>28</v>
      </c>
      <c r="O82" s="7" t="s">
        <v>29</v>
      </c>
      <c r="P82" s="16">
        <v>2050</v>
      </c>
      <c r="Q82" s="17">
        <v>6.5681394850465411</v>
      </c>
      <c r="R82" s="17">
        <v>12.043972082372008</v>
      </c>
      <c r="S82" s="15" t="s">
        <v>15</v>
      </c>
      <c r="T82" s="118" t="s">
        <v>67</v>
      </c>
      <c r="U82" s="119" t="s">
        <v>71</v>
      </c>
      <c r="X82" s="128"/>
      <c r="Y82" s="99" t="s">
        <v>34</v>
      </c>
      <c r="Z82" s="134"/>
      <c r="AA82" s="100">
        <f>SUM(AA72:AA74)</f>
        <v>47.748738801594484</v>
      </c>
      <c r="AB82" s="100">
        <f t="shared" ref="AB82:AJ82" si="17">SUM(AB72:AB74)</f>
        <v>48.514421279665164</v>
      </c>
      <c r="AC82" s="100">
        <f t="shared" si="17"/>
        <v>49.662944996771195</v>
      </c>
      <c r="AD82" s="100">
        <f t="shared" si="17"/>
        <v>52.243620814711257</v>
      </c>
      <c r="AE82" s="100">
        <f t="shared" si="17"/>
        <v>54.483204029354788</v>
      </c>
      <c r="AF82" s="100">
        <f t="shared" si="17"/>
        <v>56.514554448593351</v>
      </c>
      <c r="AG82" s="100">
        <f t="shared" si="17"/>
        <v>58.122760411059666</v>
      </c>
      <c r="AH82" s="100">
        <f t="shared" si="17"/>
        <v>59.700020134612096</v>
      </c>
      <c r="AI82" s="100">
        <f t="shared" si="17"/>
        <v>61.127474853061571</v>
      </c>
      <c r="AJ82" s="100">
        <f t="shared" si="17"/>
        <v>62.617697464595075</v>
      </c>
    </row>
    <row r="83" spans="4:36" x14ac:dyDescent="0.25">
      <c r="D83" s="6" t="s">
        <v>9</v>
      </c>
      <c r="E83" s="9">
        <v>2049</v>
      </c>
      <c r="F83" s="10">
        <f>F82-'Area 2010'!$E$7*$AJ$9</f>
        <v>10.181383444325768</v>
      </c>
      <c r="G83" s="10">
        <f>G82-'Area 2010'!$F$7*$AI$21</f>
        <v>19.258225161150705</v>
      </c>
      <c r="H83" t="s">
        <v>11</v>
      </c>
      <c r="I83" s="118" t="s">
        <v>67</v>
      </c>
      <c r="J83" s="119" t="s">
        <v>68</v>
      </c>
      <c r="M83" s="11"/>
      <c r="N83" s="15" t="s">
        <v>28</v>
      </c>
      <c r="O83" s="7" t="s">
        <v>29</v>
      </c>
      <c r="P83" s="16">
        <v>2012</v>
      </c>
      <c r="Q83" s="17">
        <v>0.65057632589903558</v>
      </c>
      <c r="R83" s="17">
        <v>1.4496644030347625</v>
      </c>
      <c r="S83" s="15" t="s">
        <v>18</v>
      </c>
      <c r="T83" s="118" t="s">
        <v>67</v>
      </c>
      <c r="U83" s="119" t="s">
        <v>71</v>
      </c>
      <c r="X83" s="129" t="s">
        <v>7</v>
      </c>
      <c r="Y83" s="96" t="s">
        <v>33</v>
      </c>
      <c r="Z83" s="129" t="s">
        <v>64</v>
      </c>
      <c r="AA83" s="97">
        <f>SUM(AA75:AA77)</f>
        <v>133.8285890330734</v>
      </c>
      <c r="AB83" s="97">
        <f t="shared" ref="AB83:AJ83" si="18">SUM(AB75:AB77)</f>
        <v>135.31650832368479</v>
      </c>
      <c r="AC83" s="97">
        <f t="shared" si="18"/>
        <v>137.5483872596019</v>
      </c>
      <c r="AD83" s="97">
        <f t="shared" si="18"/>
        <v>139.35214797770985</v>
      </c>
      <c r="AE83" s="97">
        <f t="shared" si="18"/>
        <v>140.58451390292853</v>
      </c>
      <c r="AF83" s="97">
        <f t="shared" si="18"/>
        <v>141.12486566169051</v>
      </c>
      <c r="AG83" s="97">
        <f t="shared" si="18"/>
        <v>141.05006386660583</v>
      </c>
      <c r="AH83" s="97">
        <f t="shared" si="18"/>
        <v>140.33033619384304</v>
      </c>
      <c r="AI83" s="97">
        <f t="shared" si="18"/>
        <v>139.69558235766669</v>
      </c>
      <c r="AJ83" s="97">
        <f t="shared" si="18"/>
        <v>139.2368011708549</v>
      </c>
    </row>
    <row r="84" spans="4:36" x14ac:dyDescent="0.25">
      <c r="D84" s="6" t="s">
        <v>9</v>
      </c>
      <c r="E84" s="9">
        <v>2050</v>
      </c>
      <c r="F84" s="10">
        <f>F83-'Area 2010'!$E$7*$AJ$9</f>
        <v>10.15321138166853</v>
      </c>
      <c r="G84" s="10">
        <f>G83-'Area 2010'!$F$7*$AI$21</f>
        <v>19.204937321745195</v>
      </c>
      <c r="H84" t="s">
        <v>11</v>
      </c>
      <c r="I84" s="118" t="s">
        <v>67</v>
      </c>
      <c r="J84" s="119" t="s">
        <v>68</v>
      </c>
      <c r="M84" s="11"/>
      <c r="N84" s="15" t="s">
        <v>28</v>
      </c>
      <c r="O84" s="7" t="s">
        <v>29</v>
      </c>
      <c r="P84" s="16">
        <v>2013</v>
      </c>
      <c r="Q84" s="17">
        <v>0.86743510119871425</v>
      </c>
      <c r="R84" s="17">
        <v>1.9328858707130165</v>
      </c>
      <c r="S84" s="15" t="s">
        <v>18</v>
      </c>
      <c r="T84" s="118" t="s">
        <v>67</v>
      </c>
      <c r="U84" s="119" t="s">
        <v>71</v>
      </c>
      <c r="X84" s="128"/>
      <c r="Y84" s="99" t="s">
        <v>34</v>
      </c>
      <c r="Z84" s="128"/>
      <c r="AA84" s="100">
        <f>SUM(AA78:AA80)</f>
        <v>33.620401261976497</v>
      </c>
      <c r="AB84" s="100">
        <f>SUM(AB78:AB80)</f>
        <v>33.374676966330775</v>
      </c>
      <c r="AC84" s="100">
        <f t="shared" ref="AC84:AJ84" si="19">SUM(AC78:AC80)</f>
        <v>33.006090522862195</v>
      </c>
      <c r="AD84" s="100">
        <f t="shared" si="19"/>
        <v>34.42867276779775</v>
      </c>
      <c r="AE84" s="100">
        <f t="shared" si="19"/>
        <v>35.496869950003493</v>
      </c>
      <c r="AF84" s="100">
        <f t="shared" si="19"/>
        <v>36.435091203365666</v>
      </c>
      <c r="AG84" s="100">
        <f t="shared" si="19"/>
        <v>36.937938590498625</v>
      </c>
      <c r="AH84" s="100">
        <f t="shared" si="19"/>
        <v>37.397957313059891</v>
      </c>
      <c r="AI84" s="100">
        <f t="shared" si="19"/>
        <v>37.853010471212983</v>
      </c>
      <c r="AJ84" s="100">
        <f t="shared" si="19"/>
        <v>38.351337991022362</v>
      </c>
    </row>
    <row r="85" spans="4:36" s="11" customFormat="1" x14ac:dyDescent="0.25">
      <c r="D85" s="7" t="s">
        <v>9</v>
      </c>
      <c r="E85" s="12">
        <v>2011</v>
      </c>
      <c r="F85" s="13">
        <f>'Area 2010'!$E$8-'Area 2010'!$E$8*$AB$10</f>
        <v>16.56342511125786</v>
      </c>
      <c r="G85" s="13">
        <f>'Area 2010'!$F$8-'Area 2010'!$F$8*$AB$22</f>
        <v>19.892703141416931</v>
      </c>
      <c r="H85" s="11" t="s">
        <v>13</v>
      </c>
      <c r="I85" s="118" t="s">
        <v>67</v>
      </c>
      <c r="J85" s="119" t="s">
        <v>68</v>
      </c>
      <c r="K85" s="15"/>
      <c r="N85" s="15" t="s">
        <v>28</v>
      </c>
      <c r="O85" s="7" t="s">
        <v>29</v>
      </c>
      <c r="P85" s="16">
        <v>2014</v>
      </c>
      <c r="Q85" s="17">
        <v>1.0842938764983927</v>
      </c>
      <c r="R85" s="17">
        <v>2.4161073383912708</v>
      </c>
      <c r="S85" s="15" t="s">
        <v>18</v>
      </c>
      <c r="T85" s="118" t="s">
        <v>67</v>
      </c>
      <c r="U85" s="119" t="s">
        <v>71</v>
      </c>
      <c r="X85" s="129" t="s">
        <v>50</v>
      </c>
      <c r="Y85" s="96" t="s">
        <v>33</v>
      </c>
      <c r="Z85" s="134" t="s">
        <v>64</v>
      </c>
      <c r="AA85" s="98">
        <f>SUM(AA81,AA83)</f>
        <v>207.97594586436398</v>
      </c>
      <c r="AB85" s="98">
        <f t="shared" ref="AB85:AJ85" si="20">SUM(AB81,AB83)</f>
        <v>210.71476004961175</v>
      </c>
      <c r="AC85" s="98">
        <f t="shared" si="20"/>
        <v>214.82298132748352</v>
      </c>
      <c r="AD85" s="98">
        <f t="shared" si="20"/>
        <v>217.94551369284497</v>
      </c>
      <c r="AE85" s="98">
        <f t="shared" si="20"/>
        <v>220.34675328260406</v>
      </c>
      <c r="AF85" s="98">
        <f t="shared" si="20"/>
        <v>221.76943128883653</v>
      </c>
      <c r="AG85" s="98">
        <f t="shared" si="20"/>
        <v>222.30691952697805</v>
      </c>
      <c r="AH85" s="98">
        <f t="shared" si="20"/>
        <v>221.92726924728012</v>
      </c>
      <c r="AI85" s="98">
        <f t="shared" si="20"/>
        <v>221.88588199227289</v>
      </c>
      <c r="AJ85" s="98">
        <f t="shared" si="20"/>
        <v>222.26264634188163</v>
      </c>
    </row>
    <row r="86" spans="4:36" s="11" customFormat="1" x14ac:dyDescent="0.25">
      <c r="D86" s="7" t="s">
        <v>9</v>
      </c>
      <c r="E86" s="12">
        <v>2012</v>
      </c>
      <c r="F86" s="13">
        <f>F85-'Area 2010'!$E$8*$AB$10</f>
        <v>16.525241410991356</v>
      </c>
      <c r="G86" s="13">
        <f>G85-'Area 2010'!$F$8*$AB$22</f>
        <v>19.846844449199573</v>
      </c>
      <c r="H86" s="11" t="s">
        <v>13</v>
      </c>
      <c r="I86" s="118" t="s">
        <v>67</v>
      </c>
      <c r="J86" s="119" t="s">
        <v>68</v>
      </c>
      <c r="K86" s="15"/>
      <c r="N86" s="15" t="s">
        <v>28</v>
      </c>
      <c r="O86" s="7" t="s">
        <v>29</v>
      </c>
      <c r="P86" s="16">
        <v>2015</v>
      </c>
      <c r="Q86" s="17">
        <v>1.3011526517980714</v>
      </c>
      <c r="R86" s="17">
        <v>2.8993288060695246</v>
      </c>
      <c r="S86" s="15" t="s">
        <v>18</v>
      </c>
      <c r="T86" s="118" t="s">
        <v>67</v>
      </c>
      <c r="U86" s="119" t="s">
        <v>71</v>
      </c>
      <c r="X86" s="128"/>
      <c r="Y86" s="99" t="s">
        <v>34</v>
      </c>
      <c r="Z86" s="128"/>
      <c r="AA86" s="100">
        <f>SUM(AA82,AA84)</f>
        <v>81.369140063570981</v>
      </c>
      <c r="AB86" s="100">
        <f t="shared" ref="AB86:AJ86" si="21">SUM(AB82,AB84)</f>
        <v>81.889098245995939</v>
      </c>
      <c r="AC86" s="100">
        <f t="shared" si="21"/>
        <v>82.669035519633383</v>
      </c>
      <c r="AD86" s="100">
        <f t="shared" si="21"/>
        <v>86.672293582509013</v>
      </c>
      <c r="AE86" s="100">
        <f t="shared" si="21"/>
        <v>89.980073979358281</v>
      </c>
      <c r="AF86" s="100">
        <f t="shared" si="21"/>
        <v>92.949645651959017</v>
      </c>
      <c r="AG86" s="100">
        <f t="shared" si="21"/>
        <v>95.060699001558291</v>
      </c>
      <c r="AH86" s="100">
        <f t="shared" si="21"/>
        <v>97.09797744767198</v>
      </c>
      <c r="AI86" s="100">
        <f t="shared" si="21"/>
        <v>98.980485324274554</v>
      </c>
      <c r="AJ86" s="100">
        <f t="shared" si="21"/>
        <v>100.96903545561744</v>
      </c>
    </row>
    <row r="87" spans="4:36" s="11" customFormat="1" x14ac:dyDescent="0.25">
      <c r="D87" s="7" t="s">
        <v>9</v>
      </c>
      <c r="E87" s="12">
        <v>2013</v>
      </c>
      <c r="F87" s="13">
        <f>F86-'Area 2010'!$E$8*$AC$10</f>
        <v>16.487057710724851</v>
      </c>
      <c r="G87" s="13">
        <f>G86-'Area 2010'!$F$8*$AC$22</f>
        <v>19.800985756982215</v>
      </c>
      <c r="H87" s="11" t="s">
        <v>13</v>
      </c>
      <c r="I87" s="118" t="s">
        <v>67</v>
      </c>
      <c r="J87" s="119" t="s">
        <v>68</v>
      </c>
      <c r="K87" s="15"/>
      <c r="N87" s="15" t="s">
        <v>28</v>
      </c>
      <c r="O87" s="7" t="s">
        <v>29</v>
      </c>
      <c r="P87" s="16">
        <v>2016</v>
      </c>
      <c r="Q87" s="17">
        <v>1.5180114270977498</v>
      </c>
      <c r="R87" s="17">
        <v>3.3825502737477793</v>
      </c>
      <c r="S87" s="15" t="s">
        <v>18</v>
      </c>
      <c r="T87" s="118" t="s">
        <v>67</v>
      </c>
      <c r="U87" s="119" t="s">
        <v>71</v>
      </c>
      <c r="X87" s="84" t="s">
        <v>50</v>
      </c>
      <c r="Y87" s="115" t="s">
        <v>65</v>
      </c>
      <c r="Z87" s="116" t="s">
        <v>64</v>
      </c>
      <c r="AA87" s="117">
        <f>SUM(AA85:AA86)</f>
        <v>289.34508592793497</v>
      </c>
      <c r="AB87" s="117">
        <f t="shared" ref="AB87:AJ87" si="22">SUM(AB85:AB86)</f>
        <v>292.60385829560767</v>
      </c>
      <c r="AC87" s="117">
        <f t="shared" si="22"/>
        <v>297.49201684711693</v>
      </c>
      <c r="AD87" s="117">
        <f t="shared" si="22"/>
        <v>304.61780727535398</v>
      </c>
      <c r="AE87" s="117">
        <f t="shared" si="22"/>
        <v>310.32682726196231</v>
      </c>
      <c r="AF87" s="117">
        <f t="shared" si="22"/>
        <v>314.71907694079556</v>
      </c>
      <c r="AG87" s="117">
        <f t="shared" si="22"/>
        <v>317.36761852853635</v>
      </c>
      <c r="AH87" s="117">
        <f t="shared" si="22"/>
        <v>319.0252466949521</v>
      </c>
      <c r="AI87" s="117">
        <f t="shared" si="22"/>
        <v>320.86636731654744</v>
      </c>
      <c r="AJ87" s="117">
        <f t="shared" si="22"/>
        <v>323.23168179749905</v>
      </c>
    </row>
    <row r="88" spans="4:36" s="11" customFormat="1" x14ac:dyDescent="0.25">
      <c r="D88" s="7" t="s">
        <v>9</v>
      </c>
      <c r="E88" s="12">
        <v>2014</v>
      </c>
      <c r="F88" s="13">
        <f>F87-'Area 2010'!$E$8*$AC$10</f>
        <v>16.448874010458347</v>
      </c>
      <c r="G88" s="13">
        <f>G87-'Area 2010'!$F$8*$AC$22</f>
        <v>19.755127064764856</v>
      </c>
      <c r="H88" s="11" t="s">
        <v>13</v>
      </c>
      <c r="I88" s="118" t="s">
        <v>67</v>
      </c>
      <c r="J88" s="119" t="s">
        <v>68</v>
      </c>
      <c r="K88" s="15"/>
      <c r="N88" s="15" t="s">
        <v>28</v>
      </c>
      <c r="O88" s="7" t="s">
        <v>29</v>
      </c>
      <c r="P88" s="16">
        <v>2017</v>
      </c>
      <c r="Q88" s="17">
        <v>1.7348702023974285</v>
      </c>
      <c r="R88" s="17">
        <v>3.8657717414260331</v>
      </c>
      <c r="S88" s="15" t="s">
        <v>18</v>
      </c>
      <c r="T88" s="118" t="s">
        <v>67</v>
      </c>
      <c r="U88" s="119" t="s">
        <v>71</v>
      </c>
      <c r="Y88" s="15"/>
      <c r="Z88" s="15"/>
      <c r="AA88" s="15"/>
    </row>
    <row r="89" spans="4:36" s="11" customFormat="1" x14ac:dyDescent="0.25">
      <c r="D89" s="7" t="s">
        <v>9</v>
      </c>
      <c r="E89" s="12">
        <v>2015</v>
      </c>
      <c r="F89" s="13">
        <f>F88-'Area 2010'!$E$8*$AC$10</f>
        <v>16.410690310191843</v>
      </c>
      <c r="G89" s="13">
        <f>G88-'Area 2010'!$F$8*$AC$22</f>
        <v>19.709268372547498</v>
      </c>
      <c r="H89" s="11" t="s">
        <v>13</v>
      </c>
      <c r="I89" s="118" t="s">
        <v>67</v>
      </c>
      <c r="J89" s="119" t="s">
        <v>68</v>
      </c>
      <c r="K89" s="15"/>
      <c r="N89" s="15" t="s">
        <v>28</v>
      </c>
      <c r="O89" s="7" t="s">
        <v>29</v>
      </c>
      <c r="P89" s="16">
        <v>2018</v>
      </c>
      <c r="Q89" s="17">
        <v>1.951728977697107</v>
      </c>
      <c r="R89" s="17">
        <v>4.3489932091042878</v>
      </c>
      <c r="S89" s="15" t="s">
        <v>18</v>
      </c>
      <c r="T89" s="118" t="s">
        <v>67</v>
      </c>
      <c r="U89" s="119" t="s">
        <v>71</v>
      </c>
      <c r="Y89" s="15"/>
      <c r="Z89" s="15"/>
      <c r="AA89" s="15"/>
    </row>
    <row r="90" spans="4:36" s="11" customFormat="1" x14ac:dyDescent="0.25">
      <c r="D90" s="7" t="s">
        <v>9</v>
      </c>
      <c r="E90" s="12">
        <v>2016</v>
      </c>
      <c r="F90" s="13">
        <f>F89-'Area 2010'!$E$8*$AD$10</f>
        <v>16.369186288163032</v>
      </c>
      <c r="G90" s="13">
        <f>G89-'Area 2010'!$F$8*$AD$22</f>
        <v>19.659421967963414</v>
      </c>
      <c r="H90" s="11" t="s">
        <v>13</v>
      </c>
      <c r="I90" s="118" t="s">
        <v>67</v>
      </c>
      <c r="J90" s="119" t="s">
        <v>68</v>
      </c>
      <c r="K90" s="15"/>
      <c r="N90" s="15" t="s">
        <v>28</v>
      </c>
      <c r="O90" s="7" t="s">
        <v>29</v>
      </c>
      <c r="P90" s="16">
        <v>2019</v>
      </c>
      <c r="Q90" s="17">
        <v>2.1685877529967854</v>
      </c>
      <c r="R90" s="17">
        <v>4.8322146767825416</v>
      </c>
      <c r="S90" s="15" t="s">
        <v>18</v>
      </c>
      <c r="T90" s="118" t="s">
        <v>67</v>
      </c>
      <c r="U90" s="119" t="s">
        <v>71</v>
      </c>
      <c r="X90" s="14"/>
      <c r="Y90" s="14"/>
      <c r="Z90" s="14"/>
      <c r="AA90" s="130" t="s">
        <v>63</v>
      </c>
      <c r="AB90" s="130"/>
      <c r="AC90" s="130"/>
      <c r="AD90" s="130"/>
      <c r="AE90" s="130"/>
      <c r="AF90" s="130"/>
      <c r="AG90" s="130"/>
      <c r="AH90" s="130"/>
      <c r="AI90" s="130"/>
      <c r="AJ90" s="130"/>
    </row>
    <row r="91" spans="4:36" s="11" customFormat="1" ht="15.75" thickBot="1" x14ac:dyDescent="0.3">
      <c r="D91" s="7" t="s">
        <v>9</v>
      </c>
      <c r="E91" s="12">
        <v>2017</v>
      </c>
      <c r="F91" s="13">
        <f>F90-'Area 2010'!$E$8*$AD$10</f>
        <v>16.327682266134222</v>
      </c>
      <c r="G91" s="13">
        <f>G90-'Area 2010'!$F$8*$AD$22</f>
        <v>19.60957556337933</v>
      </c>
      <c r="H91" s="11" t="s">
        <v>13</v>
      </c>
      <c r="I91" s="118" t="s">
        <v>67</v>
      </c>
      <c r="J91" s="119" t="s">
        <v>68</v>
      </c>
      <c r="K91" s="15"/>
      <c r="N91" s="15" t="s">
        <v>28</v>
      </c>
      <c r="O91" s="7" t="s">
        <v>29</v>
      </c>
      <c r="P91" s="16">
        <v>2020</v>
      </c>
      <c r="Q91" s="17">
        <v>2.3854465282964643</v>
      </c>
      <c r="R91" s="17">
        <v>5.3154361444607954</v>
      </c>
      <c r="S91" s="15" t="s">
        <v>18</v>
      </c>
      <c r="T91" s="118" t="s">
        <v>67</v>
      </c>
      <c r="U91" s="119" t="s">
        <v>71</v>
      </c>
      <c r="X91" s="14"/>
      <c r="Y91" s="14"/>
      <c r="Z91" s="14"/>
      <c r="AA91" s="85">
        <v>2010</v>
      </c>
      <c r="AB91" s="85">
        <v>2012</v>
      </c>
      <c r="AC91" s="85">
        <v>2015</v>
      </c>
      <c r="AD91" s="85">
        <v>2020</v>
      </c>
      <c r="AE91" s="85">
        <v>2025</v>
      </c>
      <c r="AF91" s="85">
        <v>2030</v>
      </c>
      <c r="AG91" s="85">
        <v>2035</v>
      </c>
      <c r="AH91" s="85">
        <v>2040</v>
      </c>
      <c r="AI91" s="85">
        <v>2045</v>
      </c>
      <c r="AJ91" s="85">
        <v>2050</v>
      </c>
    </row>
    <row r="92" spans="4:36" s="11" customFormat="1" ht="15.75" thickTop="1" x14ac:dyDescent="0.25">
      <c r="D92" s="7" t="s">
        <v>9</v>
      </c>
      <c r="E92" s="12">
        <v>2018</v>
      </c>
      <c r="F92" s="13">
        <f>F91-'Area 2010'!$E$8*$AD$10</f>
        <v>16.286178244105411</v>
      </c>
      <c r="G92" s="13">
        <f>G91-'Area 2010'!$F$8*$AD$22</f>
        <v>19.559729158795246</v>
      </c>
      <c r="H92" s="11" t="s">
        <v>13</v>
      </c>
      <c r="I92" s="118" t="s">
        <v>67</v>
      </c>
      <c r="J92" s="119" t="s">
        <v>68</v>
      </c>
      <c r="K92" s="15"/>
      <c r="N92" s="15" t="s">
        <v>28</v>
      </c>
      <c r="O92" s="7" t="s">
        <v>29</v>
      </c>
      <c r="P92" s="16">
        <v>2021</v>
      </c>
      <c r="Q92" s="17">
        <v>2.6023053035961428</v>
      </c>
      <c r="R92" s="17">
        <v>5.7986576121390492</v>
      </c>
      <c r="S92" s="15" t="s">
        <v>18</v>
      </c>
      <c r="T92" s="118" t="s">
        <v>67</v>
      </c>
      <c r="U92" s="119" t="s">
        <v>71</v>
      </c>
      <c r="X92" s="131" t="s">
        <v>8</v>
      </c>
      <c r="Y92" s="133" t="s">
        <v>33</v>
      </c>
      <c r="Z92" s="55" t="s">
        <v>31</v>
      </c>
      <c r="AA92" s="59">
        <f t="shared" ref="AA92:AJ92" si="23">AA69-AA45</f>
        <v>0</v>
      </c>
      <c r="AB92" s="60">
        <f t="shared" si="23"/>
        <v>0.57289954729526116</v>
      </c>
      <c r="AC92" s="61">
        <f t="shared" si="23"/>
        <v>1.4322488682381582</v>
      </c>
      <c r="AD92" s="61">
        <f t="shared" si="23"/>
        <v>2.1916361879634785</v>
      </c>
      <c r="AE92" s="61">
        <f t="shared" si="23"/>
        <v>2.9046135994191857</v>
      </c>
      <c r="AF92" s="61">
        <f t="shared" si="23"/>
        <v>3.4797235448634787</v>
      </c>
      <c r="AG92" s="61">
        <f t="shared" si="23"/>
        <v>3.9433297791258113</v>
      </c>
      <c r="AH92" s="61">
        <f t="shared" si="23"/>
        <v>4.3181451728275029</v>
      </c>
      <c r="AI92" s="61">
        <f t="shared" si="23"/>
        <v>4.8325824913359554</v>
      </c>
      <c r="AJ92" s="62">
        <f t="shared" si="23"/>
        <v>5.3512085718167697</v>
      </c>
    </row>
    <row r="93" spans="4:36" s="11" customFormat="1" x14ac:dyDescent="0.25">
      <c r="D93" s="7" t="s">
        <v>9</v>
      </c>
      <c r="E93" s="12">
        <v>2019</v>
      </c>
      <c r="F93" s="13">
        <f>F92-'Area 2010'!$E$8*$AD$10</f>
        <v>16.244674222076601</v>
      </c>
      <c r="G93" s="13">
        <f>G92-'Area 2010'!$F$8*$AD$22</f>
        <v>19.509882754211162</v>
      </c>
      <c r="H93" s="11" t="s">
        <v>13</v>
      </c>
      <c r="I93" s="118" t="s">
        <v>67</v>
      </c>
      <c r="J93" s="119" t="s">
        <v>68</v>
      </c>
      <c r="K93" s="15"/>
      <c r="N93" s="15" t="s">
        <v>28</v>
      </c>
      <c r="O93" s="7" t="s">
        <v>29</v>
      </c>
      <c r="P93" s="16">
        <v>2022</v>
      </c>
      <c r="Q93" s="17">
        <v>2.8191640788958212</v>
      </c>
      <c r="R93" s="17">
        <v>6.281879079817303</v>
      </c>
      <c r="S93" s="15" t="s">
        <v>18</v>
      </c>
      <c r="T93" s="118" t="s">
        <v>67</v>
      </c>
      <c r="U93" s="119" t="s">
        <v>71</v>
      </c>
      <c r="X93" s="121"/>
      <c r="Y93" s="124"/>
      <c r="Z93" s="58" t="s">
        <v>30</v>
      </c>
      <c r="AA93" s="63">
        <f t="shared" ref="AA93:AJ93" si="24">AA70-AA46</f>
        <v>3.1974423109204508E-14</v>
      </c>
      <c r="AB93" s="64">
        <f t="shared" si="24"/>
        <v>0.81504000265401189</v>
      </c>
      <c r="AC93" s="65">
        <f t="shared" si="24"/>
        <v>2.0376000066350315</v>
      </c>
      <c r="AD93" s="65">
        <f t="shared" si="24"/>
        <v>3.051679569914036</v>
      </c>
      <c r="AE93" s="65">
        <f t="shared" si="24"/>
        <v>4.0499028799831471</v>
      </c>
      <c r="AF93" s="65">
        <f t="shared" si="24"/>
        <v>4.9951727329457398</v>
      </c>
      <c r="AG93" s="65">
        <f t="shared" si="24"/>
        <v>5.8580925643696311</v>
      </c>
      <c r="AH93" s="65">
        <f t="shared" si="24"/>
        <v>6.5893595952702633</v>
      </c>
      <c r="AI93" s="65">
        <f t="shared" si="24"/>
        <v>7.2993180917417853</v>
      </c>
      <c r="AJ93" s="66">
        <f t="shared" si="24"/>
        <v>8.1873963466732427</v>
      </c>
    </row>
    <row r="94" spans="4:36" s="11" customFormat="1" ht="15.75" thickBot="1" x14ac:dyDescent="0.3">
      <c r="D94" s="7" t="s">
        <v>9</v>
      </c>
      <c r="E94" s="12">
        <v>2020</v>
      </c>
      <c r="F94" s="13">
        <f>F93-'Area 2010'!$E$8*$AD$10</f>
        <v>16.20317020004779</v>
      </c>
      <c r="G94" s="13">
        <f>G93-'Area 2010'!$F$8*$AD$22</f>
        <v>19.460036349627078</v>
      </c>
      <c r="H94" s="11" t="s">
        <v>13</v>
      </c>
      <c r="I94" s="118" t="s">
        <v>67</v>
      </c>
      <c r="J94" s="119" t="s">
        <v>68</v>
      </c>
      <c r="K94" s="15"/>
      <c r="N94" s="15" t="s">
        <v>28</v>
      </c>
      <c r="O94" s="7" t="s">
        <v>29</v>
      </c>
      <c r="P94" s="16">
        <v>2023</v>
      </c>
      <c r="Q94" s="17">
        <v>3.0360228541954997</v>
      </c>
      <c r="R94" s="17">
        <v>6.7651005474955568</v>
      </c>
      <c r="S94" s="15" t="s">
        <v>18</v>
      </c>
      <c r="T94" s="118" t="s">
        <v>67</v>
      </c>
      <c r="U94" s="119" t="s">
        <v>71</v>
      </c>
      <c r="X94" s="121"/>
      <c r="Y94" s="125"/>
      <c r="Z94" s="53" t="s">
        <v>32</v>
      </c>
      <c r="AA94" s="67">
        <f t="shared" ref="AA94:AJ94" si="25">AA71-AA47</f>
        <v>0</v>
      </c>
      <c r="AB94" s="68">
        <f t="shared" si="25"/>
        <v>0.20403318611109356</v>
      </c>
      <c r="AC94" s="69">
        <f t="shared" si="25"/>
        <v>0.51008296527773922</v>
      </c>
      <c r="AD94" s="69">
        <f t="shared" si="25"/>
        <v>0.98222968991803938</v>
      </c>
      <c r="AE94" s="69">
        <f t="shared" si="25"/>
        <v>1.36674459332475</v>
      </c>
      <c r="AF94" s="69">
        <f t="shared" si="25"/>
        <v>1.6555330027795101</v>
      </c>
      <c r="AG94" s="69">
        <f t="shared" si="25"/>
        <v>1.8681389307106002</v>
      </c>
      <c r="AH94" s="69">
        <f t="shared" si="25"/>
        <v>2.0289758595642908</v>
      </c>
      <c r="AI94" s="69">
        <f t="shared" si="25"/>
        <v>2.3247885861445532</v>
      </c>
      <c r="AJ94" s="70">
        <f t="shared" si="25"/>
        <v>2.6804717475439404</v>
      </c>
    </row>
    <row r="95" spans="4:36" s="11" customFormat="1" x14ac:dyDescent="0.25">
      <c r="D95" s="7" t="s">
        <v>9</v>
      </c>
      <c r="E95" s="12">
        <v>2021</v>
      </c>
      <c r="F95" s="13">
        <f>F94-'Area 2010'!$E$8*$AE$10</f>
        <v>16.161666178018979</v>
      </c>
      <c r="G95" s="13">
        <f>G94-'Area 2010'!$F$8*$AE$22</f>
        <v>19.410189945042994</v>
      </c>
      <c r="H95" s="11" t="s">
        <v>13</v>
      </c>
      <c r="I95" s="118" t="s">
        <v>67</v>
      </c>
      <c r="J95" s="119" t="s">
        <v>68</v>
      </c>
      <c r="K95" s="15"/>
      <c r="N95" s="15" t="s">
        <v>28</v>
      </c>
      <c r="O95" s="7" t="s">
        <v>29</v>
      </c>
      <c r="P95" s="16">
        <v>2024</v>
      </c>
      <c r="Q95" s="17">
        <v>3.2528816294951781</v>
      </c>
      <c r="R95" s="17">
        <v>7.2483220151738106</v>
      </c>
      <c r="S95" s="15" t="s">
        <v>18</v>
      </c>
      <c r="T95" s="118" t="s">
        <v>67</v>
      </c>
      <c r="U95" s="119" t="s">
        <v>71</v>
      </c>
      <c r="X95" s="121"/>
      <c r="Y95" s="123" t="s">
        <v>34</v>
      </c>
      <c r="Z95" s="56" t="s">
        <v>31</v>
      </c>
      <c r="AA95" s="71">
        <f t="shared" ref="AA95:AJ95" si="26">AA72-AA48</f>
        <v>0</v>
      </c>
      <c r="AB95" s="72">
        <f t="shared" si="26"/>
        <v>0.19273004191640197</v>
      </c>
      <c r="AC95" s="73">
        <f t="shared" si="26"/>
        <v>0.48182510479100493</v>
      </c>
      <c r="AD95" s="73">
        <f t="shared" si="26"/>
        <v>1.1553483512103853</v>
      </c>
      <c r="AE95" s="73">
        <f t="shared" si="26"/>
        <v>1.6638131844707118</v>
      </c>
      <c r="AF95" s="73">
        <f t="shared" si="26"/>
        <v>2.1559673763204632</v>
      </c>
      <c r="AG95" s="73">
        <f t="shared" si="26"/>
        <v>2.577584597505318</v>
      </c>
      <c r="AH95" s="73">
        <f t="shared" si="26"/>
        <v>2.9422426619117488</v>
      </c>
      <c r="AI95" s="73">
        <f t="shared" si="26"/>
        <v>3.2218968328126429</v>
      </c>
      <c r="AJ95" s="74">
        <f t="shared" si="26"/>
        <v>3.5660006766188364</v>
      </c>
    </row>
    <row r="96" spans="4:36" s="11" customFormat="1" x14ac:dyDescent="0.25">
      <c r="D96" s="7" t="s">
        <v>9</v>
      </c>
      <c r="E96" s="12">
        <v>2022</v>
      </c>
      <c r="F96" s="13">
        <f>F95-'Area 2010'!$E$8*$AE$10</f>
        <v>16.120162155990169</v>
      </c>
      <c r="G96" s="13">
        <f>G95-'Area 2010'!$F$8*$AE$22</f>
        <v>19.36034354045891</v>
      </c>
      <c r="H96" s="11" t="s">
        <v>13</v>
      </c>
      <c r="I96" s="118" t="s">
        <v>67</v>
      </c>
      <c r="J96" s="119" t="s">
        <v>68</v>
      </c>
      <c r="K96" s="15"/>
      <c r="N96" s="15" t="s">
        <v>28</v>
      </c>
      <c r="O96" s="7" t="s">
        <v>29</v>
      </c>
      <c r="P96" s="16">
        <v>2025</v>
      </c>
      <c r="Q96" s="17">
        <v>3.469740404794857</v>
      </c>
      <c r="R96" s="17">
        <v>7.7315434828520644</v>
      </c>
      <c r="S96" s="15" t="s">
        <v>18</v>
      </c>
      <c r="T96" s="118" t="s">
        <v>67</v>
      </c>
      <c r="U96" s="119" t="s">
        <v>71</v>
      </c>
      <c r="X96" s="121"/>
      <c r="Y96" s="124"/>
      <c r="Z96" s="58" t="s">
        <v>30</v>
      </c>
      <c r="AA96" s="63">
        <f t="shared" ref="AA96:AJ96" si="27">AA73-AA49</f>
        <v>0</v>
      </c>
      <c r="AB96" s="64">
        <f t="shared" si="27"/>
        <v>0.79143185318343967</v>
      </c>
      <c r="AC96" s="65">
        <f t="shared" si="27"/>
        <v>1.9785796329585992</v>
      </c>
      <c r="AD96" s="65">
        <f t="shared" si="27"/>
        <v>4.4175600941671149</v>
      </c>
      <c r="AE96" s="65">
        <f t="shared" si="27"/>
        <v>6.6955544855189189</v>
      </c>
      <c r="AF96" s="65">
        <f t="shared" si="27"/>
        <v>8.7871186597449906</v>
      </c>
      <c r="AG96" s="65">
        <f t="shared" si="27"/>
        <v>10.531626938510577</v>
      </c>
      <c r="AH96" s="65">
        <f t="shared" si="27"/>
        <v>12.30636106713478</v>
      </c>
      <c r="AI96" s="65">
        <f t="shared" si="27"/>
        <v>14.028350747323991</v>
      </c>
      <c r="AJ96" s="66">
        <f t="shared" si="27"/>
        <v>15.746009135141904</v>
      </c>
    </row>
    <row r="97" spans="4:36" s="11" customFormat="1" ht="15.75" thickBot="1" x14ac:dyDescent="0.3">
      <c r="D97" s="7" t="s">
        <v>9</v>
      </c>
      <c r="E97" s="12">
        <v>2023</v>
      </c>
      <c r="F97" s="13">
        <f>F96-'Area 2010'!$E$8*$AE$10</f>
        <v>16.078658133961358</v>
      </c>
      <c r="G97" s="13">
        <f>G96-'Area 2010'!$F$8*$AE$22</f>
        <v>19.310497135874826</v>
      </c>
      <c r="H97" s="11" t="s">
        <v>13</v>
      </c>
      <c r="I97" s="118" t="s">
        <v>67</v>
      </c>
      <c r="J97" s="119" t="s">
        <v>68</v>
      </c>
      <c r="K97" s="15"/>
      <c r="N97" s="15" t="s">
        <v>28</v>
      </c>
      <c r="O97" s="7" t="s">
        <v>29</v>
      </c>
      <c r="P97" s="16">
        <v>2026</v>
      </c>
      <c r="Q97" s="17">
        <v>3.6865991800945355</v>
      </c>
      <c r="R97" s="17">
        <v>8.2147649505303182</v>
      </c>
      <c r="S97" s="15" t="s">
        <v>18</v>
      </c>
      <c r="T97" s="118" t="s">
        <v>67</v>
      </c>
      <c r="U97" s="119" t="s">
        <v>71</v>
      </c>
      <c r="X97" s="132"/>
      <c r="Y97" s="125"/>
      <c r="Z97" s="57" t="s">
        <v>32</v>
      </c>
      <c r="AA97" s="75">
        <f t="shared" ref="AA97:AJ97" si="28">AA74-AA50</f>
        <v>0</v>
      </c>
      <c r="AB97" s="76">
        <f t="shared" si="28"/>
        <v>1.1647814581781102E-3</v>
      </c>
      <c r="AC97" s="77">
        <f t="shared" si="28"/>
        <v>2.9119536454451644E-3</v>
      </c>
      <c r="AD97" s="77">
        <f t="shared" si="28"/>
        <v>6.7943298977542144E-2</v>
      </c>
      <c r="AE97" s="77">
        <f t="shared" si="28"/>
        <v>0.1179265240288736</v>
      </c>
      <c r="AF97" s="77">
        <f t="shared" si="28"/>
        <v>0.16241781221154528</v>
      </c>
      <c r="AG97" s="77">
        <f t="shared" si="28"/>
        <v>0.20135750974735744</v>
      </c>
      <c r="AH97" s="77">
        <f t="shared" si="28"/>
        <v>0.23608427528908205</v>
      </c>
      <c r="AI97" s="77">
        <f t="shared" si="28"/>
        <v>0.25875437766838005</v>
      </c>
      <c r="AJ97" s="78">
        <f t="shared" si="28"/>
        <v>0.2840739925977106</v>
      </c>
    </row>
    <row r="98" spans="4:36" s="11" customFormat="1" x14ac:dyDescent="0.25">
      <c r="D98" s="7" t="s">
        <v>9</v>
      </c>
      <c r="E98" s="12">
        <v>2024</v>
      </c>
      <c r="F98" s="13">
        <f>F97-'Area 2010'!$E$8*$AE$10</f>
        <v>16.037154111932548</v>
      </c>
      <c r="G98" s="13">
        <f>G97-'Area 2010'!$F$8*$AE$22</f>
        <v>19.260650731290742</v>
      </c>
      <c r="H98" s="11" t="s">
        <v>13</v>
      </c>
      <c r="I98" s="118" t="s">
        <v>67</v>
      </c>
      <c r="J98" s="119" t="s">
        <v>68</v>
      </c>
      <c r="K98" s="15"/>
      <c r="N98" s="15" t="s">
        <v>28</v>
      </c>
      <c r="O98" s="7" t="s">
        <v>29</v>
      </c>
      <c r="P98" s="16">
        <v>2027</v>
      </c>
      <c r="Q98" s="17">
        <v>3.9034579553942139</v>
      </c>
      <c r="R98" s="17">
        <v>8.697986418208572</v>
      </c>
      <c r="S98" s="15" t="s">
        <v>18</v>
      </c>
      <c r="T98" s="118" t="s">
        <v>67</v>
      </c>
      <c r="U98" s="119" t="s">
        <v>71</v>
      </c>
      <c r="X98" s="120" t="s">
        <v>7</v>
      </c>
      <c r="Y98" s="123" t="s">
        <v>33</v>
      </c>
      <c r="Z98" s="56" t="s">
        <v>31</v>
      </c>
      <c r="AA98" s="71">
        <f t="shared" ref="AA98:AJ98" si="29">AA75-AA51</f>
        <v>0</v>
      </c>
      <c r="AB98" s="72">
        <f t="shared" si="29"/>
        <v>0.87646738730855134</v>
      </c>
      <c r="AC98" s="73">
        <f t="shared" si="29"/>
        <v>2.1911684682713712</v>
      </c>
      <c r="AD98" s="73">
        <f t="shared" si="29"/>
        <v>3.4361526847238011</v>
      </c>
      <c r="AE98" s="73">
        <f t="shared" si="29"/>
        <v>4.4706708391302428</v>
      </c>
      <c r="AF98" s="73">
        <f t="shared" si="29"/>
        <v>5.2174532942421408</v>
      </c>
      <c r="AG98" s="73">
        <f t="shared" si="29"/>
        <v>5.7648364677963002</v>
      </c>
      <c r="AH98" s="73">
        <f t="shared" si="29"/>
        <v>6.0530141690446015</v>
      </c>
      <c r="AI98" s="73">
        <f t="shared" si="29"/>
        <v>6.3650138614503575</v>
      </c>
      <c r="AJ98" s="74">
        <f t="shared" si="29"/>
        <v>6.7358145307614521</v>
      </c>
    </row>
    <row r="99" spans="4:36" s="11" customFormat="1" x14ac:dyDescent="0.25">
      <c r="D99" s="7" t="s">
        <v>9</v>
      </c>
      <c r="E99" s="12">
        <v>2025</v>
      </c>
      <c r="F99" s="13">
        <f>F98-'Area 2010'!$E$8*$AE$10</f>
        <v>15.995650089903737</v>
      </c>
      <c r="G99" s="13">
        <f>G98-'Area 2010'!$F$8*$AE$22</f>
        <v>19.210804326706658</v>
      </c>
      <c r="H99" s="11" t="s">
        <v>13</v>
      </c>
      <c r="I99" s="118" t="s">
        <v>67</v>
      </c>
      <c r="J99" s="119" t="s">
        <v>68</v>
      </c>
      <c r="K99" s="15"/>
      <c r="N99" s="15" t="s">
        <v>28</v>
      </c>
      <c r="O99" s="7" t="s">
        <v>29</v>
      </c>
      <c r="P99" s="16">
        <v>2028</v>
      </c>
      <c r="Q99" s="17">
        <v>4.1203167306938928</v>
      </c>
      <c r="R99" s="17">
        <v>9.1812078858868258</v>
      </c>
      <c r="S99" s="15" t="s">
        <v>18</v>
      </c>
      <c r="T99" s="118" t="s">
        <v>67</v>
      </c>
      <c r="U99" s="119" t="s">
        <v>71</v>
      </c>
      <c r="X99" s="121"/>
      <c r="Y99" s="124"/>
      <c r="Z99" s="58" t="s">
        <v>30</v>
      </c>
      <c r="AA99" s="63">
        <f t="shared" ref="AA99:AJ99" si="30">AA76-AA52</f>
        <v>0</v>
      </c>
      <c r="AB99" s="64">
        <f t="shared" si="30"/>
        <v>0.79747051074408404</v>
      </c>
      <c r="AC99" s="65">
        <f t="shared" si="30"/>
        <v>1.9936762768602065</v>
      </c>
      <c r="AD99" s="65">
        <f t="shared" si="30"/>
        <v>3.1000562186678522</v>
      </c>
      <c r="AE99" s="65">
        <f t="shared" si="30"/>
        <v>4.0715558174455992</v>
      </c>
      <c r="AF99" s="65">
        <f t="shared" si="30"/>
        <v>4.8824948421269454</v>
      </c>
      <c r="AG99" s="65">
        <f t="shared" si="30"/>
        <v>5.4768563781577058</v>
      </c>
      <c r="AH99" s="65">
        <f t="shared" si="30"/>
        <v>5.853940978005383</v>
      </c>
      <c r="AI99" s="65">
        <f t="shared" si="30"/>
        <v>6.2513799616779195</v>
      </c>
      <c r="AJ99" s="66">
        <f t="shared" si="30"/>
        <v>6.6366456039238528</v>
      </c>
    </row>
    <row r="100" spans="4:36" s="11" customFormat="1" ht="15.75" thickBot="1" x14ac:dyDescent="0.3">
      <c r="D100" s="7" t="s">
        <v>9</v>
      </c>
      <c r="E100" s="12">
        <v>2026</v>
      </c>
      <c r="F100" s="13">
        <f>F99-'Area 2010'!$E$8*$AF$10</f>
        <v>15.954146067874927</v>
      </c>
      <c r="G100" s="13">
        <f>G99-'Area 2010'!$F$8*$AF$22</f>
        <v>19.160957922122574</v>
      </c>
      <c r="H100" s="11" t="s">
        <v>13</v>
      </c>
      <c r="I100" s="118" t="s">
        <v>67</v>
      </c>
      <c r="J100" s="119" t="s">
        <v>68</v>
      </c>
      <c r="K100" s="15"/>
      <c r="N100" s="15" t="s">
        <v>28</v>
      </c>
      <c r="O100" s="7" t="s">
        <v>29</v>
      </c>
      <c r="P100" s="16">
        <v>2029</v>
      </c>
      <c r="Q100" s="17">
        <v>4.3371755059935708</v>
      </c>
      <c r="R100" s="17">
        <v>9.6644293535650796</v>
      </c>
      <c r="S100" s="15" t="s">
        <v>18</v>
      </c>
      <c r="T100" s="118" t="s">
        <v>67</v>
      </c>
      <c r="U100" s="119" t="s">
        <v>71</v>
      </c>
      <c r="X100" s="121"/>
      <c r="Y100" s="125"/>
      <c r="Z100" s="57" t="s">
        <v>32</v>
      </c>
      <c r="AA100" s="75">
        <f t="shared" ref="AA100:AJ100" si="31">AA77-AA53</f>
        <v>0</v>
      </c>
      <c r="AB100" s="76">
        <f t="shared" si="31"/>
        <v>0.42959290211090462</v>
      </c>
      <c r="AC100" s="77">
        <f t="shared" si="31"/>
        <v>1.073982255277258</v>
      </c>
      <c r="AD100" s="77">
        <f t="shared" si="31"/>
        <v>2.1992361780385679</v>
      </c>
      <c r="AE100" s="77">
        <f t="shared" si="31"/>
        <v>3.0984417129864568</v>
      </c>
      <c r="AF100" s="77">
        <f t="shared" si="31"/>
        <v>3.7539293548686103</v>
      </c>
      <c r="AG100" s="77">
        <f t="shared" si="31"/>
        <v>4.2102402131124208</v>
      </c>
      <c r="AH100" s="77">
        <f t="shared" si="31"/>
        <v>4.4981076021670674</v>
      </c>
      <c r="AI100" s="77">
        <f t="shared" si="31"/>
        <v>4.8267724528258427</v>
      </c>
      <c r="AJ100" s="78">
        <f t="shared" si="31"/>
        <v>5.2847823173704285</v>
      </c>
    </row>
    <row r="101" spans="4:36" s="11" customFormat="1" x14ac:dyDescent="0.25">
      <c r="D101" s="7" t="s">
        <v>9</v>
      </c>
      <c r="E101" s="12">
        <v>2027</v>
      </c>
      <c r="F101" s="13">
        <f>F100-'Area 2010'!$E$8*$AF$10</f>
        <v>15.912642045846116</v>
      </c>
      <c r="G101" s="13">
        <f>G100-'Area 2010'!$F$8*$AF$22</f>
        <v>19.11111151753849</v>
      </c>
      <c r="H101" s="11" t="s">
        <v>13</v>
      </c>
      <c r="I101" s="118" t="s">
        <v>67</v>
      </c>
      <c r="J101" s="119" t="s">
        <v>68</v>
      </c>
      <c r="K101" s="15"/>
      <c r="N101" s="15" t="s">
        <v>28</v>
      </c>
      <c r="O101" s="7" t="s">
        <v>29</v>
      </c>
      <c r="P101" s="16">
        <v>2030</v>
      </c>
      <c r="Q101" s="17">
        <v>4.5540342812932497</v>
      </c>
      <c r="R101" s="17">
        <v>10.147650821243333</v>
      </c>
      <c r="S101" s="15" t="s">
        <v>18</v>
      </c>
      <c r="T101" s="118" t="s">
        <v>67</v>
      </c>
      <c r="U101" s="119" t="s">
        <v>71</v>
      </c>
      <c r="X101" s="121"/>
      <c r="Y101" s="123" t="s">
        <v>34</v>
      </c>
      <c r="Z101" s="53" t="s">
        <v>31</v>
      </c>
      <c r="AA101" s="110">
        <f t="shared" ref="AA101:AJ101" si="32">AA78-AA54</f>
        <v>0</v>
      </c>
      <c r="AB101" s="104">
        <f t="shared" si="32"/>
        <v>1.202981324508734E-2</v>
      </c>
      <c r="AC101" s="105">
        <f t="shared" si="32"/>
        <v>3.0074533112719237E-2</v>
      </c>
      <c r="AD101" s="69">
        <f t="shared" si="32"/>
        <v>0.64682650372511574</v>
      </c>
      <c r="AE101" s="69">
        <f t="shared" si="32"/>
        <v>1.1213144631422001</v>
      </c>
      <c r="AF101" s="69">
        <f t="shared" si="32"/>
        <v>1.5864160813704782</v>
      </c>
      <c r="AG101" s="69">
        <f t="shared" si="32"/>
        <v>1.8889076567226564</v>
      </c>
      <c r="AH101" s="69">
        <f t="shared" si="32"/>
        <v>2.1783206932603072</v>
      </c>
      <c r="AI101" s="69">
        <f t="shared" si="32"/>
        <v>2.4618898119895274</v>
      </c>
      <c r="AJ101" s="70">
        <f t="shared" si="32"/>
        <v>2.7392502374088448</v>
      </c>
    </row>
    <row r="102" spans="4:36" s="11" customFormat="1" x14ac:dyDescent="0.25">
      <c r="D102" s="7" t="s">
        <v>9</v>
      </c>
      <c r="E102" s="12">
        <v>2028</v>
      </c>
      <c r="F102" s="13">
        <f>F101-'Area 2010'!$E$8*$AF$10</f>
        <v>15.871138023817306</v>
      </c>
      <c r="G102" s="13">
        <f>G101-'Area 2010'!$F$8*$AF$22</f>
        <v>19.061265112954406</v>
      </c>
      <c r="H102" s="11" t="s">
        <v>13</v>
      </c>
      <c r="I102" s="118" t="s">
        <v>67</v>
      </c>
      <c r="J102" s="119" t="s">
        <v>68</v>
      </c>
      <c r="K102" s="15"/>
      <c r="N102" s="15" t="s">
        <v>28</v>
      </c>
      <c r="O102" s="7" t="s">
        <v>29</v>
      </c>
      <c r="P102" s="16">
        <v>2031</v>
      </c>
      <c r="Q102" s="17">
        <v>4.7708930565929277</v>
      </c>
      <c r="R102" s="17">
        <v>10.630872288921587</v>
      </c>
      <c r="S102" s="15" t="s">
        <v>18</v>
      </c>
      <c r="T102" s="118" t="s">
        <v>67</v>
      </c>
      <c r="U102" s="119" t="s">
        <v>71</v>
      </c>
      <c r="X102" s="121"/>
      <c r="Y102" s="124"/>
      <c r="Z102" s="58" t="s">
        <v>30</v>
      </c>
      <c r="AA102" s="111">
        <f t="shared" ref="AA102:AJ102" si="33">AA79-AA55</f>
        <v>0</v>
      </c>
      <c r="AB102" s="106">
        <f t="shared" si="33"/>
        <v>9.6295831931421105E-3</v>
      </c>
      <c r="AC102" s="107">
        <f t="shared" si="33"/>
        <v>2.4073957982860605E-2</v>
      </c>
      <c r="AD102" s="65">
        <f t="shared" si="33"/>
        <v>1.1636185455638568</v>
      </c>
      <c r="AE102" s="65">
        <f t="shared" si="33"/>
        <v>2.1096852564952115</v>
      </c>
      <c r="AF102" s="65">
        <f t="shared" si="33"/>
        <v>2.9404777182340709</v>
      </c>
      <c r="AG102" s="65">
        <f t="shared" si="33"/>
        <v>3.5200472358844586</v>
      </c>
      <c r="AH102" s="65">
        <f t="shared" si="33"/>
        <v>4.0708482830731292</v>
      </c>
      <c r="AI102" s="65">
        <f t="shared" si="33"/>
        <v>4.6228174519370739</v>
      </c>
      <c r="AJ102" s="66">
        <f t="shared" si="33"/>
        <v>5.2243445663344197</v>
      </c>
    </row>
    <row r="103" spans="4:36" s="11" customFormat="1" ht="15.75" thickBot="1" x14ac:dyDescent="0.3">
      <c r="D103" s="7" t="s">
        <v>9</v>
      </c>
      <c r="E103" s="12">
        <v>2029</v>
      </c>
      <c r="F103" s="13">
        <f>F102-'Area 2010'!$E$8*$AF$10</f>
        <v>15.829634001788495</v>
      </c>
      <c r="G103" s="13">
        <f>G102-'Area 2010'!$F$8*$AF$22</f>
        <v>19.011418708370321</v>
      </c>
      <c r="H103" s="11" t="s">
        <v>13</v>
      </c>
      <c r="I103" s="118" t="s">
        <v>67</v>
      </c>
      <c r="J103" s="119" t="s">
        <v>68</v>
      </c>
      <c r="K103" s="15"/>
      <c r="N103" s="15" t="s">
        <v>28</v>
      </c>
      <c r="O103" s="7" t="s">
        <v>29</v>
      </c>
      <c r="P103" s="16">
        <v>2032</v>
      </c>
      <c r="Q103" s="17">
        <v>4.9877518318926066</v>
      </c>
      <c r="R103" s="17">
        <v>11.114093756599841</v>
      </c>
      <c r="S103" s="15" t="s">
        <v>18</v>
      </c>
      <c r="T103" s="118" t="s">
        <v>67</v>
      </c>
      <c r="U103" s="119" t="s">
        <v>71</v>
      </c>
      <c r="X103" s="122"/>
      <c r="Y103" s="126"/>
      <c r="Z103" s="54" t="s">
        <v>32</v>
      </c>
      <c r="AA103" s="112">
        <f t="shared" ref="AA103:AJ103" si="34">AA80-AA56</f>
        <v>0</v>
      </c>
      <c r="AB103" s="108">
        <f t="shared" si="34"/>
        <v>1.5971809205901355E-3</v>
      </c>
      <c r="AC103" s="109">
        <f t="shared" si="34"/>
        <v>3.9929523014750057E-3</v>
      </c>
      <c r="AD103" s="81">
        <f t="shared" si="34"/>
        <v>9.0533654818340414E-2</v>
      </c>
      <c r="AE103" s="81">
        <f t="shared" si="34"/>
        <v>0.15843118245035237</v>
      </c>
      <c r="AF103" s="81">
        <f t="shared" si="34"/>
        <v>0.2210133716200986</v>
      </c>
      <c r="AG103" s="81">
        <f t="shared" si="34"/>
        <v>0.26205468152519429</v>
      </c>
      <c r="AH103" s="81">
        <f t="shared" si="34"/>
        <v>0.30211433613484462</v>
      </c>
      <c r="AI103" s="81">
        <f t="shared" si="34"/>
        <v>0.34188422246948202</v>
      </c>
      <c r="AJ103" s="82">
        <f t="shared" si="34"/>
        <v>0.38157921823690266</v>
      </c>
    </row>
    <row r="104" spans="4:36" s="11" customFormat="1" ht="15.75" thickTop="1" x14ac:dyDescent="0.25">
      <c r="D104" s="7" t="s">
        <v>9</v>
      </c>
      <c r="E104" s="12">
        <v>2030</v>
      </c>
      <c r="F104" s="13">
        <f>F103-'Area 2010'!$E$8*$AF$10</f>
        <v>15.788129979759685</v>
      </c>
      <c r="G104" s="13">
        <f>G103-'Area 2010'!$F$8*$AF$22</f>
        <v>18.961572303786237</v>
      </c>
      <c r="H104" s="11" t="s">
        <v>13</v>
      </c>
      <c r="I104" s="118" t="s">
        <v>67</v>
      </c>
      <c r="J104" s="119" t="s">
        <v>68</v>
      </c>
      <c r="K104" s="15"/>
      <c r="N104" s="15" t="s">
        <v>28</v>
      </c>
      <c r="O104" s="7" t="s">
        <v>29</v>
      </c>
      <c r="P104" s="16">
        <v>2033</v>
      </c>
      <c r="Q104" s="17">
        <v>5.2046106071922846</v>
      </c>
      <c r="R104" s="17">
        <v>11.597315224278095</v>
      </c>
      <c r="S104" s="15" t="s">
        <v>18</v>
      </c>
      <c r="T104" s="118" t="s">
        <v>67</v>
      </c>
      <c r="U104" s="119" t="s">
        <v>71</v>
      </c>
      <c r="X104" s="127" t="s">
        <v>8</v>
      </c>
      <c r="Y104" s="94" t="s">
        <v>33</v>
      </c>
      <c r="Z104" s="127" t="s">
        <v>64</v>
      </c>
      <c r="AA104" s="95">
        <f>SUM(AA92:AA94)</f>
        <v>3.1974423109204508E-14</v>
      </c>
      <c r="AB104" s="95">
        <f t="shared" ref="AB104:AJ104" si="35">SUM(AB92:AB94)</f>
        <v>1.5919727360603666</v>
      </c>
      <c r="AC104" s="95">
        <f t="shared" si="35"/>
        <v>3.9799318401509289</v>
      </c>
      <c r="AD104" s="95">
        <f t="shared" si="35"/>
        <v>6.2255454477955539</v>
      </c>
      <c r="AE104" s="95">
        <f t="shared" si="35"/>
        <v>8.3212610727270828</v>
      </c>
      <c r="AF104" s="95">
        <f t="shared" si="35"/>
        <v>10.130429280588729</v>
      </c>
      <c r="AG104" s="95">
        <f t="shared" si="35"/>
        <v>11.669561274206043</v>
      </c>
      <c r="AH104" s="95">
        <f t="shared" si="35"/>
        <v>12.936480627662057</v>
      </c>
      <c r="AI104" s="95">
        <f t="shared" si="35"/>
        <v>14.456689169222294</v>
      </c>
      <c r="AJ104" s="95">
        <f t="shared" si="35"/>
        <v>16.219076666033953</v>
      </c>
    </row>
    <row r="105" spans="4:36" s="11" customFormat="1" x14ac:dyDescent="0.25">
      <c r="D105" s="7" t="s">
        <v>9</v>
      </c>
      <c r="E105" s="12">
        <v>2031</v>
      </c>
      <c r="F105" s="13">
        <f>F104-'Area 2010'!$E$8*$AG$10</f>
        <v>15.746625957730874</v>
      </c>
      <c r="G105" s="13">
        <f>G104-'Area 2010'!$F$8*$AG$22</f>
        <v>18.911725899202153</v>
      </c>
      <c r="H105" s="11" t="s">
        <v>13</v>
      </c>
      <c r="I105" s="118" t="s">
        <v>67</v>
      </c>
      <c r="J105" s="119" t="s">
        <v>68</v>
      </c>
      <c r="K105" s="15"/>
      <c r="N105" s="15" t="s">
        <v>28</v>
      </c>
      <c r="O105" s="7" t="s">
        <v>29</v>
      </c>
      <c r="P105" s="16">
        <v>2034</v>
      </c>
      <c r="Q105" s="17">
        <v>5.4214693824919635</v>
      </c>
      <c r="R105" s="17">
        <v>12.080536691956349</v>
      </c>
      <c r="S105" s="15" t="s">
        <v>18</v>
      </c>
      <c r="T105" s="118" t="s">
        <v>67</v>
      </c>
      <c r="U105" s="119" t="s">
        <v>71</v>
      </c>
      <c r="X105" s="128"/>
      <c r="Y105" s="99" t="s">
        <v>34</v>
      </c>
      <c r="Z105" s="134"/>
      <c r="AA105" s="100">
        <f>SUM(AA95:AA97)</f>
        <v>0</v>
      </c>
      <c r="AB105" s="100">
        <f t="shared" ref="AB105:AJ105" si="36">SUM(AB95:AB97)</f>
        <v>0.98532667655801975</v>
      </c>
      <c r="AC105" s="100">
        <f t="shared" si="36"/>
        <v>2.4633166913950495</v>
      </c>
      <c r="AD105" s="100">
        <f t="shared" si="36"/>
        <v>5.6408517443550421</v>
      </c>
      <c r="AE105" s="100">
        <f t="shared" si="36"/>
        <v>8.4772941940185049</v>
      </c>
      <c r="AF105" s="100">
        <f t="shared" si="36"/>
        <v>11.105503848276999</v>
      </c>
      <c r="AG105" s="100">
        <f t="shared" si="36"/>
        <v>13.310569045763252</v>
      </c>
      <c r="AH105" s="100">
        <f t="shared" si="36"/>
        <v>15.484688004335611</v>
      </c>
      <c r="AI105" s="100">
        <f t="shared" si="36"/>
        <v>17.509001957805015</v>
      </c>
      <c r="AJ105" s="100">
        <f t="shared" si="36"/>
        <v>19.59608380435845</v>
      </c>
    </row>
    <row r="106" spans="4:36" s="11" customFormat="1" x14ac:dyDescent="0.25">
      <c r="D106" s="7" t="s">
        <v>9</v>
      </c>
      <c r="E106" s="12">
        <v>2032</v>
      </c>
      <c r="F106" s="13">
        <f>F105-'Area 2010'!$E$8*$AG$10</f>
        <v>15.705121935702063</v>
      </c>
      <c r="G106" s="13">
        <f>G105-'Area 2010'!$F$8*$AG$22</f>
        <v>18.861879494618069</v>
      </c>
      <c r="H106" s="11" t="s">
        <v>13</v>
      </c>
      <c r="I106" s="118" t="s">
        <v>67</v>
      </c>
      <c r="J106" s="119" t="s">
        <v>68</v>
      </c>
      <c r="K106" s="15"/>
      <c r="N106" s="15" t="s">
        <v>28</v>
      </c>
      <c r="O106" s="7" t="s">
        <v>29</v>
      </c>
      <c r="P106" s="16">
        <v>2035</v>
      </c>
      <c r="Q106" s="17">
        <v>5.6383281577916415</v>
      </c>
      <c r="R106" s="17">
        <v>12.563758159634602</v>
      </c>
      <c r="S106" s="15" t="s">
        <v>18</v>
      </c>
      <c r="T106" s="118" t="s">
        <v>67</v>
      </c>
      <c r="U106" s="119" t="s">
        <v>71</v>
      </c>
      <c r="X106" s="129" t="s">
        <v>7</v>
      </c>
      <c r="Y106" s="96" t="s">
        <v>33</v>
      </c>
      <c r="Z106" s="129" t="s">
        <v>64</v>
      </c>
      <c r="AA106" s="97">
        <f>SUM(AA98:AA100)</f>
        <v>0</v>
      </c>
      <c r="AB106" s="97">
        <f t="shared" ref="AB106:AJ106" si="37">SUM(AB98:AB100)</f>
        <v>2.10353080016354</v>
      </c>
      <c r="AC106" s="97">
        <f t="shared" si="37"/>
        <v>5.2588270004088358</v>
      </c>
      <c r="AD106" s="97">
        <f t="shared" si="37"/>
        <v>8.7354450814302211</v>
      </c>
      <c r="AE106" s="97">
        <f t="shared" si="37"/>
        <v>11.640668369562299</v>
      </c>
      <c r="AF106" s="97">
        <f t="shared" si="37"/>
        <v>13.853877491237697</v>
      </c>
      <c r="AG106" s="97">
        <f t="shared" si="37"/>
        <v>15.451933059066427</v>
      </c>
      <c r="AH106" s="97">
        <f t="shared" si="37"/>
        <v>16.405062749217052</v>
      </c>
      <c r="AI106" s="97">
        <f t="shared" si="37"/>
        <v>17.44316627595412</v>
      </c>
      <c r="AJ106" s="97">
        <f t="shared" si="37"/>
        <v>18.657242452055733</v>
      </c>
    </row>
    <row r="107" spans="4:36" s="11" customFormat="1" x14ac:dyDescent="0.25">
      <c r="D107" s="7" t="s">
        <v>9</v>
      </c>
      <c r="E107" s="12">
        <v>2033</v>
      </c>
      <c r="F107" s="13">
        <f>F106-'Area 2010'!$E$8*$AG$10</f>
        <v>15.663617913673253</v>
      </c>
      <c r="G107" s="13">
        <f>G106-'Area 2010'!$F$8*$AG$22</f>
        <v>18.812033090033985</v>
      </c>
      <c r="H107" s="11" t="s">
        <v>13</v>
      </c>
      <c r="I107" s="118" t="s">
        <v>67</v>
      </c>
      <c r="J107" s="119" t="s">
        <v>68</v>
      </c>
      <c r="K107" s="15"/>
      <c r="N107" s="15" t="s">
        <v>28</v>
      </c>
      <c r="O107" s="7" t="s">
        <v>29</v>
      </c>
      <c r="P107" s="16">
        <v>2036</v>
      </c>
      <c r="Q107" s="17">
        <v>5.8551869330913204</v>
      </c>
      <c r="R107" s="17">
        <v>13.046979627312856</v>
      </c>
      <c r="S107" s="15" t="s">
        <v>18</v>
      </c>
      <c r="T107" s="118" t="s">
        <v>67</v>
      </c>
      <c r="U107" s="119" t="s">
        <v>71</v>
      </c>
      <c r="X107" s="128"/>
      <c r="Y107" s="99" t="s">
        <v>34</v>
      </c>
      <c r="Z107" s="128"/>
      <c r="AA107" s="100">
        <f>SUM(AA101:AA103)</f>
        <v>0</v>
      </c>
      <c r="AB107" s="100">
        <f t="shared" ref="AB107:AJ107" si="38">SUM(AB101:AB103)</f>
        <v>2.3256577358819586E-2</v>
      </c>
      <c r="AC107" s="100">
        <f t="shared" si="38"/>
        <v>5.8141443397054848E-2</v>
      </c>
      <c r="AD107" s="100">
        <f t="shared" si="38"/>
        <v>1.900978704107313</v>
      </c>
      <c r="AE107" s="100">
        <f t="shared" si="38"/>
        <v>3.389430902087764</v>
      </c>
      <c r="AF107" s="100">
        <f t="shared" si="38"/>
        <v>4.7479071712246474</v>
      </c>
      <c r="AG107" s="100">
        <f t="shared" si="38"/>
        <v>5.6710095741323094</v>
      </c>
      <c r="AH107" s="100">
        <f t="shared" si="38"/>
        <v>6.5512833124682812</v>
      </c>
      <c r="AI107" s="100">
        <f t="shared" si="38"/>
        <v>7.4265914863960836</v>
      </c>
      <c r="AJ107" s="100">
        <f t="shared" si="38"/>
        <v>8.3451740219801671</v>
      </c>
    </row>
    <row r="108" spans="4:36" s="11" customFormat="1" x14ac:dyDescent="0.25">
      <c r="D108" s="7" t="s">
        <v>9</v>
      </c>
      <c r="E108" s="12">
        <v>2034</v>
      </c>
      <c r="F108" s="13">
        <f>F107-'Area 2010'!$E$8*$AG$10</f>
        <v>15.622113891644442</v>
      </c>
      <c r="G108" s="13">
        <f>G107-'Area 2010'!$F$8*$AG$22</f>
        <v>18.762186685449901</v>
      </c>
      <c r="H108" s="11" t="s">
        <v>13</v>
      </c>
      <c r="I108" s="118" t="s">
        <v>67</v>
      </c>
      <c r="J108" s="119" t="s">
        <v>68</v>
      </c>
      <c r="K108" s="15"/>
      <c r="N108" s="15" t="s">
        <v>28</v>
      </c>
      <c r="O108" s="7" t="s">
        <v>29</v>
      </c>
      <c r="P108" s="16">
        <v>2037</v>
      </c>
      <c r="Q108" s="17">
        <v>6.0720457083909984</v>
      </c>
      <c r="R108" s="17">
        <v>13.53020109499111</v>
      </c>
      <c r="S108" s="15" t="s">
        <v>18</v>
      </c>
      <c r="T108" s="118" t="s">
        <v>67</v>
      </c>
      <c r="U108" s="119" t="s">
        <v>71</v>
      </c>
      <c r="X108" s="129" t="s">
        <v>50</v>
      </c>
      <c r="Y108" s="96" t="s">
        <v>33</v>
      </c>
      <c r="Z108" s="134" t="s">
        <v>64</v>
      </c>
      <c r="AA108" s="98">
        <f>SUM(AA104,AA106)</f>
        <v>3.1974423109204508E-14</v>
      </c>
      <c r="AB108" s="98">
        <f t="shared" ref="AB108:AJ108" si="39">SUM(AB104,AB106)</f>
        <v>3.6955035362239066</v>
      </c>
      <c r="AC108" s="98">
        <f t="shared" si="39"/>
        <v>9.2387588405597647</v>
      </c>
      <c r="AD108" s="98">
        <f t="shared" si="39"/>
        <v>14.960990529225775</v>
      </c>
      <c r="AE108" s="98">
        <f t="shared" si="39"/>
        <v>19.961929442289382</v>
      </c>
      <c r="AF108" s="98">
        <f t="shared" si="39"/>
        <v>23.984306771826425</v>
      </c>
      <c r="AG108" s="98">
        <f t="shared" si="39"/>
        <v>27.121494333272469</v>
      </c>
      <c r="AH108" s="98">
        <f t="shared" si="39"/>
        <v>29.341543376879109</v>
      </c>
      <c r="AI108" s="98">
        <f t="shared" si="39"/>
        <v>31.899855445176414</v>
      </c>
      <c r="AJ108" s="98">
        <f t="shared" si="39"/>
        <v>34.876319118089683</v>
      </c>
    </row>
    <row r="109" spans="4:36" s="11" customFormat="1" x14ac:dyDescent="0.25">
      <c r="D109" s="7" t="s">
        <v>9</v>
      </c>
      <c r="E109" s="12">
        <v>2035</v>
      </c>
      <c r="F109" s="13">
        <f>F108-'Area 2010'!$E$8*$AG$10</f>
        <v>15.580609869615632</v>
      </c>
      <c r="G109" s="13">
        <f>G108-'Area 2010'!$F$8*$AG$22</f>
        <v>18.712340280865817</v>
      </c>
      <c r="H109" s="11" t="s">
        <v>13</v>
      </c>
      <c r="I109" s="118" t="s">
        <v>67</v>
      </c>
      <c r="J109" s="119" t="s">
        <v>68</v>
      </c>
      <c r="K109" s="15"/>
      <c r="N109" s="15" t="s">
        <v>28</v>
      </c>
      <c r="O109" s="7" t="s">
        <v>29</v>
      </c>
      <c r="P109" s="16">
        <v>2038</v>
      </c>
      <c r="Q109" s="17">
        <v>6.2889044836906773</v>
      </c>
      <c r="R109" s="17">
        <v>14.013422562669364</v>
      </c>
      <c r="S109" s="15" t="s">
        <v>18</v>
      </c>
      <c r="T109" s="118" t="s">
        <v>67</v>
      </c>
      <c r="U109" s="119" t="s">
        <v>71</v>
      </c>
      <c r="X109" s="128"/>
      <c r="Y109" s="99" t="s">
        <v>34</v>
      </c>
      <c r="Z109" s="128"/>
      <c r="AA109" s="100">
        <f>SUM(AA105,AA107)</f>
        <v>0</v>
      </c>
      <c r="AB109" s="100">
        <f t="shared" ref="AB109:AJ109" si="40">SUM(AB105,AB107)</f>
        <v>1.0085832539168393</v>
      </c>
      <c r="AC109" s="100">
        <f t="shared" si="40"/>
        <v>2.5214581347921046</v>
      </c>
      <c r="AD109" s="100">
        <f t="shared" si="40"/>
        <v>7.5418304484623553</v>
      </c>
      <c r="AE109" s="100">
        <f t="shared" si="40"/>
        <v>11.866725096106268</v>
      </c>
      <c r="AF109" s="100">
        <f t="shared" si="40"/>
        <v>15.853411019501646</v>
      </c>
      <c r="AG109" s="100">
        <f t="shared" si="40"/>
        <v>18.981578619895561</v>
      </c>
      <c r="AH109" s="100">
        <f t="shared" si="40"/>
        <v>22.035971316803892</v>
      </c>
      <c r="AI109" s="100">
        <f t="shared" si="40"/>
        <v>24.9355934442011</v>
      </c>
      <c r="AJ109" s="100">
        <f t="shared" si="40"/>
        <v>27.941257826338617</v>
      </c>
    </row>
    <row r="110" spans="4:36" s="11" customFormat="1" x14ac:dyDescent="0.25">
      <c r="D110" s="7" t="s">
        <v>9</v>
      </c>
      <c r="E110" s="12">
        <v>2036</v>
      </c>
      <c r="F110" s="13">
        <f>F109-'Area 2010'!$E$8*$AH$10</f>
        <v>15.539105847586821</v>
      </c>
      <c r="G110" s="13">
        <f>G109-'Area 2010'!$F$8*$AH$22</f>
        <v>18.662493876281733</v>
      </c>
      <c r="H110" s="11" t="s">
        <v>13</v>
      </c>
      <c r="I110" s="118" t="s">
        <v>67</v>
      </c>
      <c r="J110" s="119" t="s">
        <v>68</v>
      </c>
      <c r="K110" s="15"/>
      <c r="N110" s="15" t="s">
        <v>28</v>
      </c>
      <c r="O110" s="7" t="s">
        <v>29</v>
      </c>
      <c r="P110" s="16">
        <v>2039</v>
      </c>
      <c r="Q110" s="17">
        <v>6.5057632589903553</v>
      </c>
      <c r="R110" s="17">
        <v>14.496644030347618</v>
      </c>
      <c r="S110" s="15" t="s">
        <v>18</v>
      </c>
      <c r="T110" s="118" t="s">
        <v>67</v>
      </c>
      <c r="U110" s="119" t="s">
        <v>71</v>
      </c>
      <c r="X110" s="84" t="s">
        <v>50</v>
      </c>
      <c r="Y110" s="115" t="s">
        <v>65</v>
      </c>
      <c r="Z110" s="116" t="s">
        <v>64</v>
      </c>
      <c r="AA110" s="117">
        <f>SUM(AA108:AA109)</f>
        <v>3.1974423109204508E-14</v>
      </c>
      <c r="AB110" s="117">
        <f t="shared" ref="AB110" si="41">SUM(AB108:AB109)</f>
        <v>4.7040867901407459</v>
      </c>
      <c r="AC110" s="117">
        <f t="shared" ref="AC110" si="42">SUM(AC108:AC109)</f>
        <v>11.76021697535187</v>
      </c>
      <c r="AD110" s="117">
        <f t="shared" ref="AD110" si="43">SUM(AD108:AD109)</f>
        <v>22.502820977688131</v>
      </c>
      <c r="AE110" s="117">
        <f t="shared" ref="AE110" si="44">SUM(AE108:AE109)</f>
        <v>31.82865453839565</v>
      </c>
      <c r="AF110" s="117">
        <f t="shared" ref="AF110" si="45">SUM(AF108:AF109)</f>
        <v>39.837717791328075</v>
      </c>
      <c r="AG110" s="117">
        <f t="shared" ref="AG110" si="46">SUM(AG108:AG109)</f>
        <v>46.103072953168031</v>
      </c>
      <c r="AH110" s="117">
        <f t="shared" ref="AH110" si="47">SUM(AH108:AH109)</f>
        <v>51.377514693682997</v>
      </c>
      <c r="AI110" s="117">
        <f t="shared" ref="AI110" si="48">SUM(AI108:AI109)</f>
        <v>56.835448889377517</v>
      </c>
      <c r="AJ110" s="117">
        <f t="shared" ref="AJ110" si="49">SUM(AJ108:AJ109)</f>
        <v>62.817576944428296</v>
      </c>
    </row>
    <row r="111" spans="4:36" s="11" customFormat="1" x14ac:dyDescent="0.25">
      <c r="D111" s="7" t="s">
        <v>9</v>
      </c>
      <c r="E111" s="12">
        <v>2037</v>
      </c>
      <c r="F111" s="13">
        <f>F110-'Area 2010'!$E$8*$AH$10</f>
        <v>15.497601825558011</v>
      </c>
      <c r="G111" s="13">
        <f>G110-'Area 2010'!$F$8*$AH$22</f>
        <v>18.612647471697649</v>
      </c>
      <c r="H111" s="11" t="s">
        <v>13</v>
      </c>
      <c r="I111" s="118" t="s">
        <v>67</v>
      </c>
      <c r="J111" s="119" t="s">
        <v>68</v>
      </c>
      <c r="K111" s="15"/>
      <c r="N111" s="15" t="s">
        <v>28</v>
      </c>
      <c r="O111" s="7" t="s">
        <v>29</v>
      </c>
      <c r="P111" s="16">
        <v>2040</v>
      </c>
      <c r="Q111" s="17">
        <v>6.7226220342900342</v>
      </c>
      <c r="R111" s="17">
        <v>14.979865498025871</v>
      </c>
      <c r="S111" s="15" t="s">
        <v>18</v>
      </c>
      <c r="T111" s="118" t="s">
        <v>67</v>
      </c>
      <c r="U111" s="119" t="s">
        <v>71</v>
      </c>
      <c r="Y111" s="15"/>
      <c r="Z111" s="15"/>
      <c r="AA111" s="15"/>
    </row>
    <row r="112" spans="4:36" s="11" customFormat="1" x14ac:dyDescent="0.25">
      <c r="D112" s="7" t="s">
        <v>9</v>
      </c>
      <c r="E112" s="12">
        <v>2038</v>
      </c>
      <c r="F112" s="13">
        <f>F111-'Area 2010'!$E$8*$AH$10</f>
        <v>15.4560978035292</v>
      </c>
      <c r="G112" s="13">
        <f>G111-'Area 2010'!$F$8*$AH$22</f>
        <v>18.562801067113565</v>
      </c>
      <c r="H112" s="11" t="s">
        <v>13</v>
      </c>
      <c r="I112" s="118" t="s">
        <v>67</v>
      </c>
      <c r="J112" s="119" t="s">
        <v>68</v>
      </c>
      <c r="K112" s="15"/>
      <c r="N112" s="15" t="s">
        <v>28</v>
      </c>
      <c r="O112" s="7" t="s">
        <v>29</v>
      </c>
      <c r="P112" s="16">
        <v>2041</v>
      </c>
      <c r="Q112" s="17">
        <v>6.9394808095897123</v>
      </c>
      <c r="R112" s="17">
        <v>15.463086965704125</v>
      </c>
      <c r="S112" s="15" t="s">
        <v>18</v>
      </c>
      <c r="T112" s="118" t="s">
        <v>67</v>
      </c>
      <c r="U112" s="119" t="s">
        <v>71</v>
      </c>
    </row>
    <row r="113" spans="4:21" s="11" customFormat="1" x14ac:dyDescent="0.25">
      <c r="D113" s="7" t="s">
        <v>9</v>
      </c>
      <c r="E113" s="12">
        <v>2039</v>
      </c>
      <c r="F113" s="13">
        <f>F112-'Area 2010'!$E$8*$AH$10</f>
        <v>15.41459378150039</v>
      </c>
      <c r="G113" s="13">
        <f>G112-'Area 2010'!$F$8*$AH$22</f>
        <v>18.512954662529481</v>
      </c>
      <c r="H113" s="11" t="s">
        <v>13</v>
      </c>
      <c r="I113" s="118" t="s">
        <v>67</v>
      </c>
      <c r="J113" s="119" t="s">
        <v>68</v>
      </c>
      <c r="K113" s="15"/>
      <c r="N113" s="15" t="s">
        <v>28</v>
      </c>
      <c r="O113" s="7" t="s">
        <v>29</v>
      </c>
      <c r="P113" s="16">
        <v>2042</v>
      </c>
      <c r="Q113" s="17">
        <v>7.1563395848893911</v>
      </c>
      <c r="R113" s="17">
        <v>15.946308433382379</v>
      </c>
      <c r="S113" s="15" t="s">
        <v>18</v>
      </c>
      <c r="T113" s="118" t="s">
        <v>67</v>
      </c>
      <c r="U113" s="119" t="s">
        <v>71</v>
      </c>
    </row>
    <row r="114" spans="4:21" s="11" customFormat="1" x14ac:dyDescent="0.25">
      <c r="D114" s="7" t="s">
        <v>9</v>
      </c>
      <c r="E114" s="12">
        <v>2040</v>
      </c>
      <c r="F114" s="13">
        <f>F113-'Area 2010'!$E$8*$AH$10</f>
        <v>15.373089759471579</v>
      </c>
      <c r="G114" s="13">
        <f>G113-'Area 2010'!$F$8*$AH$22</f>
        <v>18.463108257945397</v>
      </c>
      <c r="H114" s="11" t="s">
        <v>13</v>
      </c>
      <c r="I114" s="118" t="s">
        <v>67</v>
      </c>
      <c r="J114" s="119" t="s">
        <v>68</v>
      </c>
      <c r="K114" s="15"/>
      <c r="N114" s="15" t="s">
        <v>28</v>
      </c>
      <c r="O114" s="7" t="s">
        <v>29</v>
      </c>
      <c r="P114" s="16">
        <v>2043</v>
      </c>
      <c r="Q114" s="17">
        <v>7.3731983601890692</v>
      </c>
      <c r="R114" s="17">
        <v>16.429529901060633</v>
      </c>
      <c r="S114" s="15" t="s">
        <v>18</v>
      </c>
      <c r="T114" s="118" t="s">
        <v>67</v>
      </c>
      <c r="U114" s="119" t="s">
        <v>71</v>
      </c>
    </row>
    <row r="115" spans="4:21" s="11" customFormat="1" x14ac:dyDescent="0.25">
      <c r="D115" s="7" t="s">
        <v>9</v>
      </c>
      <c r="E115" s="12">
        <v>2041</v>
      </c>
      <c r="F115" s="13">
        <f>F114-'Area 2010'!$E$8*$AI$10</f>
        <v>15.331585737442769</v>
      </c>
      <c r="G115" s="13">
        <f>G114-'Area 2010'!$F$8*$AI$22</f>
        <v>18.413261853361313</v>
      </c>
      <c r="H115" s="11" t="s">
        <v>13</v>
      </c>
      <c r="I115" s="118" t="s">
        <v>67</v>
      </c>
      <c r="J115" s="119" t="s">
        <v>68</v>
      </c>
      <c r="K115" s="15"/>
      <c r="N115" s="15" t="s">
        <v>28</v>
      </c>
      <c r="O115" s="7" t="s">
        <v>29</v>
      </c>
      <c r="P115" s="16">
        <v>2044</v>
      </c>
      <c r="Q115" s="17">
        <v>7.5900571354887481</v>
      </c>
      <c r="R115" s="17">
        <v>16.912751368738888</v>
      </c>
      <c r="S115" s="15" t="s">
        <v>18</v>
      </c>
      <c r="T115" s="118" t="s">
        <v>67</v>
      </c>
      <c r="U115" s="119" t="s">
        <v>71</v>
      </c>
    </row>
    <row r="116" spans="4:21" s="11" customFormat="1" x14ac:dyDescent="0.25">
      <c r="D116" s="7" t="s">
        <v>9</v>
      </c>
      <c r="E116" s="12">
        <v>2042</v>
      </c>
      <c r="F116" s="13">
        <f>F115-'Area 2010'!$E$8*$AI$10</f>
        <v>15.290081715413958</v>
      </c>
      <c r="G116" s="13">
        <f>G115-'Area 2010'!$F$8*$AI$22</f>
        <v>18.363415448777229</v>
      </c>
      <c r="H116" s="11" t="s">
        <v>13</v>
      </c>
      <c r="I116" s="118" t="s">
        <v>67</v>
      </c>
      <c r="J116" s="119" t="s">
        <v>68</v>
      </c>
      <c r="K116" s="15"/>
      <c r="N116" s="15" t="s">
        <v>28</v>
      </c>
      <c r="O116" s="7" t="s">
        <v>29</v>
      </c>
      <c r="P116" s="16">
        <v>2045</v>
      </c>
      <c r="Q116" s="17">
        <v>7.8069159107884261</v>
      </c>
      <c r="R116" s="17">
        <v>17.39597283641714</v>
      </c>
      <c r="S116" s="15" t="s">
        <v>18</v>
      </c>
      <c r="T116" s="118" t="s">
        <v>67</v>
      </c>
      <c r="U116" s="119" t="s">
        <v>71</v>
      </c>
    </row>
    <row r="117" spans="4:21" s="11" customFormat="1" x14ac:dyDescent="0.25">
      <c r="D117" s="7" t="s">
        <v>9</v>
      </c>
      <c r="E117" s="12">
        <v>2043</v>
      </c>
      <c r="F117" s="13">
        <f>F116-'Area 2010'!$E$8*$AI$10</f>
        <v>15.248577693385148</v>
      </c>
      <c r="G117" s="13">
        <f>G116-'Area 2010'!$F$8*$AI$22</f>
        <v>18.313569044193144</v>
      </c>
      <c r="H117" s="11" t="s">
        <v>13</v>
      </c>
      <c r="I117" s="118" t="s">
        <v>67</v>
      </c>
      <c r="J117" s="119" t="s">
        <v>68</v>
      </c>
      <c r="K117" s="15"/>
      <c r="N117" s="15" t="s">
        <v>28</v>
      </c>
      <c r="O117" s="7" t="s">
        <v>29</v>
      </c>
      <c r="P117" s="16">
        <v>2046</v>
      </c>
      <c r="Q117" s="17">
        <v>8.023774686088105</v>
      </c>
      <c r="R117" s="17">
        <v>17.879194304095396</v>
      </c>
      <c r="S117" s="15" t="s">
        <v>18</v>
      </c>
      <c r="T117" s="118" t="s">
        <v>67</v>
      </c>
      <c r="U117" s="119" t="s">
        <v>71</v>
      </c>
    </row>
    <row r="118" spans="4:21" s="11" customFormat="1" x14ac:dyDescent="0.25">
      <c r="D118" s="7" t="s">
        <v>9</v>
      </c>
      <c r="E118" s="12">
        <v>2044</v>
      </c>
      <c r="F118" s="13">
        <f>F117-'Area 2010'!$E$8*$AI$10</f>
        <v>15.207073671356337</v>
      </c>
      <c r="G118" s="13">
        <f>G117-'Area 2010'!$F$8*$AI$22</f>
        <v>18.26372263960906</v>
      </c>
      <c r="H118" s="11" t="s">
        <v>13</v>
      </c>
      <c r="I118" s="118" t="s">
        <v>67</v>
      </c>
      <c r="J118" s="119" t="s">
        <v>68</v>
      </c>
      <c r="K118" s="15"/>
      <c r="N118" s="15" t="s">
        <v>28</v>
      </c>
      <c r="O118" s="7" t="s">
        <v>29</v>
      </c>
      <c r="P118" s="16">
        <v>2047</v>
      </c>
      <c r="Q118" s="17">
        <v>8.2406334613877839</v>
      </c>
      <c r="R118" s="17">
        <v>18.362415771773648</v>
      </c>
      <c r="S118" s="15" t="s">
        <v>18</v>
      </c>
      <c r="T118" s="118" t="s">
        <v>67</v>
      </c>
      <c r="U118" s="119" t="s">
        <v>71</v>
      </c>
    </row>
    <row r="119" spans="4:21" x14ac:dyDescent="0.25">
      <c r="D119" s="6" t="s">
        <v>9</v>
      </c>
      <c r="E119" s="9">
        <v>2045</v>
      </c>
      <c r="F119" s="13">
        <f>F118-'Area 2010'!$E$8*$AI$10</f>
        <v>15.165569649327526</v>
      </c>
      <c r="G119" s="13">
        <f>G118-'Area 2010'!$F$8*$AI$22</f>
        <v>18.213876235024976</v>
      </c>
      <c r="H119" t="s">
        <v>13</v>
      </c>
      <c r="I119" s="118" t="s">
        <v>67</v>
      </c>
      <c r="J119" s="119" t="s">
        <v>68</v>
      </c>
      <c r="M119" s="11"/>
      <c r="N119" s="15" t="s">
        <v>28</v>
      </c>
      <c r="O119" s="7" t="s">
        <v>29</v>
      </c>
      <c r="P119" s="16">
        <v>2048</v>
      </c>
      <c r="Q119" s="17">
        <v>8.457492236687461</v>
      </c>
      <c r="R119" s="17">
        <v>18.845637239451904</v>
      </c>
      <c r="S119" s="15" t="s">
        <v>18</v>
      </c>
      <c r="T119" s="118" t="s">
        <v>67</v>
      </c>
      <c r="U119" s="119" t="s">
        <v>71</v>
      </c>
    </row>
    <row r="120" spans="4:21" x14ac:dyDescent="0.25">
      <c r="D120" s="6" t="s">
        <v>9</v>
      </c>
      <c r="E120" s="9">
        <v>2046</v>
      </c>
      <c r="F120" s="13">
        <f>F119-'Area 2010'!$E$8*$AJ$10</f>
        <v>15.124065627298716</v>
      </c>
      <c r="G120" s="13">
        <f>G119-'Area 2010'!$F$8*$AJ$22</f>
        <v>18.164029830440892</v>
      </c>
      <c r="H120" t="s">
        <v>13</v>
      </c>
      <c r="I120" s="118" t="s">
        <v>67</v>
      </c>
      <c r="J120" s="119" t="s">
        <v>68</v>
      </c>
      <c r="M120" s="11"/>
      <c r="N120" s="15" t="s">
        <v>28</v>
      </c>
      <c r="O120" s="7" t="s">
        <v>29</v>
      </c>
      <c r="P120" s="16">
        <v>2049</v>
      </c>
      <c r="Q120" s="17">
        <v>8.6743510119871399</v>
      </c>
      <c r="R120" s="17">
        <v>19.328858707130156</v>
      </c>
      <c r="S120" s="15" t="s">
        <v>18</v>
      </c>
      <c r="T120" s="118" t="s">
        <v>67</v>
      </c>
      <c r="U120" s="119" t="s">
        <v>71</v>
      </c>
    </row>
    <row r="121" spans="4:21" x14ac:dyDescent="0.25">
      <c r="D121" s="6" t="s">
        <v>9</v>
      </c>
      <c r="E121" s="9">
        <v>2047</v>
      </c>
      <c r="F121" s="13">
        <f>F120-'Area 2010'!$E$8*$AJ$10</f>
        <v>15.082561605269905</v>
      </c>
      <c r="G121" s="13">
        <f>G120-'Area 2010'!$F$8*$AJ$22</f>
        <v>18.114183425856808</v>
      </c>
      <c r="H121" t="s">
        <v>13</v>
      </c>
      <c r="I121" s="118" t="s">
        <v>67</v>
      </c>
      <c r="J121" s="119" t="s">
        <v>68</v>
      </c>
      <c r="M121" s="11"/>
      <c r="N121" s="15" t="s">
        <v>28</v>
      </c>
      <c r="O121" s="7" t="s">
        <v>29</v>
      </c>
      <c r="P121" s="16">
        <v>2050</v>
      </c>
      <c r="Q121" s="17">
        <v>8.8912097872868188</v>
      </c>
      <c r="R121" s="17">
        <v>19.812080174808411</v>
      </c>
      <c r="S121" s="15" t="s">
        <v>18</v>
      </c>
      <c r="T121" s="118" t="s">
        <v>67</v>
      </c>
      <c r="U121" s="119" t="s">
        <v>71</v>
      </c>
    </row>
    <row r="122" spans="4:21" x14ac:dyDescent="0.25">
      <c r="D122" s="6" t="s">
        <v>9</v>
      </c>
      <c r="E122" s="9">
        <v>2048</v>
      </c>
      <c r="F122" s="13">
        <f>F121-'Area 2010'!$E$8*$AJ$10</f>
        <v>15.041057583241095</v>
      </c>
      <c r="G122" s="13">
        <f>G121-'Area 2010'!$F$8*$AJ$22</f>
        <v>18.064337021272724</v>
      </c>
      <c r="H122" t="s">
        <v>13</v>
      </c>
      <c r="I122" s="118" t="s">
        <v>67</v>
      </c>
      <c r="J122" s="119" t="s">
        <v>68</v>
      </c>
      <c r="M122" s="11"/>
      <c r="N122" s="15" t="s">
        <v>28</v>
      </c>
      <c r="O122" s="7" t="s">
        <v>29</v>
      </c>
      <c r="P122" s="16">
        <v>2012</v>
      </c>
      <c r="Q122" s="17">
        <v>0.53520776278348969</v>
      </c>
      <c r="R122" s="17">
        <v>0.57747347130486326</v>
      </c>
      <c r="S122" s="15" t="s">
        <v>21</v>
      </c>
      <c r="T122" s="118" t="s">
        <v>67</v>
      </c>
      <c r="U122" s="119" t="s">
        <v>71</v>
      </c>
    </row>
    <row r="123" spans="4:21" x14ac:dyDescent="0.25">
      <c r="D123" s="6" t="s">
        <v>9</v>
      </c>
      <c r="E123" s="9">
        <v>2049</v>
      </c>
      <c r="F123" s="13">
        <f>F122-'Area 2010'!$E$8*$AJ$10</f>
        <v>14.999553561212284</v>
      </c>
      <c r="G123" s="13">
        <f>G122-'Area 2010'!$F$8*$AJ$22</f>
        <v>18.01449061668864</v>
      </c>
      <c r="H123" t="s">
        <v>13</v>
      </c>
      <c r="I123" s="118" t="s">
        <v>67</v>
      </c>
      <c r="J123" s="119" t="s">
        <v>68</v>
      </c>
      <c r="M123" s="11"/>
      <c r="N123" s="15" t="s">
        <v>28</v>
      </c>
      <c r="O123" s="7" t="s">
        <v>29</v>
      </c>
      <c r="P123" s="16">
        <v>2013</v>
      </c>
      <c r="Q123" s="17">
        <v>0.71361035037798626</v>
      </c>
      <c r="R123" s="17">
        <v>0.76996462840648427</v>
      </c>
      <c r="S123" s="15" t="s">
        <v>21</v>
      </c>
      <c r="T123" s="118" t="s">
        <v>67</v>
      </c>
      <c r="U123" s="119" t="s">
        <v>71</v>
      </c>
    </row>
    <row r="124" spans="4:21" x14ac:dyDescent="0.25">
      <c r="D124" s="6" t="s">
        <v>9</v>
      </c>
      <c r="E124" s="9">
        <v>2050</v>
      </c>
      <c r="F124" s="13">
        <f>F123-'Area 2010'!$E$8*$AJ$10</f>
        <v>14.958049539183474</v>
      </c>
      <c r="G124" s="13">
        <f>G123-'Area 2010'!$F$8*$AJ$22</f>
        <v>17.964644212104556</v>
      </c>
      <c r="H124" t="s">
        <v>13</v>
      </c>
      <c r="I124" s="118" t="s">
        <v>67</v>
      </c>
      <c r="J124" s="119" t="s">
        <v>68</v>
      </c>
      <c r="M124" s="11"/>
      <c r="N124" s="15" t="s">
        <v>28</v>
      </c>
      <c r="O124" s="7" t="s">
        <v>29</v>
      </c>
      <c r="P124" s="16">
        <v>2014</v>
      </c>
      <c r="Q124" s="17">
        <v>0.89201293797248282</v>
      </c>
      <c r="R124" s="17">
        <v>0.96245578550810529</v>
      </c>
      <c r="S124" s="15" t="s">
        <v>21</v>
      </c>
      <c r="T124" s="118" t="s">
        <v>67</v>
      </c>
      <c r="U124" s="119" t="s">
        <v>71</v>
      </c>
    </row>
    <row r="125" spans="4:21" x14ac:dyDescent="0.25">
      <c r="D125" s="6" t="s">
        <v>9</v>
      </c>
      <c r="E125" s="9">
        <v>2011</v>
      </c>
      <c r="F125" s="13">
        <f>'Area 2010'!$E$9-'Area 2010'!$E$9*$AB$11</f>
        <v>5.7535784428304648</v>
      </c>
      <c r="G125" s="13">
        <f>'Area 2010'!$F$9-'Area 2010'!$F$9*$AB$23</f>
        <v>15.810514290438954</v>
      </c>
      <c r="H125" t="s">
        <v>14</v>
      </c>
      <c r="I125" s="118" t="s">
        <v>67</v>
      </c>
      <c r="J125" s="119" t="s">
        <v>68</v>
      </c>
      <c r="M125" s="11"/>
      <c r="N125" s="15" t="s">
        <v>28</v>
      </c>
      <c r="O125" s="7" t="s">
        <v>29</v>
      </c>
      <c r="P125" s="16">
        <v>2015</v>
      </c>
      <c r="Q125" s="17">
        <v>1.0704155255669794</v>
      </c>
      <c r="R125" s="17">
        <v>1.1549469426097263</v>
      </c>
      <c r="S125" s="15" t="s">
        <v>21</v>
      </c>
      <c r="T125" s="118" t="s">
        <v>67</v>
      </c>
      <c r="U125" s="119" t="s">
        <v>71</v>
      </c>
    </row>
    <row r="126" spans="4:21" x14ac:dyDescent="0.25">
      <c r="D126" s="6" t="s">
        <v>9</v>
      </c>
      <c r="E126" s="9">
        <v>2012</v>
      </c>
      <c r="F126" s="13">
        <f>F125-'Area 2010'!$E$9*$AB$11</f>
        <v>5.7403147058168233</v>
      </c>
      <c r="G126" s="13">
        <f>G125-'Area 2010'!$F$9*$AB$23</f>
        <v>15.774066277140358</v>
      </c>
      <c r="H126" t="s">
        <v>14</v>
      </c>
      <c r="I126" s="118" t="s">
        <v>67</v>
      </c>
      <c r="J126" s="119" t="s">
        <v>68</v>
      </c>
      <c r="M126" s="11"/>
      <c r="N126" s="15" t="s">
        <v>28</v>
      </c>
      <c r="O126" s="7" t="s">
        <v>29</v>
      </c>
      <c r="P126" s="16">
        <v>2016</v>
      </c>
      <c r="Q126" s="17">
        <v>1.248818113161476</v>
      </c>
      <c r="R126" s="17">
        <v>1.3474380997113473</v>
      </c>
      <c r="S126" s="15" t="s">
        <v>21</v>
      </c>
      <c r="T126" s="118" t="s">
        <v>67</v>
      </c>
      <c r="U126" s="119" t="s">
        <v>71</v>
      </c>
    </row>
    <row r="127" spans="4:21" x14ac:dyDescent="0.25">
      <c r="D127" s="6" t="s">
        <v>9</v>
      </c>
      <c r="E127" s="9">
        <v>2013</v>
      </c>
      <c r="F127" s="13">
        <f>F126-'Area 2010'!$E$9*$AC$11</f>
        <v>5.7270509688031819</v>
      </c>
      <c r="G127" s="13">
        <f>G126-'Area 2010'!$F$9*$AC$23</f>
        <v>15.737618263841762</v>
      </c>
      <c r="H127" t="s">
        <v>14</v>
      </c>
      <c r="I127" s="118" t="s">
        <v>67</v>
      </c>
      <c r="J127" s="119" t="s">
        <v>68</v>
      </c>
      <c r="M127" s="11"/>
      <c r="N127" s="15" t="s">
        <v>28</v>
      </c>
      <c r="O127" s="7" t="s">
        <v>29</v>
      </c>
      <c r="P127" s="16">
        <v>2017</v>
      </c>
      <c r="Q127" s="17">
        <v>1.4272207007559725</v>
      </c>
      <c r="R127" s="17">
        <v>1.5399292568129683</v>
      </c>
      <c r="S127" s="15" t="s">
        <v>21</v>
      </c>
      <c r="T127" s="118" t="s">
        <v>67</v>
      </c>
      <c r="U127" s="119" t="s">
        <v>71</v>
      </c>
    </row>
    <row r="128" spans="4:21" x14ac:dyDescent="0.25">
      <c r="D128" s="6" t="s">
        <v>9</v>
      </c>
      <c r="E128" s="9">
        <v>2014</v>
      </c>
      <c r="F128" s="13">
        <f>F127-'Area 2010'!$E$9*$AC$11</f>
        <v>5.7137872317895404</v>
      </c>
      <c r="G128" s="13">
        <f>G127-'Area 2010'!$F$9*$AC$23</f>
        <v>15.701170250543166</v>
      </c>
      <c r="H128" t="s">
        <v>14</v>
      </c>
      <c r="I128" s="118" t="s">
        <v>67</v>
      </c>
      <c r="J128" s="119" t="s">
        <v>68</v>
      </c>
      <c r="M128" s="11"/>
      <c r="N128" s="15" t="s">
        <v>28</v>
      </c>
      <c r="O128" s="7" t="s">
        <v>29</v>
      </c>
      <c r="P128" s="16">
        <v>2018</v>
      </c>
      <c r="Q128" s="17">
        <v>1.6056232883504691</v>
      </c>
      <c r="R128" s="17">
        <v>1.7324204139145893</v>
      </c>
      <c r="S128" s="15" t="s">
        <v>21</v>
      </c>
      <c r="T128" s="118" t="s">
        <v>67</v>
      </c>
      <c r="U128" s="119" t="s">
        <v>71</v>
      </c>
    </row>
    <row r="129" spans="4:21" x14ac:dyDescent="0.25">
      <c r="D129" s="6" t="s">
        <v>9</v>
      </c>
      <c r="E129" s="9">
        <v>2015</v>
      </c>
      <c r="F129" s="13">
        <f>F128-'Area 2010'!$E$9*$AC$11</f>
        <v>5.7005234947758989</v>
      </c>
      <c r="G129" s="13">
        <f>G128-'Area 2010'!$F$9*$AC$23</f>
        <v>15.66472223724457</v>
      </c>
      <c r="H129" t="s">
        <v>14</v>
      </c>
      <c r="I129" s="118" t="s">
        <v>67</v>
      </c>
      <c r="J129" s="119" t="s">
        <v>68</v>
      </c>
      <c r="M129" s="11"/>
      <c r="N129" s="15" t="s">
        <v>28</v>
      </c>
      <c r="O129" s="7" t="s">
        <v>29</v>
      </c>
      <c r="P129" s="16">
        <v>2019</v>
      </c>
      <c r="Q129" s="17">
        <v>1.7840258759449656</v>
      </c>
      <c r="R129" s="17">
        <v>1.9249115710162104</v>
      </c>
      <c r="S129" s="15" t="s">
        <v>21</v>
      </c>
      <c r="T129" s="118" t="s">
        <v>67</v>
      </c>
      <c r="U129" s="119" t="s">
        <v>71</v>
      </c>
    </row>
    <row r="130" spans="4:21" x14ac:dyDescent="0.25">
      <c r="D130" s="6" t="s">
        <v>9</v>
      </c>
      <c r="E130" s="9">
        <v>2016</v>
      </c>
      <c r="F130" s="13">
        <f>F129-'Area 2010'!$E$9*$AD$11</f>
        <v>5.6861063893262891</v>
      </c>
      <c r="G130" s="13">
        <f>G129-'Area 2010'!$F$9*$AD$23</f>
        <v>15.625104831485226</v>
      </c>
      <c r="H130" t="s">
        <v>14</v>
      </c>
      <c r="I130" s="118" t="s">
        <v>67</v>
      </c>
      <c r="J130" s="119" t="s">
        <v>68</v>
      </c>
      <c r="M130" s="11"/>
      <c r="N130" s="15" t="s">
        <v>28</v>
      </c>
      <c r="O130" s="7" t="s">
        <v>29</v>
      </c>
      <c r="P130" s="16">
        <v>2020</v>
      </c>
      <c r="Q130" s="17">
        <v>1.9624284635394622</v>
      </c>
      <c r="R130" s="17">
        <v>2.1174027281178316</v>
      </c>
      <c r="S130" s="15" t="s">
        <v>21</v>
      </c>
      <c r="T130" s="118" t="s">
        <v>67</v>
      </c>
      <c r="U130" s="119" t="s">
        <v>71</v>
      </c>
    </row>
    <row r="131" spans="4:21" x14ac:dyDescent="0.25">
      <c r="D131" s="6" t="s">
        <v>9</v>
      </c>
      <c r="E131" s="9">
        <v>2017</v>
      </c>
      <c r="F131" s="13">
        <f>F130-'Area 2010'!$E$9*$AD$11</f>
        <v>5.6716892838766793</v>
      </c>
      <c r="G131" s="13">
        <f>G130-'Area 2010'!$F$9*$AD$23</f>
        <v>15.585487425725882</v>
      </c>
      <c r="H131" t="s">
        <v>14</v>
      </c>
      <c r="I131" s="118" t="s">
        <v>67</v>
      </c>
      <c r="J131" s="119" t="s">
        <v>68</v>
      </c>
      <c r="M131" s="11"/>
      <c r="N131" s="15" t="s">
        <v>28</v>
      </c>
      <c r="O131" s="7" t="s">
        <v>29</v>
      </c>
      <c r="P131" s="16">
        <v>2021</v>
      </c>
      <c r="Q131" s="17">
        <v>2.1408310511339588</v>
      </c>
      <c r="R131" s="17">
        <v>2.3098938852194526</v>
      </c>
      <c r="S131" s="15" t="s">
        <v>21</v>
      </c>
      <c r="T131" s="118" t="s">
        <v>67</v>
      </c>
      <c r="U131" s="119" t="s">
        <v>71</v>
      </c>
    </row>
    <row r="132" spans="4:21" x14ac:dyDescent="0.25">
      <c r="D132" s="6" t="s">
        <v>9</v>
      </c>
      <c r="E132" s="9">
        <v>2018</v>
      </c>
      <c r="F132" s="13">
        <f>F131-'Area 2010'!$E$9*$AD$11</f>
        <v>5.6572721784270694</v>
      </c>
      <c r="G132" s="13">
        <f>G131-'Area 2010'!$F$9*$AD$23</f>
        <v>15.545870019966538</v>
      </c>
      <c r="H132" t="s">
        <v>14</v>
      </c>
      <c r="I132" s="118" t="s">
        <v>67</v>
      </c>
      <c r="J132" s="119" t="s">
        <v>68</v>
      </c>
      <c r="M132" s="11"/>
      <c r="N132" s="15" t="s">
        <v>28</v>
      </c>
      <c r="O132" s="7" t="s">
        <v>29</v>
      </c>
      <c r="P132" s="16">
        <v>2022</v>
      </c>
      <c r="Q132" s="17">
        <v>2.3192336387284556</v>
      </c>
      <c r="R132" s="17">
        <v>2.5023850423210736</v>
      </c>
      <c r="S132" s="15" t="s">
        <v>21</v>
      </c>
      <c r="T132" s="118" t="s">
        <v>67</v>
      </c>
      <c r="U132" s="119" t="s">
        <v>71</v>
      </c>
    </row>
    <row r="133" spans="4:21" x14ac:dyDescent="0.25">
      <c r="D133" s="6" t="s">
        <v>9</v>
      </c>
      <c r="E133" s="9">
        <v>2019</v>
      </c>
      <c r="F133" s="13">
        <f>F132-'Area 2010'!$E$9*$AD$11</f>
        <v>5.6428550729774596</v>
      </c>
      <c r="G133" s="13">
        <f>G132-'Area 2010'!$F$9*$AD$23</f>
        <v>15.506252614207193</v>
      </c>
      <c r="H133" t="s">
        <v>14</v>
      </c>
      <c r="I133" s="118" t="s">
        <v>67</v>
      </c>
      <c r="J133" s="119" t="s">
        <v>68</v>
      </c>
      <c r="M133" s="11"/>
      <c r="N133" s="15" t="s">
        <v>28</v>
      </c>
      <c r="O133" s="7" t="s">
        <v>29</v>
      </c>
      <c r="P133" s="16">
        <v>2023</v>
      </c>
      <c r="Q133" s="17">
        <v>2.4976362263229519</v>
      </c>
      <c r="R133" s="17">
        <v>2.6948761994226946</v>
      </c>
      <c r="S133" s="15" t="s">
        <v>21</v>
      </c>
      <c r="T133" s="118" t="s">
        <v>67</v>
      </c>
      <c r="U133" s="119" t="s">
        <v>71</v>
      </c>
    </row>
    <row r="134" spans="4:21" x14ac:dyDescent="0.25">
      <c r="D134" s="6" t="s">
        <v>9</v>
      </c>
      <c r="E134" s="9">
        <v>2020</v>
      </c>
      <c r="F134" s="13">
        <f>F133-'Area 2010'!$E$9*$AD$11</f>
        <v>5.6284379675278498</v>
      </c>
      <c r="G134" s="13">
        <f>G133-'Area 2010'!$F$9*$AD$23</f>
        <v>15.466635208447849</v>
      </c>
      <c r="H134" t="s">
        <v>14</v>
      </c>
      <c r="I134" s="118" t="s">
        <v>67</v>
      </c>
      <c r="J134" s="119" t="s">
        <v>68</v>
      </c>
      <c r="M134" s="11"/>
      <c r="N134" s="15" t="s">
        <v>28</v>
      </c>
      <c r="O134" s="7" t="s">
        <v>29</v>
      </c>
      <c r="P134" s="16">
        <v>2024</v>
      </c>
      <c r="Q134" s="17">
        <v>2.6760388139174482</v>
      </c>
      <c r="R134" s="17">
        <v>2.8873673565243156</v>
      </c>
      <c r="S134" s="15" t="s">
        <v>21</v>
      </c>
      <c r="T134" s="118" t="s">
        <v>67</v>
      </c>
      <c r="U134" s="119" t="s">
        <v>71</v>
      </c>
    </row>
    <row r="135" spans="4:21" x14ac:dyDescent="0.25">
      <c r="D135" s="6" t="s">
        <v>9</v>
      </c>
      <c r="E135" s="9">
        <v>2021</v>
      </c>
      <c r="F135" s="13">
        <f>F134-'Area 2010'!$E$9*$AE$11</f>
        <v>5.6140208620782399</v>
      </c>
      <c r="G135" s="13">
        <f>G134-'Area 2010'!$F$9*$AE$23</f>
        <v>15.427017802688505</v>
      </c>
      <c r="H135" t="s">
        <v>14</v>
      </c>
      <c r="I135" s="118" t="s">
        <v>67</v>
      </c>
      <c r="J135" s="119" t="s">
        <v>68</v>
      </c>
      <c r="M135" s="11"/>
      <c r="N135" s="15" t="s">
        <v>28</v>
      </c>
      <c r="O135" s="7" t="s">
        <v>29</v>
      </c>
      <c r="P135" s="16">
        <v>2025</v>
      </c>
      <c r="Q135" s="17">
        <v>2.854441401511945</v>
      </c>
      <c r="R135" s="17">
        <v>3.0798585136259367</v>
      </c>
      <c r="S135" s="15" t="s">
        <v>21</v>
      </c>
      <c r="T135" s="118" t="s">
        <v>67</v>
      </c>
      <c r="U135" s="119" t="s">
        <v>71</v>
      </c>
    </row>
    <row r="136" spans="4:21" x14ac:dyDescent="0.25">
      <c r="D136" s="6" t="s">
        <v>9</v>
      </c>
      <c r="E136" s="9">
        <v>2022</v>
      </c>
      <c r="F136" s="13">
        <f>F135-'Area 2010'!$E$9*$AE$11</f>
        <v>5.5996037566286301</v>
      </c>
      <c r="G136" s="13">
        <f>G135-'Area 2010'!$F$9*$AE$23</f>
        <v>15.387400396929161</v>
      </c>
      <c r="H136" t="s">
        <v>14</v>
      </c>
      <c r="I136" s="118" t="s">
        <v>67</v>
      </c>
      <c r="J136" s="119" t="s">
        <v>68</v>
      </c>
      <c r="M136" s="11"/>
      <c r="N136" s="15" t="s">
        <v>28</v>
      </c>
      <c r="O136" s="7" t="s">
        <v>29</v>
      </c>
      <c r="P136" s="16">
        <v>2026</v>
      </c>
      <c r="Q136" s="17">
        <v>3.0328439891064418</v>
      </c>
      <c r="R136" s="17">
        <v>3.2723496707275577</v>
      </c>
      <c r="S136" s="15" t="s">
        <v>21</v>
      </c>
      <c r="T136" s="118" t="s">
        <v>67</v>
      </c>
      <c r="U136" s="119" t="s">
        <v>71</v>
      </c>
    </row>
    <row r="137" spans="4:21" x14ac:dyDescent="0.25">
      <c r="D137" s="6" t="s">
        <v>9</v>
      </c>
      <c r="E137" s="9">
        <v>2023</v>
      </c>
      <c r="F137" s="13">
        <f>F136-'Area 2010'!$E$9*$AE$11</f>
        <v>5.5851866511790202</v>
      </c>
      <c r="G137" s="13">
        <f>G136-'Area 2010'!$F$9*$AE$23</f>
        <v>15.347782991169817</v>
      </c>
      <c r="H137" t="s">
        <v>14</v>
      </c>
      <c r="I137" s="118" t="s">
        <v>67</v>
      </c>
      <c r="J137" s="119" t="s">
        <v>68</v>
      </c>
      <c r="M137" s="11"/>
      <c r="N137" s="15" t="s">
        <v>28</v>
      </c>
      <c r="O137" s="7" t="s">
        <v>29</v>
      </c>
      <c r="P137" s="16">
        <v>2027</v>
      </c>
      <c r="Q137" s="17">
        <v>3.2112465767009382</v>
      </c>
      <c r="R137" s="17">
        <v>3.4648408278291787</v>
      </c>
      <c r="S137" s="15" t="s">
        <v>21</v>
      </c>
      <c r="T137" s="118" t="s">
        <v>67</v>
      </c>
      <c r="U137" s="119" t="s">
        <v>71</v>
      </c>
    </row>
    <row r="138" spans="4:21" x14ac:dyDescent="0.25">
      <c r="D138" s="6" t="s">
        <v>9</v>
      </c>
      <c r="E138" s="9">
        <v>2024</v>
      </c>
      <c r="F138" s="13">
        <f>F137-'Area 2010'!$E$9*$AE$11</f>
        <v>5.5707695457294104</v>
      </c>
      <c r="G138" s="13">
        <f>G137-'Area 2010'!$F$9*$AE$23</f>
        <v>15.308165585410473</v>
      </c>
      <c r="H138" t="s">
        <v>14</v>
      </c>
      <c r="I138" s="118" t="s">
        <v>67</v>
      </c>
      <c r="J138" s="119" t="s">
        <v>68</v>
      </c>
      <c r="M138" s="11"/>
      <c r="N138" s="15" t="s">
        <v>28</v>
      </c>
      <c r="O138" s="7" t="s">
        <v>29</v>
      </c>
      <c r="P138" s="16">
        <v>2028</v>
      </c>
      <c r="Q138" s="17">
        <v>3.3896491642954345</v>
      </c>
      <c r="R138" s="17">
        <v>3.6573319849307997</v>
      </c>
      <c r="S138" s="15" t="s">
        <v>21</v>
      </c>
      <c r="T138" s="118" t="s">
        <v>67</v>
      </c>
      <c r="U138" s="119" t="s">
        <v>71</v>
      </c>
    </row>
    <row r="139" spans="4:21" x14ac:dyDescent="0.25">
      <c r="D139" s="6" t="s">
        <v>9</v>
      </c>
      <c r="E139" s="9">
        <v>2025</v>
      </c>
      <c r="F139" s="13">
        <f>F138-'Area 2010'!$E$9*$AE$11</f>
        <v>5.5563524402798006</v>
      </c>
      <c r="G139" s="13">
        <f>G138-'Area 2010'!$F$9*$AE$23</f>
        <v>15.268548179651129</v>
      </c>
      <c r="H139" t="s">
        <v>14</v>
      </c>
      <c r="I139" s="118" t="s">
        <v>67</v>
      </c>
      <c r="J139" s="119" t="s">
        <v>68</v>
      </c>
      <c r="M139" s="11"/>
      <c r="N139" s="15" t="s">
        <v>28</v>
      </c>
      <c r="O139" s="7" t="s">
        <v>29</v>
      </c>
      <c r="P139" s="16">
        <v>2029</v>
      </c>
      <c r="Q139" s="17">
        <v>3.5680517518899313</v>
      </c>
      <c r="R139" s="17">
        <v>3.8498231420324207</v>
      </c>
      <c r="S139" s="15" t="s">
        <v>21</v>
      </c>
      <c r="T139" s="118" t="s">
        <v>67</v>
      </c>
      <c r="U139" s="119" t="s">
        <v>71</v>
      </c>
    </row>
    <row r="140" spans="4:21" x14ac:dyDescent="0.25">
      <c r="D140" s="6" t="s">
        <v>9</v>
      </c>
      <c r="E140" s="9">
        <v>2026</v>
      </c>
      <c r="F140" s="13">
        <f>F139-'Area 2010'!$E$9*$AF$11</f>
        <v>5.5419353348301907</v>
      </c>
      <c r="G140" s="13">
        <f>G139-'Area 2010'!$F$9*$AF$23</f>
        <v>15.228930773891785</v>
      </c>
      <c r="H140" t="s">
        <v>14</v>
      </c>
      <c r="I140" s="118" t="s">
        <v>67</v>
      </c>
      <c r="J140" s="119" t="s">
        <v>68</v>
      </c>
      <c r="M140" s="11"/>
      <c r="N140" s="15" t="s">
        <v>28</v>
      </c>
      <c r="O140" s="7" t="s">
        <v>29</v>
      </c>
      <c r="P140" s="16">
        <v>2030</v>
      </c>
      <c r="Q140" s="17">
        <v>3.7464543394844281</v>
      </c>
      <c r="R140" s="17">
        <v>4.0423142991340422</v>
      </c>
      <c r="S140" s="15" t="s">
        <v>21</v>
      </c>
      <c r="T140" s="118" t="s">
        <v>67</v>
      </c>
      <c r="U140" s="119" t="s">
        <v>71</v>
      </c>
    </row>
    <row r="141" spans="4:21" x14ac:dyDescent="0.25">
      <c r="D141" s="6" t="s">
        <v>9</v>
      </c>
      <c r="E141" s="9">
        <v>2027</v>
      </c>
      <c r="F141" s="13">
        <f>F140-'Area 2010'!$E$9*$AF$11</f>
        <v>5.5275182293805809</v>
      </c>
      <c r="G141" s="13">
        <f>G140-'Area 2010'!$F$9*$AF$23</f>
        <v>15.18931336813244</v>
      </c>
      <c r="H141" t="s">
        <v>14</v>
      </c>
      <c r="I141" s="118" t="s">
        <v>67</v>
      </c>
      <c r="J141" s="119" t="s">
        <v>68</v>
      </c>
      <c r="M141" s="11"/>
      <c r="N141" s="15" t="s">
        <v>28</v>
      </c>
      <c r="O141" s="7" t="s">
        <v>29</v>
      </c>
      <c r="P141" s="16">
        <v>2031</v>
      </c>
      <c r="Q141" s="17">
        <v>3.9248569270789244</v>
      </c>
      <c r="R141" s="17">
        <v>4.2348054562356632</v>
      </c>
      <c r="S141" s="15" t="s">
        <v>21</v>
      </c>
      <c r="T141" s="118" t="s">
        <v>67</v>
      </c>
      <c r="U141" s="119" t="s">
        <v>71</v>
      </c>
    </row>
    <row r="142" spans="4:21" x14ac:dyDescent="0.25">
      <c r="D142" s="6" t="s">
        <v>9</v>
      </c>
      <c r="E142" s="9">
        <v>2028</v>
      </c>
      <c r="F142" s="13">
        <f>F141-'Area 2010'!$E$9*$AF$11</f>
        <v>5.5131011239309711</v>
      </c>
      <c r="G142" s="13">
        <f>G141-'Area 2010'!$F$9*$AF$23</f>
        <v>15.149695962373096</v>
      </c>
      <c r="H142" t="s">
        <v>14</v>
      </c>
      <c r="I142" s="118" t="s">
        <v>67</v>
      </c>
      <c r="J142" s="119" t="s">
        <v>68</v>
      </c>
      <c r="M142" s="11"/>
      <c r="N142" s="15" t="s">
        <v>28</v>
      </c>
      <c r="O142" s="7" t="s">
        <v>29</v>
      </c>
      <c r="P142" s="16">
        <v>2032</v>
      </c>
      <c r="Q142" s="17">
        <v>4.1032595146734208</v>
      </c>
      <c r="R142" s="17">
        <v>4.4272966133372842</v>
      </c>
      <c r="S142" s="15" t="s">
        <v>21</v>
      </c>
      <c r="T142" s="118" t="s">
        <v>67</v>
      </c>
      <c r="U142" s="119" t="s">
        <v>71</v>
      </c>
    </row>
    <row r="143" spans="4:21" x14ac:dyDescent="0.25">
      <c r="D143" s="6" t="s">
        <v>9</v>
      </c>
      <c r="E143" s="9">
        <v>2029</v>
      </c>
      <c r="F143" s="13">
        <f>F142-'Area 2010'!$E$9*$AF$11</f>
        <v>5.4986840184813612</v>
      </c>
      <c r="G143" s="13">
        <f>G142-'Area 2010'!$F$9*$AF$23</f>
        <v>15.110078556613752</v>
      </c>
      <c r="H143" t="s">
        <v>14</v>
      </c>
      <c r="I143" s="118" t="s">
        <v>67</v>
      </c>
      <c r="J143" s="119" t="s">
        <v>68</v>
      </c>
      <c r="M143" s="11"/>
      <c r="N143" s="15" t="s">
        <v>28</v>
      </c>
      <c r="O143" s="7" t="s">
        <v>29</v>
      </c>
      <c r="P143" s="16">
        <v>2033</v>
      </c>
      <c r="Q143" s="17">
        <v>4.2816621022679175</v>
      </c>
      <c r="R143" s="17">
        <v>4.6197877704389052</v>
      </c>
      <c r="S143" s="15" t="s">
        <v>21</v>
      </c>
      <c r="T143" s="118" t="s">
        <v>67</v>
      </c>
      <c r="U143" s="119" t="s">
        <v>71</v>
      </c>
    </row>
    <row r="144" spans="4:21" x14ac:dyDescent="0.25">
      <c r="D144" s="6" t="s">
        <v>9</v>
      </c>
      <c r="E144" s="9">
        <v>2030</v>
      </c>
      <c r="F144" s="13">
        <f>F143-'Area 2010'!$E$9*$AF$11</f>
        <v>5.4842669130317514</v>
      </c>
      <c r="G144" s="13">
        <f>G143-'Area 2010'!$F$9*$AF$23</f>
        <v>15.070461150854408</v>
      </c>
      <c r="H144" t="s">
        <v>14</v>
      </c>
      <c r="I144" s="118" t="s">
        <v>67</v>
      </c>
      <c r="J144" s="119" t="s">
        <v>68</v>
      </c>
      <c r="M144" s="11"/>
      <c r="N144" s="15" t="s">
        <v>28</v>
      </c>
      <c r="O144" s="7" t="s">
        <v>29</v>
      </c>
      <c r="P144" s="16">
        <v>2034</v>
      </c>
      <c r="Q144" s="17">
        <v>4.4600646898624134</v>
      </c>
      <c r="R144" s="17">
        <v>4.8122789275405262</v>
      </c>
      <c r="S144" s="15" t="s">
        <v>21</v>
      </c>
      <c r="T144" s="118" t="s">
        <v>67</v>
      </c>
      <c r="U144" s="119" t="s">
        <v>71</v>
      </c>
    </row>
    <row r="145" spans="4:27" x14ac:dyDescent="0.25">
      <c r="D145" s="6" t="s">
        <v>9</v>
      </c>
      <c r="E145" s="9">
        <v>2031</v>
      </c>
      <c r="F145" s="13">
        <f>F144-'Area 2010'!$E$9*$AG$11</f>
        <v>5.4698498075821416</v>
      </c>
      <c r="G145" s="13">
        <f>G144-'Area 2010'!$F$9*$AG$23</f>
        <v>15.030843745095064</v>
      </c>
      <c r="H145" t="s">
        <v>14</v>
      </c>
      <c r="I145" s="118" t="s">
        <v>67</v>
      </c>
      <c r="J145" s="119" t="s">
        <v>68</v>
      </c>
      <c r="M145" s="11"/>
      <c r="N145" s="15" t="s">
        <v>28</v>
      </c>
      <c r="O145" s="7" t="s">
        <v>29</v>
      </c>
      <c r="P145" s="16">
        <v>2035</v>
      </c>
      <c r="Q145" s="17">
        <v>4.6384672774569093</v>
      </c>
      <c r="R145" s="17">
        <v>5.0047700846421472</v>
      </c>
      <c r="S145" s="15" t="s">
        <v>21</v>
      </c>
      <c r="T145" s="118" t="s">
        <v>67</v>
      </c>
      <c r="U145" s="119" t="s">
        <v>71</v>
      </c>
    </row>
    <row r="146" spans="4:27" x14ac:dyDescent="0.25">
      <c r="D146" s="6" t="s">
        <v>9</v>
      </c>
      <c r="E146" s="9">
        <v>2032</v>
      </c>
      <c r="F146" s="13">
        <f>F145-'Area 2010'!$E$9*$AG$11</f>
        <v>5.4554327021325317</v>
      </c>
      <c r="G146" s="13">
        <f>G145-'Area 2010'!$F$9*$AG$23</f>
        <v>14.99122633933572</v>
      </c>
      <c r="H146" t="s">
        <v>14</v>
      </c>
      <c r="I146" s="118" t="s">
        <v>67</v>
      </c>
      <c r="J146" s="119" t="s">
        <v>68</v>
      </c>
      <c r="M146" s="11"/>
      <c r="N146" s="15" t="s">
        <v>28</v>
      </c>
      <c r="O146" s="7" t="s">
        <v>29</v>
      </c>
      <c r="P146" s="16">
        <v>2036</v>
      </c>
      <c r="Q146" s="17">
        <v>4.8168698650514061</v>
      </c>
      <c r="R146" s="17">
        <v>5.1972612417437682</v>
      </c>
      <c r="S146" s="15" t="s">
        <v>21</v>
      </c>
      <c r="T146" s="118" t="s">
        <v>67</v>
      </c>
      <c r="U146" s="119" t="s">
        <v>71</v>
      </c>
    </row>
    <row r="147" spans="4:27" x14ac:dyDescent="0.25">
      <c r="D147" s="6" t="s">
        <v>9</v>
      </c>
      <c r="E147" s="9">
        <v>2033</v>
      </c>
      <c r="F147" s="13">
        <f>F146-'Area 2010'!$E$9*$AG$11</f>
        <v>5.4410155966829219</v>
      </c>
      <c r="G147" s="13">
        <f>G146-'Area 2010'!$F$9*$AG$23</f>
        <v>14.951608933576376</v>
      </c>
      <c r="H147" t="s">
        <v>14</v>
      </c>
      <c r="I147" s="118" t="s">
        <v>67</v>
      </c>
      <c r="J147" s="119" t="s">
        <v>68</v>
      </c>
      <c r="M147" s="11"/>
      <c r="N147" s="15" t="s">
        <v>28</v>
      </c>
      <c r="O147" s="7" t="s">
        <v>29</v>
      </c>
      <c r="P147" s="16">
        <v>2037</v>
      </c>
      <c r="Q147" s="17">
        <v>4.9952724526459029</v>
      </c>
      <c r="R147" s="17">
        <v>5.3897523988453893</v>
      </c>
      <c r="S147" s="15" t="s">
        <v>21</v>
      </c>
      <c r="T147" s="118" t="s">
        <v>67</v>
      </c>
      <c r="U147" s="119" t="s">
        <v>71</v>
      </c>
    </row>
    <row r="148" spans="4:27" x14ac:dyDescent="0.25">
      <c r="D148" s="6" t="s">
        <v>9</v>
      </c>
      <c r="E148" s="9">
        <v>2034</v>
      </c>
      <c r="F148" s="13">
        <f>F147-'Area 2010'!$E$9*$AG$11</f>
        <v>5.4265984912333121</v>
      </c>
      <c r="G148" s="13">
        <f>G147-'Area 2010'!$F$9*$AG$23</f>
        <v>14.911991527817031</v>
      </c>
      <c r="H148" t="s">
        <v>14</v>
      </c>
      <c r="I148" s="118" t="s">
        <v>67</v>
      </c>
      <c r="J148" s="119" t="s">
        <v>68</v>
      </c>
      <c r="M148" s="11"/>
      <c r="N148" s="15" t="s">
        <v>28</v>
      </c>
      <c r="O148" s="7" t="s">
        <v>29</v>
      </c>
      <c r="P148" s="16">
        <v>2038</v>
      </c>
      <c r="Q148" s="17">
        <v>5.1736750402403988</v>
      </c>
      <c r="R148" s="17">
        <v>5.5822435559470103</v>
      </c>
      <c r="S148" s="15" t="s">
        <v>21</v>
      </c>
      <c r="T148" s="118" t="s">
        <v>67</v>
      </c>
      <c r="U148" s="119" t="s">
        <v>71</v>
      </c>
    </row>
    <row r="149" spans="4:27" x14ac:dyDescent="0.25">
      <c r="D149" s="6" t="s">
        <v>9</v>
      </c>
      <c r="E149" s="9">
        <v>2035</v>
      </c>
      <c r="F149" s="13">
        <f>F148-'Area 2010'!$E$9*$AG$11</f>
        <v>5.4121813857837022</v>
      </c>
      <c r="G149" s="13">
        <f>G148-'Area 2010'!$F$9*$AG$23</f>
        <v>14.872374122057687</v>
      </c>
      <c r="H149" t="s">
        <v>14</v>
      </c>
      <c r="I149" s="118" t="s">
        <v>67</v>
      </c>
      <c r="J149" s="119" t="s">
        <v>68</v>
      </c>
      <c r="M149" s="11"/>
      <c r="N149" s="15" t="s">
        <v>28</v>
      </c>
      <c r="O149" s="7" t="s">
        <v>29</v>
      </c>
      <c r="P149" s="16">
        <v>2039</v>
      </c>
      <c r="Q149" s="17">
        <v>5.3520776278348947</v>
      </c>
      <c r="R149" s="17">
        <v>5.7747347130486313</v>
      </c>
      <c r="S149" s="15" t="s">
        <v>21</v>
      </c>
      <c r="T149" s="118" t="s">
        <v>67</v>
      </c>
      <c r="U149" s="119" t="s">
        <v>71</v>
      </c>
    </row>
    <row r="150" spans="4:27" x14ac:dyDescent="0.25">
      <c r="D150" s="6" t="s">
        <v>9</v>
      </c>
      <c r="E150" s="9">
        <v>2036</v>
      </c>
      <c r="F150" s="13">
        <f>F149-'Area 2010'!$E$9*$AH$11</f>
        <v>5.3977642803340924</v>
      </c>
      <c r="G150" s="13">
        <f>G149-'Area 2010'!$F$9*$AH$23</f>
        <v>14.832756716298343</v>
      </c>
      <c r="H150" t="s">
        <v>14</v>
      </c>
      <c r="I150" s="118" t="s">
        <v>67</v>
      </c>
      <c r="J150" s="119" t="s">
        <v>68</v>
      </c>
      <c r="N150" s="15" t="s">
        <v>28</v>
      </c>
      <c r="O150" s="7" t="s">
        <v>29</v>
      </c>
      <c r="P150" s="16">
        <v>2040</v>
      </c>
      <c r="Q150" s="17">
        <v>5.5304802154293915</v>
      </c>
      <c r="R150" s="17">
        <v>5.9672258701502523</v>
      </c>
      <c r="S150" s="15" t="s">
        <v>21</v>
      </c>
      <c r="T150" s="118" t="s">
        <v>67</v>
      </c>
      <c r="U150" s="119" t="s">
        <v>71</v>
      </c>
    </row>
    <row r="151" spans="4:27" x14ac:dyDescent="0.25">
      <c r="D151" s="6" t="s">
        <v>9</v>
      </c>
      <c r="E151" s="9">
        <v>2037</v>
      </c>
      <c r="F151" s="13">
        <f>F150-'Area 2010'!$E$9*$AH$11</f>
        <v>5.3833471748844826</v>
      </c>
      <c r="G151" s="13">
        <f>G150-'Area 2010'!$F$9*$AH$23</f>
        <v>14.793139310538999</v>
      </c>
      <c r="H151" t="s">
        <v>14</v>
      </c>
      <c r="I151" s="118" t="s">
        <v>67</v>
      </c>
      <c r="J151" s="119" t="s">
        <v>68</v>
      </c>
      <c r="N151" s="15" t="s">
        <v>28</v>
      </c>
      <c r="O151" s="7" t="s">
        <v>29</v>
      </c>
      <c r="P151" s="16">
        <v>2041</v>
      </c>
      <c r="Q151" s="17">
        <v>5.7088828030238883</v>
      </c>
      <c r="R151" s="17">
        <v>6.1597170272518733</v>
      </c>
      <c r="S151" s="15" t="s">
        <v>21</v>
      </c>
      <c r="T151" s="118" t="s">
        <v>67</v>
      </c>
      <c r="U151" s="119" t="s">
        <v>71</v>
      </c>
    </row>
    <row r="152" spans="4:27" x14ac:dyDescent="0.25">
      <c r="D152" s="6" t="s">
        <v>9</v>
      </c>
      <c r="E152" s="9">
        <v>2038</v>
      </c>
      <c r="F152" s="13">
        <f>F151-'Area 2010'!$E$9*$AH$11</f>
        <v>5.3689300694348727</v>
      </c>
      <c r="G152" s="13">
        <f>G151-'Area 2010'!$F$9*$AH$23</f>
        <v>14.753521904779655</v>
      </c>
      <c r="H152" t="s">
        <v>14</v>
      </c>
      <c r="I152" s="118" t="s">
        <v>67</v>
      </c>
      <c r="J152" s="119" t="s">
        <v>68</v>
      </c>
      <c r="N152" s="15" t="s">
        <v>28</v>
      </c>
      <c r="O152" s="7" t="s">
        <v>29</v>
      </c>
      <c r="P152" s="16">
        <v>2042</v>
      </c>
      <c r="Q152" s="17">
        <v>5.8872853906183842</v>
      </c>
      <c r="R152" s="17">
        <v>6.3522081843534943</v>
      </c>
      <c r="S152" s="15" t="s">
        <v>21</v>
      </c>
      <c r="T152" s="118" t="s">
        <v>67</v>
      </c>
      <c r="U152" s="119" t="s">
        <v>71</v>
      </c>
    </row>
    <row r="153" spans="4:27" x14ac:dyDescent="0.25">
      <c r="D153" s="6" t="s">
        <v>9</v>
      </c>
      <c r="E153" s="9">
        <v>2039</v>
      </c>
      <c r="F153" s="13">
        <f>F152-'Area 2010'!$E$9*$AH$11</f>
        <v>5.3545129639852629</v>
      </c>
      <c r="G153" s="13">
        <f>G152-'Area 2010'!$F$9*$AH$23</f>
        <v>14.713904499020311</v>
      </c>
      <c r="H153" t="s">
        <v>14</v>
      </c>
      <c r="I153" s="118" t="s">
        <v>67</v>
      </c>
      <c r="J153" s="119" t="s">
        <v>68</v>
      </c>
      <c r="N153" s="15" t="s">
        <v>28</v>
      </c>
      <c r="O153" s="7" t="s">
        <v>29</v>
      </c>
      <c r="P153" s="16">
        <v>2043</v>
      </c>
      <c r="Q153" s="17">
        <v>6.0656879782128801</v>
      </c>
      <c r="R153" s="17">
        <v>6.5446993414551153</v>
      </c>
      <c r="S153" s="15" t="s">
        <v>21</v>
      </c>
      <c r="T153" s="118" t="s">
        <v>67</v>
      </c>
      <c r="U153" s="119" t="s">
        <v>71</v>
      </c>
    </row>
    <row r="154" spans="4:27" x14ac:dyDescent="0.25">
      <c r="D154" s="6" t="s">
        <v>9</v>
      </c>
      <c r="E154" s="9">
        <v>2040</v>
      </c>
      <c r="F154" s="13">
        <f>F153-'Area 2010'!$E$9*$AH$11</f>
        <v>5.3400958585356531</v>
      </c>
      <c r="G154" s="13">
        <f>G153-'Area 2010'!$F$9*$AH$23</f>
        <v>14.674287093260967</v>
      </c>
      <c r="H154" t="s">
        <v>14</v>
      </c>
      <c r="I154" s="118" t="s">
        <v>67</v>
      </c>
      <c r="J154" s="119" t="s">
        <v>68</v>
      </c>
      <c r="N154" s="15" t="s">
        <v>28</v>
      </c>
      <c r="O154" s="7" t="s">
        <v>29</v>
      </c>
      <c r="P154" s="16">
        <v>2044</v>
      </c>
      <c r="Q154" s="17">
        <v>6.2440905658073769</v>
      </c>
      <c r="R154" s="17">
        <v>6.7371904985567364</v>
      </c>
      <c r="S154" s="15" t="s">
        <v>21</v>
      </c>
      <c r="T154" s="118" t="s">
        <v>67</v>
      </c>
      <c r="U154" s="119" t="s">
        <v>71</v>
      </c>
    </row>
    <row r="155" spans="4:27" x14ac:dyDescent="0.25">
      <c r="D155" s="6" t="s">
        <v>9</v>
      </c>
      <c r="E155" s="9">
        <v>2041</v>
      </c>
      <c r="F155" s="13">
        <f>F154-'Area 2010'!$E$9*$AI$11</f>
        <v>5.3256787530860432</v>
      </c>
      <c r="G155" s="13">
        <f>G154-'Area 2010'!$F$9*$AI$23</f>
        <v>14.634669687501622</v>
      </c>
      <c r="H155" t="s">
        <v>14</v>
      </c>
      <c r="I155" s="118" t="s">
        <v>67</v>
      </c>
      <c r="J155" s="119" t="s">
        <v>68</v>
      </c>
      <c r="N155" s="15" t="s">
        <v>28</v>
      </c>
      <c r="O155" s="7" t="s">
        <v>29</v>
      </c>
      <c r="P155" s="16">
        <v>2045</v>
      </c>
      <c r="Q155" s="17">
        <v>6.4224931534018737</v>
      </c>
      <c r="R155" s="17">
        <v>6.9296816556583574</v>
      </c>
      <c r="S155" s="15" t="s">
        <v>21</v>
      </c>
      <c r="T155" s="118" t="s">
        <v>67</v>
      </c>
      <c r="U155" s="119" t="s">
        <v>71</v>
      </c>
    </row>
    <row r="156" spans="4:27" x14ac:dyDescent="0.25">
      <c r="D156" s="6" t="s">
        <v>9</v>
      </c>
      <c r="E156" s="9">
        <v>2042</v>
      </c>
      <c r="F156" s="13">
        <f>F155-'Area 2010'!$E$9*$AI$11</f>
        <v>5.3112616476364334</v>
      </c>
      <c r="G156" s="13">
        <f>G155-'Area 2010'!$F$9*$AI$23</f>
        <v>14.595052281742278</v>
      </c>
      <c r="H156" t="s">
        <v>14</v>
      </c>
      <c r="I156" s="118" t="s">
        <v>67</v>
      </c>
      <c r="J156" s="119" t="s">
        <v>68</v>
      </c>
      <c r="N156" s="15" t="s">
        <v>28</v>
      </c>
      <c r="O156" s="7" t="s">
        <v>29</v>
      </c>
      <c r="P156" s="16">
        <v>2046</v>
      </c>
      <c r="Q156" s="17">
        <v>6.6008957409963696</v>
      </c>
      <c r="R156" s="17">
        <v>7.1221728127599784</v>
      </c>
      <c r="S156" s="15" t="s">
        <v>21</v>
      </c>
      <c r="T156" s="118" t="s">
        <v>67</v>
      </c>
      <c r="U156" s="119" t="s">
        <v>71</v>
      </c>
    </row>
    <row r="157" spans="4:27" x14ac:dyDescent="0.25">
      <c r="D157" s="6" t="s">
        <v>9</v>
      </c>
      <c r="E157" s="9">
        <v>2043</v>
      </c>
      <c r="F157" s="13">
        <f>F156-'Area 2010'!$E$9*$AI$11</f>
        <v>5.2968445421868235</v>
      </c>
      <c r="G157" s="13">
        <f>G156-'Area 2010'!$F$9*$AI$23</f>
        <v>14.555434875982934</v>
      </c>
      <c r="H157" t="s">
        <v>14</v>
      </c>
      <c r="I157" s="118" t="s">
        <v>67</v>
      </c>
      <c r="J157" s="119" t="s">
        <v>68</v>
      </c>
      <c r="N157" s="15" t="s">
        <v>28</v>
      </c>
      <c r="O157" s="7" t="s">
        <v>29</v>
      </c>
      <c r="P157" s="16">
        <v>2047</v>
      </c>
      <c r="Q157" s="17">
        <v>6.7792983285908655</v>
      </c>
      <c r="R157" s="17">
        <v>7.3146639698615994</v>
      </c>
      <c r="S157" s="15" t="s">
        <v>21</v>
      </c>
      <c r="T157" s="118" t="s">
        <v>67</v>
      </c>
      <c r="U157" s="119" t="s">
        <v>71</v>
      </c>
    </row>
    <row r="158" spans="4:27" x14ac:dyDescent="0.25">
      <c r="D158" s="6" t="s">
        <v>9</v>
      </c>
      <c r="E158" s="9">
        <v>2044</v>
      </c>
      <c r="F158" s="13">
        <f>F157-'Area 2010'!$E$9*$AI$11</f>
        <v>5.2824274367372137</v>
      </c>
      <c r="G158" s="13">
        <f>G157-'Area 2010'!$F$9*$AI$23</f>
        <v>14.51581747022359</v>
      </c>
      <c r="H158" t="s">
        <v>14</v>
      </c>
      <c r="I158" s="118" t="s">
        <v>67</v>
      </c>
      <c r="J158" s="119" t="s">
        <v>68</v>
      </c>
      <c r="N158" s="15" t="s">
        <v>28</v>
      </c>
      <c r="O158" s="7" t="s">
        <v>29</v>
      </c>
      <c r="P158" s="16">
        <v>2048</v>
      </c>
      <c r="Q158" s="17">
        <v>6.9577009161853622</v>
      </c>
      <c r="R158" s="17">
        <v>7.5071551269632204</v>
      </c>
      <c r="S158" s="15" t="s">
        <v>21</v>
      </c>
      <c r="T158" s="118" t="s">
        <v>67</v>
      </c>
      <c r="U158" s="119" t="s">
        <v>71</v>
      </c>
    </row>
    <row r="159" spans="4:27" x14ac:dyDescent="0.25">
      <c r="D159" s="6" t="s">
        <v>9</v>
      </c>
      <c r="E159" s="9">
        <v>2045</v>
      </c>
      <c r="F159" s="13">
        <f>F158-'Area 2010'!$E$9*$AI$11</f>
        <v>5.2680103312876039</v>
      </c>
      <c r="G159" s="13">
        <f>G158-'Area 2010'!$F$9*$AI$23</f>
        <v>14.476200064464246</v>
      </c>
      <c r="H159" t="s">
        <v>14</v>
      </c>
      <c r="I159" s="118" t="s">
        <v>67</v>
      </c>
      <c r="J159" s="119" t="s">
        <v>68</v>
      </c>
      <c r="N159" s="15" t="s">
        <v>28</v>
      </c>
      <c r="O159" s="7" t="s">
        <v>29</v>
      </c>
      <c r="P159" s="16">
        <v>2049</v>
      </c>
      <c r="Q159" s="17">
        <v>7.136103503779859</v>
      </c>
      <c r="R159" s="17">
        <v>7.6996462840648414</v>
      </c>
      <c r="S159" s="15" t="s">
        <v>21</v>
      </c>
      <c r="T159" s="118" t="s">
        <v>67</v>
      </c>
      <c r="U159" s="119" t="s">
        <v>71</v>
      </c>
    </row>
    <row r="160" spans="4:27" s="11" customFormat="1" x14ac:dyDescent="0.25">
      <c r="D160" s="7" t="s">
        <v>9</v>
      </c>
      <c r="E160" s="12">
        <v>2046</v>
      </c>
      <c r="F160" s="13">
        <f>F159-'Area 2010'!$E$9*$AJ$11</f>
        <v>5.253593225837994</v>
      </c>
      <c r="G160" s="13">
        <f>G159-'Area 2010'!$F$9*$AJ$23</f>
        <v>14.436582658704902</v>
      </c>
      <c r="H160" s="11" t="s">
        <v>14</v>
      </c>
      <c r="I160" s="118" t="s">
        <v>67</v>
      </c>
      <c r="J160" s="119" t="s">
        <v>68</v>
      </c>
      <c r="K160" s="15"/>
      <c r="M160"/>
      <c r="N160" s="15" t="s">
        <v>28</v>
      </c>
      <c r="O160" s="7" t="s">
        <v>29</v>
      </c>
      <c r="P160" s="16">
        <v>2050</v>
      </c>
      <c r="Q160" s="17">
        <v>7.3145060913743549</v>
      </c>
      <c r="R160" s="17">
        <v>7.8921374411664624</v>
      </c>
      <c r="S160" s="15" t="s">
        <v>21</v>
      </c>
      <c r="T160" s="118" t="s">
        <v>67</v>
      </c>
      <c r="U160" s="119" t="s">
        <v>71</v>
      </c>
      <c r="Y160" s="15"/>
      <c r="Z160" s="15"/>
      <c r="AA160" s="15"/>
    </row>
    <row r="161" spans="4:27" s="11" customFormat="1" x14ac:dyDescent="0.25">
      <c r="D161" s="7" t="s">
        <v>9</v>
      </c>
      <c r="E161" s="12">
        <v>2047</v>
      </c>
      <c r="F161" s="13">
        <f>F160-'Area 2010'!$E$9*$AJ$11</f>
        <v>5.2391761203883842</v>
      </c>
      <c r="G161" s="13">
        <f>G160-'Area 2010'!$F$9*$AJ$23</f>
        <v>14.396965252945558</v>
      </c>
      <c r="H161" s="11" t="s">
        <v>14</v>
      </c>
      <c r="I161" s="118" t="s">
        <v>67</v>
      </c>
      <c r="J161" s="119" t="s">
        <v>68</v>
      </c>
      <c r="K161" s="15"/>
      <c r="M161"/>
      <c r="N161" s="15" t="s">
        <v>28</v>
      </c>
      <c r="O161" s="7" t="s">
        <v>29</v>
      </c>
      <c r="P161" s="16">
        <v>2012</v>
      </c>
      <c r="Q161" s="17">
        <v>1.4567948532597255</v>
      </c>
      <c r="R161" s="17">
        <v>0.93202045889456731</v>
      </c>
      <c r="S161" s="15" t="s">
        <v>24</v>
      </c>
      <c r="T161" s="118" t="s">
        <v>67</v>
      </c>
      <c r="U161" s="119" t="s">
        <v>71</v>
      </c>
      <c r="Y161" s="15"/>
      <c r="Z161" s="15"/>
      <c r="AA161" s="15"/>
    </row>
    <row r="162" spans="4:27" s="11" customFormat="1" x14ac:dyDescent="0.25">
      <c r="D162" s="7" t="s">
        <v>9</v>
      </c>
      <c r="E162" s="12">
        <v>2048</v>
      </c>
      <c r="F162" s="13">
        <f>F161-'Area 2010'!$E$9*$AJ$11</f>
        <v>5.2247590149387744</v>
      </c>
      <c r="G162" s="13">
        <f>G161-'Area 2010'!$F$9*$AJ$23</f>
        <v>14.357347847186213</v>
      </c>
      <c r="H162" s="11" t="s">
        <v>14</v>
      </c>
      <c r="I162" s="118" t="s">
        <v>67</v>
      </c>
      <c r="J162" s="119" t="s">
        <v>68</v>
      </c>
      <c r="K162" s="15"/>
      <c r="M162"/>
      <c r="N162" s="15" t="s">
        <v>28</v>
      </c>
      <c r="O162" s="7" t="s">
        <v>29</v>
      </c>
      <c r="P162" s="16">
        <v>2013</v>
      </c>
      <c r="Q162" s="17">
        <v>1.942393137679634</v>
      </c>
      <c r="R162" s="17">
        <v>1.2426939451927563</v>
      </c>
      <c r="S162" s="15" t="s">
        <v>24</v>
      </c>
      <c r="T162" s="118" t="s">
        <v>67</v>
      </c>
      <c r="U162" s="119" t="s">
        <v>71</v>
      </c>
      <c r="Y162" s="15"/>
      <c r="Z162" s="15"/>
      <c r="AA162" s="15"/>
    </row>
    <row r="163" spans="4:27" s="11" customFormat="1" x14ac:dyDescent="0.25">
      <c r="D163" s="7" t="s">
        <v>9</v>
      </c>
      <c r="E163" s="12">
        <v>2049</v>
      </c>
      <c r="F163" s="13">
        <f>F162-'Area 2010'!$E$9*$AJ$11</f>
        <v>5.2103419094891645</v>
      </c>
      <c r="G163" s="13">
        <f>G162-'Area 2010'!$F$9*$AJ$23</f>
        <v>14.317730441426869</v>
      </c>
      <c r="H163" s="11" t="s">
        <v>14</v>
      </c>
      <c r="I163" s="118" t="s">
        <v>67</v>
      </c>
      <c r="J163" s="119" t="s">
        <v>68</v>
      </c>
      <c r="K163" s="15"/>
      <c r="M163"/>
      <c r="N163" s="15" t="s">
        <v>28</v>
      </c>
      <c r="O163" s="7" t="s">
        <v>29</v>
      </c>
      <c r="P163" s="16">
        <v>2014</v>
      </c>
      <c r="Q163" s="17">
        <v>2.4279914220995424</v>
      </c>
      <c r="R163" s="17">
        <v>1.5533674314909454</v>
      </c>
      <c r="S163" s="15" t="s">
        <v>24</v>
      </c>
      <c r="T163" s="118" t="s">
        <v>67</v>
      </c>
      <c r="U163" s="119" t="s">
        <v>71</v>
      </c>
      <c r="Y163" s="15"/>
      <c r="Z163" s="15"/>
      <c r="AA163" s="15"/>
    </row>
    <row r="164" spans="4:27" s="11" customFormat="1" x14ac:dyDescent="0.25">
      <c r="D164" s="7" t="s">
        <v>9</v>
      </c>
      <c r="E164" s="12">
        <v>2050</v>
      </c>
      <c r="F164" s="13">
        <f>F163-'Area 2010'!$E$9*$AJ$11</f>
        <v>5.1959248040395547</v>
      </c>
      <c r="G164" s="13">
        <f>G163-'Area 2010'!$F$9*$AJ$23</f>
        <v>14.278113035667525</v>
      </c>
      <c r="H164" s="11" t="s">
        <v>14</v>
      </c>
      <c r="I164" s="118" t="s">
        <v>67</v>
      </c>
      <c r="J164" s="119" t="s">
        <v>68</v>
      </c>
      <c r="K164" s="15"/>
      <c r="M164"/>
      <c r="N164" s="15" t="s">
        <v>28</v>
      </c>
      <c r="O164" s="7" t="s">
        <v>29</v>
      </c>
      <c r="P164" s="16">
        <v>2015</v>
      </c>
      <c r="Q164" s="17">
        <v>2.9135897065194509</v>
      </c>
      <c r="R164" s="17">
        <v>1.8640409177891344</v>
      </c>
      <c r="S164" s="15" t="s">
        <v>24</v>
      </c>
      <c r="T164" s="118" t="s">
        <v>67</v>
      </c>
      <c r="U164" s="119" t="s">
        <v>71</v>
      </c>
      <c r="Y164" s="15"/>
      <c r="Z164" s="15"/>
      <c r="AA164" s="15"/>
    </row>
    <row r="165" spans="4:27" s="11" customFormat="1" x14ac:dyDescent="0.25">
      <c r="D165" s="7" t="s">
        <v>9</v>
      </c>
      <c r="E165" s="12">
        <v>2011</v>
      </c>
      <c r="F165" s="13">
        <f>'Area 2010'!$E$10-'Area 2010'!$E$10*$AB$12</f>
        <v>18.226736825814623</v>
      </c>
      <c r="G165" s="13">
        <f>'Area 2010'!$F$10-'Area 2010'!$F$10*$AB$24</f>
        <v>39.59004381888262</v>
      </c>
      <c r="H165" s="11" t="s">
        <v>16</v>
      </c>
      <c r="I165" s="118" t="s">
        <v>67</v>
      </c>
      <c r="J165" s="119" t="s">
        <v>68</v>
      </c>
      <c r="K165" s="15"/>
      <c r="M165"/>
      <c r="N165" s="15" t="s">
        <v>28</v>
      </c>
      <c r="O165" s="7" t="s">
        <v>29</v>
      </c>
      <c r="P165" s="16">
        <v>2016</v>
      </c>
      <c r="Q165" s="17">
        <v>3.3991879909393594</v>
      </c>
      <c r="R165" s="17">
        <v>2.1747144040873234</v>
      </c>
      <c r="S165" s="15" t="s">
        <v>24</v>
      </c>
      <c r="T165" s="118" t="s">
        <v>67</v>
      </c>
      <c r="U165" s="119" t="s">
        <v>71</v>
      </c>
      <c r="Y165" s="15"/>
      <c r="Z165" s="15"/>
      <c r="AA165" s="15"/>
    </row>
    <row r="166" spans="4:27" s="11" customFormat="1" x14ac:dyDescent="0.25">
      <c r="D166" s="7" t="s">
        <v>9</v>
      </c>
      <c r="E166" s="12">
        <v>2012</v>
      </c>
      <c r="F166" s="13">
        <f>F165-'Area 2010'!$E$10*$AB$12</f>
        <v>18.1847186894015</v>
      </c>
      <c r="G166" s="13">
        <f>G165-'Area 2010'!$F$10*$AB$24</f>
        <v>39.49877680396488</v>
      </c>
      <c r="H166" s="11" t="s">
        <v>16</v>
      </c>
      <c r="I166" s="118" t="s">
        <v>67</v>
      </c>
      <c r="J166" s="119" t="s">
        <v>68</v>
      </c>
      <c r="K166" s="15"/>
      <c r="M166"/>
      <c r="N166" s="15" t="s">
        <v>28</v>
      </c>
      <c r="O166" s="7" t="s">
        <v>29</v>
      </c>
      <c r="P166" s="16">
        <v>2017</v>
      </c>
      <c r="Q166" s="17">
        <v>3.8847862753592679</v>
      </c>
      <c r="R166" s="17">
        <v>2.4853878903855122</v>
      </c>
      <c r="S166" s="15" t="s">
        <v>24</v>
      </c>
      <c r="T166" s="118" t="s">
        <v>67</v>
      </c>
      <c r="U166" s="119" t="s">
        <v>71</v>
      </c>
      <c r="Y166" s="15"/>
      <c r="Z166" s="15"/>
      <c r="AA166" s="15"/>
    </row>
    <row r="167" spans="4:27" s="11" customFormat="1" x14ac:dyDescent="0.25">
      <c r="D167" s="7" t="s">
        <v>9</v>
      </c>
      <c r="E167" s="12">
        <v>2013</v>
      </c>
      <c r="F167" s="13">
        <f>F166-'Area 2010'!$E$10*$AC$12</f>
        <v>18.142700552988376</v>
      </c>
      <c r="G167" s="13">
        <f>G166-'Area 2010'!$F$10*$AC$24</f>
        <v>39.40750978904714</v>
      </c>
      <c r="H167" s="11" t="s">
        <v>16</v>
      </c>
      <c r="I167" s="118" t="s">
        <v>67</v>
      </c>
      <c r="J167" s="119" t="s">
        <v>68</v>
      </c>
      <c r="K167" s="15"/>
      <c r="M167"/>
      <c r="N167" s="15" t="s">
        <v>28</v>
      </c>
      <c r="O167" s="7" t="s">
        <v>29</v>
      </c>
      <c r="P167" s="16">
        <v>2018</v>
      </c>
      <c r="Q167" s="17">
        <v>4.3703845597791764</v>
      </c>
      <c r="R167" s="17">
        <v>2.7960613766837015</v>
      </c>
      <c r="S167" s="15" t="s">
        <v>24</v>
      </c>
      <c r="T167" s="118" t="s">
        <v>67</v>
      </c>
      <c r="U167" s="119" t="s">
        <v>71</v>
      </c>
      <c r="Y167" s="15"/>
      <c r="Z167" s="15"/>
      <c r="AA167" s="15"/>
    </row>
    <row r="168" spans="4:27" s="11" customFormat="1" x14ac:dyDescent="0.25">
      <c r="D168" s="7" t="s">
        <v>9</v>
      </c>
      <c r="E168" s="12">
        <v>2014</v>
      </c>
      <c r="F168" s="13">
        <f>F167-'Area 2010'!$E$10*$AC$12</f>
        <v>18.100682416575253</v>
      </c>
      <c r="G168" s="13">
        <f>G167-'Area 2010'!$F$10*$AC$24</f>
        <v>39.3162427741294</v>
      </c>
      <c r="H168" s="11" t="s">
        <v>16</v>
      </c>
      <c r="I168" s="118" t="s">
        <v>67</v>
      </c>
      <c r="J168" s="119" t="s">
        <v>68</v>
      </c>
      <c r="K168" s="15"/>
      <c r="M168"/>
      <c r="N168" s="15" t="s">
        <v>28</v>
      </c>
      <c r="O168" s="7" t="s">
        <v>29</v>
      </c>
      <c r="P168" s="16">
        <v>2019</v>
      </c>
      <c r="Q168" s="17">
        <v>4.855982844199084</v>
      </c>
      <c r="R168" s="17">
        <v>3.1067348629818907</v>
      </c>
      <c r="S168" s="15" t="s">
        <v>24</v>
      </c>
      <c r="T168" s="118" t="s">
        <v>67</v>
      </c>
      <c r="U168" s="119" t="s">
        <v>71</v>
      </c>
      <c r="Y168" s="15"/>
      <c r="Z168" s="15"/>
      <c r="AA168" s="15"/>
    </row>
    <row r="169" spans="4:27" s="11" customFormat="1" x14ac:dyDescent="0.25">
      <c r="D169" s="7" t="s">
        <v>9</v>
      </c>
      <c r="E169" s="12">
        <v>2015</v>
      </c>
      <c r="F169" s="13">
        <f>F168-'Area 2010'!$E$10*$AC$12</f>
        <v>18.05866428016213</v>
      </c>
      <c r="G169" s="13">
        <f>G168-'Area 2010'!$F$10*$AC$24</f>
        <v>39.224975759211659</v>
      </c>
      <c r="H169" s="11" t="s">
        <v>16</v>
      </c>
      <c r="I169" s="118" t="s">
        <v>67</v>
      </c>
      <c r="J169" s="119" t="s">
        <v>68</v>
      </c>
      <c r="K169" s="15"/>
      <c r="M169"/>
      <c r="N169" s="15" t="s">
        <v>28</v>
      </c>
      <c r="O169" s="7" t="s">
        <v>29</v>
      </c>
      <c r="P169" s="16">
        <v>2020</v>
      </c>
      <c r="Q169" s="17">
        <v>5.3415811286189925</v>
      </c>
      <c r="R169" s="17">
        <v>3.4174083492800795</v>
      </c>
      <c r="S169" s="15" t="s">
        <v>24</v>
      </c>
      <c r="T169" s="118" t="s">
        <v>67</v>
      </c>
      <c r="U169" s="119" t="s">
        <v>71</v>
      </c>
      <c r="Y169" s="15"/>
      <c r="Z169" s="15"/>
      <c r="AA169" s="15"/>
    </row>
    <row r="170" spans="4:27" s="11" customFormat="1" x14ac:dyDescent="0.25">
      <c r="D170" s="7" t="s">
        <v>9</v>
      </c>
      <c r="E170" s="12">
        <v>2016</v>
      </c>
      <c r="F170" s="13">
        <f>F169-'Area 2010'!$E$10*$AD$12</f>
        <v>18.012992392756562</v>
      </c>
      <c r="G170" s="13">
        <f>G169-'Area 2010'!$F$10*$AD$24</f>
        <v>39.125772482127161</v>
      </c>
      <c r="H170" s="11" t="s">
        <v>16</v>
      </c>
      <c r="I170" s="118" t="s">
        <v>67</v>
      </c>
      <c r="J170" s="119" t="s">
        <v>68</v>
      </c>
      <c r="K170" s="15"/>
      <c r="M170"/>
      <c r="N170" s="15" t="s">
        <v>28</v>
      </c>
      <c r="O170" s="7" t="s">
        <v>29</v>
      </c>
      <c r="P170" s="16">
        <v>2021</v>
      </c>
      <c r="Q170" s="17">
        <v>5.827179413038901</v>
      </c>
      <c r="R170" s="17">
        <v>3.7280818355782683</v>
      </c>
      <c r="S170" s="15" t="s">
        <v>24</v>
      </c>
      <c r="T170" s="118" t="s">
        <v>67</v>
      </c>
      <c r="U170" s="119" t="s">
        <v>71</v>
      </c>
      <c r="Y170" s="15"/>
      <c r="Z170" s="15"/>
      <c r="AA170" s="15"/>
    </row>
    <row r="171" spans="4:27" s="11" customFormat="1" x14ac:dyDescent="0.25">
      <c r="D171" s="7" t="s">
        <v>9</v>
      </c>
      <c r="E171" s="12">
        <v>2017</v>
      </c>
      <c r="F171" s="13">
        <f>F170-'Area 2010'!$E$10*$AD$12</f>
        <v>17.967320505350994</v>
      </c>
      <c r="G171" s="13">
        <f>G170-'Area 2010'!$F$10*$AD$24</f>
        <v>39.026569205042662</v>
      </c>
      <c r="H171" s="11" t="s">
        <v>16</v>
      </c>
      <c r="I171" s="118" t="s">
        <v>67</v>
      </c>
      <c r="J171" s="119" t="s">
        <v>68</v>
      </c>
      <c r="K171" s="15"/>
      <c r="M171"/>
      <c r="N171" s="15" t="s">
        <v>28</v>
      </c>
      <c r="O171" s="7" t="s">
        <v>29</v>
      </c>
      <c r="P171" s="16">
        <v>2022</v>
      </c>
      <c r="Q171" s="17">
        <v>6.3127776974588095</v>
      </c>
      <c r="R171" s="17">
        <v>4.038755321876458</v>
      </c>
      <c r="S171" s="15" t="s">
        <v>24</v>
      </c>
      <c r="T171" s="118" t="s">
        <v>67</v>
      </c>
      <c r="U171" s="119" t="s">
        <v>71</v>
      </c>
      <c r="Y171" s="15"/>
      <c r="Z171" s="15"/>
      <c r="AA171" s="15"/>
    </row>
    <row r="172" spans="4:27" s="11" customFormat="1" x14ac:dyDescent="0.25">
      <c r="D172" s="7" t="s">
        <v>9</v>
      </c>
      <c r="E172" s="12">
        <v>2018</v>
      </c>
      <c r="F172" s="13">
        <f>F171-'Area 2010'!$E$10*$AD$12</f>
        <v>17.921648617945426</v>
      </c>
      <c r="G172" s="13">
        <f>G171-'Area 2010'!$F$10*$AD$24</f>
        <v>38.927365927958164</v>
      </c>
      <c r="H172" s="11" t="s">
        <v>16</v>
      </c>
      <c r="I172" s="118" t="s">
        <v>67</v>
      </c>
      <c r="J172" s="119" t="s">
        <v>68</v>
      </c>
      <c r="K172" s="15"/>
      <c r="M172"/>
      <c r="N172" s="15" t="s">
        <v>28</v>
      </c>
      <c r="O172" s="7" t="s">
        <v>29</v>
      </c>
      <c r="P172" s="16">
        <v>2023</v>
      </c>
      <c r="Q172" s="17">
        <v>6.7983759818787171</v>
      </c>
      <c r="R172" s="17">
        <v>4.3494288081746468</v>
      </c>
      <c r="S172" s="15" t="s">
        <v>24</v>
      </c>
      <c r="T172" s="118" t="s">
        <v>67</v>
      </c>
      <c r="U172" s="119" t="s">
        <v>71</v>
      </c>
      <c r="Y172" s="15"/>
      <c r="Z172" s="15"/>
      <c r="AA172" s="15"/>
    </row>
    <row r="173" spans="4:27" s="11" customFormat="1" x14ac:dyDescent="0.25">
      <c r="D173" s="7" t="s">
        <v>9</v>
      </c>
      <c r="E173" s="12">
        <v>2019</v>
      </c>
      <c r="F173" s="13">
        <f>F172-'Area 2010'!$E$10*$AD$12</f>
        <v>17.875976730539858</v>
      </c>
      <c r="G173" s="13">
        <f>G172-'Area 2010'!$F$10*$AD$24</f>
        <v>38.828162650873665</v>
      </c>
      <c r="H173" s="11" t="s">
        <v>16</v>
      </c>
      <c r="I173" s="118" t="s">
        <v>67</v>
      </c>
      <c r="J173" s="119" t="s">
        <v>68</v>
      </c>
      <c r="K173" s="15"/>
      <c r="M173"/>
      <c r="N173" s="15" t="s">
        <v>28</v>
      </c>
      <c r="O173" s="7" t="s">
        <v>29</v>
      </c>
      <c r="P173" s="16">
        <v>2024</v>
      </c>
      <c r="Q173" s="17">
        <v>7.2839742662986255</v>
      </c>
      <c r="R173" s="17">
        <v>4.6601022944728365</v>
      </c>
      <c r="S173" s="15" t="s">
        <v>24</v>
      </c>
      <c r="T173" s="118" t="s">
        <v>67</v>
      </c>
      <c r="U173" s="119" t="s">
        <v>71</v>
      </c>
      <c r="Y173" s="15"/>
      <c r="Z173" s="15"/>
      <c r="AA173" s="15"/>
    </row>
    <row r="174" spans="4:27" s="11" customFormat="1" x14ac:dyDescent="0.25">
      <c r="D174" s="7" t="s">
        <v>9</v>
      </c>
      <c r="E174" s="12">
        <v>2020</v>
      </c>
      <c r="F174" s="13">
        <f>F173-'Area 2010'!$E$10*$AD$12</f>
        <v>17.830304843134289</v>
      </c>
      <c r="G174" s="13">
        <f>G173-'Area 2010'!$F$10*$AD$24</f>
        <v>38.728959373789166</v>
      </c>
      <c r="H174" s="11" t="s">
        <v>16</v>
      </c>
      <c r="I174" s="118" t="s">
        <v>67</v>
      </c>
      <c r="J174" s="119" t="s">
        <v>68</v>
      </c>
      <c r="K174" s="15"/>
      <c r="M174"/>
      <c r="N174" s="15" t="s">
        <v>28</v>
      </c>
      <c r="O174" s="7" t="s">
        <v>29</v>
      </c>
      <c r="P174" s="16">
        <v>2025</v>
      </c>
      <c r="Q174" s="17">
        <v>7.769572550718534</v>
      </c>
      <c r="R174" s="17">
        <v>4.9707757807710253</v>
      </c>
      <c r="S174" s="15" t="s">
        <v>24</v>
      </c>
      <c r="T174" s="118" t="s">
        <v>67</v>
      </c>
      <c r="U174" s="119" t="s">
        <v>71</v>
      </c>
      <c r="Y174" s="15"/>
      <c r="Z174" s="15"/>
      <c r="AA174" s="15"/>
    </row>
    <row r="175" spans="4:27" s="11" customFormat="1" x14ac:dyDescent="0.25">
      <c r="D175" s="7" t="s">
        <v>9</v>
      </c>
      <c r="E175" s="12">
        <v>2021</v>
      </c>
      <c r="F175" s="13">
        <f>F174-'Area 2010'!$E$10*$AE$12</f>
        <v>17.784632955728721</v>
      </c>
      <c r="G175" s="13">
        <f>G174-'Area 2010'!$F$10*$AE$24</f>
        <v>38.629756096704668</v>
      </c>
      <c r="H175" s="11" t="s">
        <v>16</v>
      </c>
      <c r="I175" s="118" t="s">
        <v>67</v>
      </c>
      <c r="J175" s="119" t="s">
        <v>68</v>
      </c>
      <c r="K175" s="15"/>
      <c r="M175"/>
      <c r="N175" s="15" t="s">
        <v>28</v>
      </c>
      <c r="O175" s="7" t="s">
        <v>29</v>
      </c>
      <c r="P175" s="16">
        <v>2026</v>
      </c>
      <c r="Q175" s="17">
        <v>8.2551708351384416</v>
      </c>
      <c r="R175" s="17">
        <v>5.281449267069215</v>
      </c>
      <c r="S175" s="15" t="s">
        <v>24</v>
      </c>
      <c r="T175" s="118" t="s">
        <v>67</v>
      </c>
      <c r="U175" s="119" t="s">
        <v>71</v>
      </c>
      <c r="Y175" s="15"/>
      <c r="Z175" s="15"/>
      <c r="AA175" s="15"/>
    </row>
    <row r="176" spans="4:27" s="11" customFormat="1" x14ac:dyDescent="0.25">
      <c r="D176" s="7" t="s">
        <v>9</v>
      </c>
      <c r="E176" s="12">
        <v>2022</v>
      </c>
      <c r="F176" s="13">
        <f>F175-'Area 2010'!$E$10*$AE$12</f>
        <v>17.738961068323153</v>
      </c>
      <c r="G176" s="13">
        <f>G175-'Area 2010'!$F$10*$AE$24</f>
        <v>38.530552819620169</v>
      </c>
      <c r="H176" s="11" t="s">
        <v>16</v>
      </c>
      <c r="I176" s="118" t="s">
        <v>67</v>
      </c>
      <c r="J176" s="119" t="s">
        <v>68</v>
      </c>
      <c r="K176" s="15"/>
      <c r="M176"/>
      <c r="N176" s="15" t="s">
        <v>28</v>
      </c>
      <c r="O176" s="7" t="s">
        <v>29</v>
      </c>
      <c r="P176" s="16">
        <v>2027</v>
      </c>
      <c r="Q176" s="17">
        <v>8.740769119558351</v>
      </c>
      <c r="R176" s="17">
        <v>5.5921227533674038</v>
      </c>
      <c r="S176" s="15" t="s">
        <v>24</v>
      </c>
      <c r="T176" s="118" t="s">
        <v>67</v>
      </c>
      <c r="U176" s="119" t="s">
        <v>71</v>
      </c>
      <c r="Y176" s="15"/>
      <c r="Z176" s="15"/>
      <c r="AA176" s="15"/>
    </row>
    <row r="177" spans="4:27" s="11" customFormat="1" x14ac:dyDescent="0.25">
      <c r="D177" s="7" t="s">
        <v>9</v>
      </c>
      <c r="E177" s="12">
        <v>2023</v>
      </c>
      <c r="F177" s="13">
        <f>F176-'Area 2010'!$E$10*$AE$12</f>
        <v>17.693289180917585</v>
      </c>
      <c r="G177" s="13">
        <f>G176-'Area 2010'!$F$10*$AE$24</f>
        <v>38.431349542535671</v>
      </c>
      <c r="H177" s="11" t="s">
        <v>16</v>
      </c>
      <c r="I177" s="118" t="s">
        <v>67</v>
      </c>
      <c r="J177" s="119" t="s">
        <v>68</v>
      </c>
      <c r="K177" s="15"/>
      <c r="M177"/>
      <c r="N177" s="15" t="s">
        <v>28</v>
      </c>
      <c r="O177" s="7" t="s">
        <v>29</v>
      </c>
      <c r="P177" s="16">
        <v>2028</v>
      </c>
      <c r="Q177" s="17">
        <v>9.2263674039782586</v>
      </c>
      <c r="R177" s="17">
        <v>5.9027962396655935</v>
      </c>
      <c r="S177" s="15" t="s">
        <v>24</v>
      </c>
      <c r="T177" s="118" t="s">
        <v>67</v>
      </c>
      <c r="U177" s="119" t="s">
        <v>71</v>
      </c>
      <c r="Y177" s="15"/>
      <c r="Z177" s="15"/>
      <c r="AA177" s="15"/>
    </row>
    <row r="178" spans="4:27" s="11" customFormat="1" x14ac:dyDescent="0.25">
      <c r="D178" s="7" t="s">
        <v>9</v>
      </c>
      <c r="E178" s="12">
        <v>2024</v>
      </c>
      <c r="F178" s="13">
        <f>F177-'Area 2010'!$E$10*$AE$12</f>
        <v>17.647617293512017</v>
      </c>
      <c r="G178" s="13">
        <f>G177-'Area 2010'!$F$10*$AE$24</f>
        <v>38.332146265451172</v>
      </c>
      <c r="H178" s="11" t="s">
        <v>16</v>
      </c>
      <c r="I178" s="118" t="s">
        <v>67</v>
      </c>
      <c r="J178" s="119" t="s">
        <v>68</v>
      </c>
      <c r="K178" s="15"/>
      <c r="M178"/>
      <c r="N178" s="15" t="s">
        <v>28</v>
      </c>
      <c r="O178" s="7" t="s">
        <v>29</v>
      </c>
      <c r="P178" s="16">
        <v>2029</v>
      </c>
      <c r="Q178" s="17">
        <v>9.7119656883981662</v>
      </c>
      <c r="R178" s="17">
        <v>6.2134697259637832</v>
      </c>
      <c r="S178" s="15" t="s">
        <v>24</v>
      </c>
      <c r="T178" s="118" t="s">
        <v>67</v>
      </c>
      <c r="U178" s="119" t="s">
        <v>71</v>
      </c>
      <c r="Y178" s="15"/>
      <c r="Z178" s="15"/>
      <c r="AA178" s="15"/>
    </row>
    <row r="179" spans="4:27" s="11" customFormat="1" x14ac:dyDescent="0.25">
      <c r="D179" s="7" t="s">
        <v>9</v>
      </c>
      <c r="E179" s="12">
        <v>2025</v>
      </c>
      <c r="F179" s="13">
        <f>F178-'Area 2010'!$E$10*$AE$12</f>
        <v>17.601945406106449</v>
      </c>
      <c r="G179" s="13">
        <f>G178-'Area 2010'!$F$10*$AE$24</f>
        <v>38.232942988366673</v>
      </c>
      <c r="H179" s="11" t="s">
        <v>16</v>
      </c>
      <c r="I179" s="118" t="s">
        <v>67</v>
      </c>
      <c r="J179" s="119" t="s">
        <v>68</v>
      </c>
      <c r="K179" s="15"/>
      <c r="M179"/>
      <c r="N179" s="15" t="s">
        <v>28</v>
      </c>
      <c r="O179" s="7" t="s">
        <v>29</v>
      </c>
      <c r="P179" s="16">
        <v>2030</v>
      </c>
      <c r="Q179" s="17">
        <v>10.197563972818076</v>
      </c>
      <c r="R179" s="17">
        <v>6.524143212261972</v>
      </c>
      <c r="S179" s="15" t="s">
        <v>24</v>
      </c>
      <c r="T179" s="118" t="s">
        <v>67</v>
      </c>
      <c r="U179" s="119" t="s">
        <v>71</v>
      </c>
      <c r="Y179" s="15"/>
      <c r="Z179" s="15"/>
      <c r="AA179" s="15"/>
    </row>
    <row r="180" spans="4:27" s="11" customFormat="1" x14ac:dyDescent="0.25">
      <c r="D180" s="7" t="s">
        <v>9</v>
      </c>
      <c r="E180" s="12">
        <v>2026</v>
      </c>
      <c r="F180" s="13">
        <f>F179-'Area 2010'!$E$10*$AF$12</f>
        <v>17.55627351870088</v>
      </c>
      <c r="G180" s="13">
        <f>G179-'Area 2010'!$F$10*$AF$24</f>
        <v>38.133739711282175</v>
      </c>
      <c r="H180" s="11" t="s">
        <v>16</v>
      </c>
      <c r="I180" s="118" t="s">
        <v>67</v>
      </c>
      <c r="J180" s="119" t="s">
        <v>68</v>
      </c>
      <c r="K180" s="15"/>
      <c r="M180"/>
      <c r="N180" s="15" t="s">
        <v>28</v>
      </c>
      <c r="O180" s="7" t="s">
        <v>29</v>
      </c>
      <c r="P180" s="16">
        <v>2031</v>
      </c>
      <c r="Q180" s="17">
        <v>10.683162257237985</v>
      </c>
      <c r="R180" s="17">
        <v>6.8348166985601608</v>
      </c>
      <c r="S180" s="15" t="s">
        <v>24</v>
      </c>
      <c r="T180" s="118" t="s">
        <v>67</v>
      </c>
      <c r="U180" s="119" t="s">
        <v>71</v>
      </c>
      <c r="Y180" s="15"/>
      <c r="Z180" s="15"/>
      <c r="AA180" s="15"/>
    </row>
    <row r="181" spans="4:27" s="11" customFormat="1" x14ac:dyDescent="0.25">
      <c r="D181" s="7" t="s">
        <v>9</v>
      </c>
      <c r="E181" s="12">
        <v>2027</v>
      </c>
      <c r="F181" s="13">
        <f>F180-'Area 2010'!$E$10*$AF$12</f>
        <v>17.510601631295312</v>
      </c>
      <c r="G181" s="13">
        <f>G180-'Area 2010'!$F$10*$AF$24</f>
        <v>38.034536434197676</v>
      </c>
      <c r="H181" s="11" t="s">
        <v>16</v>
      </c>
      <c r="I181" s="118" t="s">
        <v>67</v>
      </c>
      <c r="J181" s="119" t="s">
        <v>68</v>
      </c>
      <c r="K181" s="15"/>
      <c r="M181"/>
      <c r="N181" s="15" t="s">
        <v>28</v>
      </c>
      <c r="O181" s="7" t="s">
        <v>29</v>
      </c>
      <c r="P181" s="16">
        <v>2032</v>
      </c>
      <c r="Q181" s="17">
        <v>11.168760541657893</v>
      </c>
      <c r="R181" s="17">
        <v>7.1454901848583505</v>
      </c>
      <c r="S181" s="15" t="s">
        <v>24</v>
      </c>
      <c r="T181" s="118" t="s">
        <v>67</v>
      </c>
      <c r="U181" s="119" t="s">
        <v>71</v>
      </c>
      <c r="Y181" s="15"/>
      <c r="Z181" s="15"/>
      <c r="AA181" s="15"/>
    </row>
    <row r="182" spans="4:27" s="11" customFormat="1" x14ac:dyDescent="0.25">
      <c r="D182" s="7" t="s">
        <v>9</v>
      </c>
      <c r="E182" s="12">
        <v>2028</v>
      </c>
      <c r="F182" s="13">
        <f>F181-'Area 2010'!$E$10*$AF$12</f>
        <v>17.464929743889744</v>
      </c>
      <c r="G182" s="13">
        <f>G181-'Area 2010'!$F$10*$AF$24</f>
        <v>37.935333157113178</v>
      </c>
      <c r="H182" s="11" t="s">
        <v>16</v>
      </c>
      <c r="I182" s="118" t="s">
        <v>67</v>
      </c>
      <c r="J182" s="119" t="s">
        <v>68</v>
      </c>
      <c r="K182" s="15"/>
      <c r="M182"/>
      <c r="N182" s="15" t="s">
        <v>28</v>
      </c>
      <c r="O182" s="7" t="s">
        <v>29</v>
      </c>
      <c r="P182" s="16">
        <v>2033</v>
      </c>
      <c r="Q182" s="17">
        <v>11.654358826077802</v>
      </c>
      <c r="R182" s="17">
        <v>7.4561636711565402</v>
      </c>
      <c r="S182" s="15" t="s">
        <v>24</v>
      </c>
      <c r="T182" s="118" t="s">
        <v>67</v>
      </c>
      <c r="U182" s="119" t="s">
        <v>71</v>
      </c>
      <c r="Y182" s="15"/>
      <c r="Z182" s="15"/>
      <c r="AA182" s="15"/>
    </row>
    <row r="183" spans="4:27" s="11" customFormat="1" x14ac:dyDescent="0.25">
      <c r="D183" s="7" t="s">
        <v>9</v>
      </c>
      <c r="E183" s="12">
        <v>2029</v>
      </c>
      <c r="F183" s="13">
        <f>F182-'Area 2010'!$E$10*$AF$12</f>
        <v>17.419257856484176</v>
      </c>
      <c r="G183" s="13">
        <f>G182-'Area 2010'!$F$10*$AF$24</f>
        <v>37.836129880028679</v>
      </c>
      <c r="H183" s="11" t="s">
        <v>16</v>
      </c>
      <c r="I183" s="118" t="s">
        <v>67</v>
      </c>
      <c r="J183" s="119" t="s">
        <v>68</v>
      </c>
      <c r="K183" s="15"/>
      <c r="M183"/>
      <c r="N183" s="15" t="s">
        <v>28</v>
      </c>
      <c r="O183" s="7" t="s">
        <v>29</v>
      </c>
      <c r="P183" s="16">
        <v>2034</v>
      </c>
      <c r="Q183" s="17">
        <v>12.139957110497711</v>
      </c>
      <c r="R183" s="17">
        <v>7.766837157454729</v>
      </c>
      <c r="S183" s="15" t="s">
        <v>24</v>
      </c>
      <c r="T183" s="118" t="s">
        <v>67</v>
      </c>
      <c r="U183" s="119" t="s">
        <v>71</v>
      </c>
      <c r="Y183" s="15"/>
      <c r="Z183" s="15"/>
      <c r="AA183" s="15"/>
    </row>
    <row r="184" spans="4:27" s="11" customFormat="1" x14ac:dyDescent="0.25">
      <c r="D184" s="7" t="s">
        <v>9</v>
      </c>
      <c r="E184" s="12">
        <v>2030</v>
      </c>
      <c r="F184" s="13">
        <f>F183-'Area 2010'!$E$10*$AF$12</f>
        <v>17.373585969078608</v>
      </c>
      <c r="G184" s="13">
        <f>G183-'Area 2010'!$F$10*$AF$24</f>
        <v>37.73692660294418</v>
      </c>
      <c r="H184" s="11" t="s">
        <v>16</v>
      </c>
      <c r="I184" s="118" t="s">
        <v>67</v>
      </c>
      <c r="J184" s="119" t="s">
        <v>68</v>
      </c>
      <c r="K184" s="15"/>
      <c r="M184"/>
      <c r="N184" s="15" t="s">
        <v>28</v>
      </c>
      <c r="O184" s="7" t="s">
        <v>29</v>
      </c>
      <c r="P184" s="16">
        <v>2035</v>
      </c>
      <c r="Q184" s="17">
        <v>12.625555394917621</v>
      </c>
      <c r="R184" s="17">
        <v>8.0775106437529178</v>
      </c>
      <c r="S184" s="15" t="s">
        <v>24</v>
      </c>
      <c r="T184" s="118" t="s">
        <v>67</v>
      </c>
      <c r="U184" s="119" t="s">
        <v>71</v>
      </c>
      <c r="Y184" s="15"/>
      <c r="Z184" s="15"/>
      <c r="AA184" s="15"/>
    </row>
    <row r="185" spans="4:27" s="11" customFormat="1" x14ac:dyDescent="0.25">
      <c r="D185" s="7" t="s">
        <v>9</v>
      </c>
      <c r="E185" s="12">
        <v>2031</v>
      </c>
      <c r="F185" s="13">
        <f>F184-'Area 2010'!$E$10*$AG$12</f>
        <v>17.32791408167304</v>
      </c>
      <c r="G185" s="13">
        <f>G184-'Area 2010'!$F$10*$AG$24</f>
        <v>37.637723325859682</v>
      </c>
      <c r="H185" s="11" t="s">
        <v>16</v>
      </c>
      <c r="I185" s="118" t="s">
        <v>67</v>
      </c>
      <c r="J185" s="119" t="s">
        <v>68</v>
      </c>
      <c r="K185" s="15"/>
      <c r="M185"/>
      <c r="N185" s="15" t="s">
        <v>28</v>
      </c>
      <c r="O185" s="7" t="s">
        <v>29</v>
      </c>
      <c r="P185" s="16">
        <v>2036</v>
      </c>
      <c r="Q185" s="17">
        <v>13.11115367933753</v>
      </c>
      <c r="R185" s="17">
        <v>8.3881841300511084</v>
      </c>
      <c r="S185" s="15" t="s">
        <v>24</v>
      </c>
      <c r="T185" s="118" t="s">
        <v>67</v>
      </c>
      <c r="U185" s="119" t="s">
        <v>71</v>
      </c>
      <c r="Y185" s="15"/>
      <c r="Z185" s="15"/>
      <c r="AA185" s="15"/>
    </row>
    <row r="186" spans="4:27" s="11" customFormat="1" x14ac:dyDescent="0.25">
      <c r="D186" s="7" t="s">
        <v>9</v>
      </c>
      <c r="E186" s="12">
        <v>2032</v>
      </c>
      <c r="F186" s="13">
        <f>F185-'Area 2010'!$E$10*$AG$12</f>
        <v>17.282242194267472</v>
      </c>
      <c r="G186" s="13">
        <f>G185-'Area 2010'!$F$10*$AG$24</f>
        <v>37.538520048775183</v>
      </c>
      <c r="H186" s="11" t="s">
        <v>16</v>
      </c>
      <c r="I186" s="118" t="s">
        <v>67</v>
      </c>
      <c r="J186" s="119" t="s">
        <v>68</v>
      </c>
      <c r="K186" s="15"/>
      <c r="M186"/>
      <c r="N186" s="15" t="s">
        <v>28</v>
      </c>
      <c r="O186" s="7" t="s">
        <v>29</v>
      </c>
      <c r="P186" s="16">
        <v>2037</v>
      </c>
      <c r="Q186" s="17">
        <v>13.596751963757438</v>
      </c>
      <c r="R186" s="17">
        <v>8.6988576163492972</v>
      </c>
      <c r="S186" s="15" t="s">
        <v>24</v>
      </c>
      <c r="T186" s="118" t="s">
        <v>67</v>
      </c>
      <c r="U186" s="119" t="s">
        <v>71</v>
      </c>
      <c r="Y186" s="15"/>
      <c r="Z186" s="15"/>
      <c r="AA186" s="15"/>
    </row>
    <row r="187" spans="4:27" s="11" customFormat="1" x14ac:dyDescent="0.25">
      <c r="D187" s="7" t="s">
        <v>9</v>
      </c>
      <c r="E187" s="12">
        <v>2033</v>
      </c>
      <c r="F187" s="13">
        <f>F186-'Area 2010'!$E$10*$AG$12</f>
        <v>17.236570306861903</v>
      </c>
      <c r="G187" s="13">
        <f>G186-'Area 2010'!$F$10*$AG$24</f>
        <v>37.439316771690685</v>
      </c>
      <c r="H187" s="11" t="s">
        <v>16</v>
      </c>
      <c r="I187" s="118" t="s">
        <v>67</v>
      </c>
      <c r="J187" s="119" t="s">
        <v>68</v>
      </c>
      <c r="K187" s="15"/>
      <c r="M187"/>
      <c r="N187" s="15" t="s">
        <v>28</v>
      </c>
      <c r="O187" s="7" t="s">
        <v>29</v>
      </c>
      <c r="P187" s="16">
        <v>2038</v>
      </c>
      <c r="Q187" s="17">
        <v>14.082350248177347</v>
      </c>
      <c r="R187" s="17">
        <v>9.009531102647486</v>
      </c>
      <c r="S187" s="15" t="s">
        <v>24</v>
      </c>
      <c r="T187" s="118" t="s">
        <v>67</v>
      </c>
      <c r="U187" s="119" t="s">
        <v>71</v>
      </c>
      <c r="Y187" s="15"/>
      <c r="Z187" s="15"/>
      <c r="AA187" s="15"/>
    </row>
    <row r="188" spans="4:27" s="11" customFormat="1" x14ac:dyDescent="0.25">
      <c r="D188" s="7" t="s">
        <v>9</v>
      </c>
      <c r="E188" s="12">
        <v>2034</v>
      </c>
      <c r="F188" s="13">
        <f>F187-'Area 2010'!$E$10*$AG$12</f>
        <v>17.190898419456335</v>
      </c>
      <c r="G188" s="13">
        <f>G187-'Area 2010'!$F$10*$AG$24</f>
        <v>37.340113494606186</v>
      </c>
      <c r="H188" s="11" t="s">
        <v>16</v>
      </c>
      <c r="I188" s="118" t="s">
        <v>67</v>
      </c>
      <c r="J188" s="119" t="s">
        <v>68</v>
      </c>
      <c r="K188" s="15"/>
      <c r="M188"/>
      <c r="N188" s="15" t="s">
        <v>28</v>
      </c>
      <c r="O188" s="7" t="s">
        <v>29</v>
      </c>
      <c r="P188" s="16">
        <v>2039</v>
      </c>
      <c r="Q188" s="17">
        <v>14.567948532597256</v>
      </c>
      <c r="R188" s="17">
        <v>9.3202045889456748</v>
      </c>
      <c r="S188" s="15" t="s">
        <v>24</v>
      </c>
      <c r="T188" s="118" t="s">
        <v>67</v>
      </c>
      <c r="U188" s="119" t="s">
        <v>71</v>
      </c>
      <c r="Y188" s="15"/>
      <c r="Z188" s="15"/>
      <c r="AA188" s="15"/>
    </row>
    <row r="189" spans="4:27" s="11" customFormat="1" x14ac:dyDescent="0.25">
      <c r="D189" s="7" t="s">
        <v>9</v>
      </c>
      <c r="E189" s="12">
        <v>2035</v>
      </c>
      <c r="F189" s="13">
        <f>F188-'Area 2010'!$E$10*$AG$12</f>
        <v>17.145226532050767</v>
      </c>
      <c r="G189" s="13">
        <f>G188-'Area 2010'!$F$10*$AG$24</f>
        <v>37.240910217521687</v>
      </c>
      <c r="H189" s="11" t="s">
        <v>16</v>
      </c>
      <c r="I189" s="118" t="s">
        <v>67</v>
      </c>
      <c r="J189" s="119" t="s">
        <v>68</v>
      </c>
      <c r="K189" s="15"/>
      <c r="M189"/>
      <c r="N189" s="15" t="s">
        <v>28</v>
      </c>
      <c r="O189" s="7" t="s">
        <v>29</v>
      </c>
      <c r="P189" s="16">
        <v>2040</v>
      </c>
      <c r="Q189" s="17">
        <v>15.053546817017164</v>
      </c>
      <c r="R189" s="17">
        <v>9.6308780752438636</v>
      </c>
      <c r="S189" s="15" t="s">
        <v>24</v>
      </c>
      <c r="T189" s="118" t="s">
        <v>67</v>
      </c>
      <c r="U189" s="119" t="s">
        <v>71</v>
      </c>
      <c r="Y189" s="15"/>
      <c r="Z189" s="15"/>
      <c r="AA189" s="15"/>
    </row>
    <row r="190" spans="4:27" s="11" customFormat="1" x14ac:dyDescent="0.25">
      <c r="D190" s="7" t="s">
        <v>9</v>
      </c>
      <c r="E190" s="12">
        <v>2036</v>
      </c>
      <c r="F190" s="13">
        <f>F189-'Area 2010'!$E$10*$AH$12</f>
        <v>17.099554644645199</v>
      </c>
      <c r="G190" s="13">
        <f>G189-'Area 2010'!$F$10*$AH$24</f>
        <v>37.141706940437189</v>
      </c>
      <c r="H190" s="11" t="s">
        <v>16</v>
      </c>
      <c r="I190" s="118" t="s">
        <v>67</v>
      </c>
      <c r="J190" s="119" t="s">
        <v>68</v>
      </c>
      <c r="K190" s="15"/>
      <c r="M190"/>
      <c r="N190" s="15" t="s">
        <v>28</v>
      </c>
      <c r="O190" s="7" t="s">
        <v>29</v>
      </c>
      <c r="P190" s="16">
        <v>2041</v>
      </c>
      <c r="Q190" s="17">
        <v>15.539145101437073</v>
      </c>
      <c r="R190" s="17">
        <v>9.9415515615420542</v>
      </c>
      <c r="S190" s="15" t="s">
        <v>24</v>
      </c>
      <c r="T190" s="118" t="s">
        <v>67</v>
      </c>
      <c r="U190" s="119" t="s">
        <v>71</v>
      </c>
      <c r="Y190" s="15"/>
      <c r="Z190" s="15"/>
      <c r="AA190" s="15"/>
    </row>
    <row r="191" spans="4:27" s="11" customFormat="1" x14ac:dyDescent="0.25">
      <c r="D191" s="7" t="s">
        <v>9</v>
      </c>
      <c r="E191" s="12">
        <v>2037</v>
      </c>
      <c r="F191" s="13">
        <f>F190-'Area 2010'!$E$10*$AH$12</f>
        <v>17.053882757239631</v>
      </c>
      <c r="G191" s="13">
        <f>G190-'Area 2010'!$F$10*$AH$24</f>
        <v>37.04250366335269</v>
      </c>
      <c r="H191" s="11" t="s">
        <v>16</v>
      </c>
      <c r="I191" s="118" t="s">
        <v>67</v>
      </c>
      <c r="J191" s="119" t="s">
        <v>68</v>
      </c>
      <c r="K191" s="15"/>
      <c r="M191"/>
      <c r="N191" s="15" t="s">
        <v>28</v>
      </c>
      <c r="O191" s="7" t="s">
        <v>29</v>
      </c>
      <c r="P191" s="16">
        <v>2042</v>
      </c>
      <c r="Q191" s="17">
        <v>16.024743385856983</v>
      </c>
      <c r="R191" s="17">
        <v>10.252225047840243</v>
      </c>
      <c r="S191" s="15" t="s">
        <v>24</v>
      </c>
      <c r="T191" s="118" t="s">
        <v>67</v>
      </c>
      <c r="U191" s="119" t="s">
        <v>71</v>
      </c>
      <c r="Y191" s="15"/>
      <c r="Z191" s="15"/>
      <c r="AA191" s="15"/>
    </row>
    <row r="192" spans="4:27" s="11" customFormat="1" x14ac:dyDescent="0.25">
      <c r="D192" s="7" t="s">
        <v>9</v>
      </c>
      <c r="E192" s="12">
        <v>2038</v>
      </c>
      <c r="F192" s="13">
        <f>F191-'Area 2010'!$E$10*$AH$12</f>
        <v>17.008210869834063</v>
      </c>
      <c r="G192" s="13">
        <f>G191-'Area 2010'!$F$10*$AH$24</f>
        <v>36.943300386268191</v>
      </c>
      <c r="H192" s="11" t="s">
        <v>16</v>
      </c>
      <c r="I192" s="118" t="s">
        <v>67</v>
      </c>
      <c r="J192" s="119" t="s">
        <v>68</v>
      </c>
      <c r="K192" s="15"/>
      <c r="M192"/>
      <c r="N192" s="15" t="s">
        <v>28</v>
      </c>
      <c r="O192" s="7" t="s">
        <v>29</v>
      </c>
      <c r="P192" s="16">
        <v>2043</v>
      </c>
      <c r="Q192" s="17">
        <v>16.51034167027689</v>
      </c>
      <c r="R192" s="17">
        <v>10.562898534138434</v>
      </c>
      <c r="S192" s="15" t="s">
        <v>24</v>
      </c>
      <c r="T192" s="118" t="s">
        <v>67</v>
      </c>
      <c r="U192" s="119" t="s">
        <v>71</v>
      </c>
      <c r="Y192" s="15"/>
      <c r="Z192" s="15"/>
      <c r="AA192" s="15"/>
    </row>
    <row r="193" spans="4:27" s="11" customFormat="1" x14ac:dyDescent="0.25">
      <c r="D193" s="7" t="s">
        <v>9</v>
      </c>
      <c r="E193" s="12">
        <v>2039</v>
      </c>
      <c r="F193" s="13">
        <f>F192-'Area 2010'!$E$10*$AH$12</f>
        <v>16.962538982428494</v>
      </c>
      <c r="G193" s="13">
        <f>G192-'Area 2010'!$F$10*$AH$24</f>
        <v>36.844097109183693</v>
      </c>
      <c r="H193" s="11" t="s">
        <v>16</v>
      </c>
      <c r="I193" s="118" t="s">
        <v>67</v>
      </c>
      <c r="J193" s="119" t="s">
        <v>68</v>
      </c>
      <c r="K193" s="15"/>
      <c r="M193"/>
      <c r="N193" s="15" t="s">
        <v>28</v>
      </c>
      <c r="O193" s="7" t="s">
        <v>29</v>
      </c>
      <c r="P193" s="16">
        <v>2044</v>
      </c>
      <c r="Q193" s="17">
        <v>16.995939954696802</v>
      </c>
      <c r="R193" s="17">
        <v>10.873572020436622</v>
      </c>
      <c r="S193" s="15" t="s">
        <v>24</v>
      </c>
      <c r="T193" s="118" t="s">
        <v>67</v>
      </c>
      <c r="U193" s="119" t="s">
        <v>71</v>
      </c>
      <c r="Y193" s="15"/>
      <c r="Z193" s="15"/>
      <c r="AA193" s="15"/>
    </row>
    <row r="194" spans="4:27" s="11" customFormat="1" x14ac:dyDescent="0.25">
      <c r="D194" s="7" t="s">
        <v>9</v>
      </c>
      <c r="E194" s="12">
        <v>2040</v>
      </c>
      <c r="F194" s="13">
        <f>F193-'Area 2010'!$E$10*$AH$12</f>
        <v>16.916867095022926</v>
      </c>
      <c r="G194" s="13">
        <f>G193-'Area 2010'!$F$10*$AH$24</f>
        <v>36.744893832099194</v>
      </c>
      <c r="H194" s="11" t="s">
        <v>16</v>
      </c>
      <c r="I194" s="118" t="s">
        <v>67</v>
      </c>
      <c r="J194" s="119" t="s">
        <v>68</v>
      </c>
      <c r="K194" s="15"/>
      <c r="M194"/>
      <c r="N194" s="15" t="s">
        <v>28</v>
      </c>
      <c r="O194" s="7" t="s">
        <v>29</v>
      </c>
      <c r="P194" s="16">
        <v>2045</v>
      </c>
      <c r="Q194" s="17">
        <v>17.481538239116709</v>
      </c>
      <c r="R194" s="17">
        <v>11.184245506734811</v>
      </c>
      <c r="S194" s="15" t="s">
        <v>24</v>
      </c>
      <c r="T194" s="118" t="s">
        <v>67</v>
      </c>
      <c r="U194" s="119" t="s">
        <v>71</v>
      </c>
      <c r="Y194" s="15"/>
      <c r="Z194" s="15"/>
      <c r="AA194" s="15"/>
    </row>
    <row r="195" spans="4:27" s="11" customFormat="1" x14ac:dyDescent="0.25">
      <c r="D195" s="7" t="s">
        <v>9</v>
      </c>
      <c r="E195" s="12">
        <v>2041</v>
      </c>
      <c r="F195" s="13">
        <f>F194-'Area 2010'!$E$10*$AI$12</f>
        <v>16.871195207617358</v>
      </c>
      <c r="G195" s="13">
        <f>G194-'Area 2010'!$F$10*$AI$24</f>
        <v>36.645690555014696</v>
      </c>
      <c r="H195" s="11" t="s">
        <v>16</v>
      </c>
      <c r="I195" s="118" t="s">
        <v>67</v>
      </c>
      <c r="J195" s="119" t="s">
        <v>68</v>
      </c>
      <c r="K195" s="15"/>
      <c r="M195"/>
      <c r="N195" s="15" t="s">
        <v>28</v>
      </c>
      <c r="O195" s="7" t="s">
        <v>29</v>
      </c>
      <c r="P195" s="16">
        <v>2046</v>
      </c>
      <c r="Q195" s="17">
        <v>17.967136523536617</v>
      </c>
      <c r="R195" s="17">
        <v>11.494918993033002</v>
      </c>
      <c r="S195" s="15" t="s">
        <v>24</v>
      </c>
      <c r="T195" s="118" t="s">
        <v>67</v>
      </c>
      <c r="U195" s="119" t="s">
        <v>71</v>
      </c>
      <c r="Y195" s="15"/>
      <c r="Z195" s="15"/>
      <c r="AA195" s="15"/>
    </row>
    <row r="196" spans="4:27" s="11" customFormat="1" x14ac:dyDescent="0.25">
      <c r="D196" s="7" t="s">
        <v>9</v>
      </c>
      <c r="E196" s="12">
        <v>2042</v>
      </c>
      <c r="F196" s="13">
        <f>F195-'Area 2010'!$E$10*$AI$12</f>
        <v>16.82552332021179</v>
      </c>
      <c r="G196" s="13">
        <f>G195-'Area 2010'!$F$10*$AI$24</f>
        <v>36.546487277930197</v>
      </c>
      <c r="H196" s="11" t="s">
        <v>16</v>
      </c>
      <c r="I196" s="118" t="s">
        <v>67</v>
      </c>
      <c r="J196" s="119" t="s">
        <v>68</v>
      </c>
      <c r="K196" s="15"/>
      <c r="M196"/>
      <c r="N196" s="15" t="s">
        <v>28</v>
      </c>
      <c r="O196" s="7" t="s">
        <v>29</v>
      </c>
      <c r="P196" s="16">
        <v>2047</v>
      </c>
      <c r="Q196" s="17">
        <v>18.452734807956528</v>
      </c>
      <c r="R196" s="17">
        <v>11.805592479331192</v>
      </c>
      <c r="S196" s="15" t="s">
        <v>24</v>
      </c>
      <c r="T196" s="118" t="s">
        <v>67</v>
      </c>
      <c r="U196" s="119" t="s">
        <v>71</v>
      </c>
      <c r="Y196" s="15"/>
      <c r="Z196" s="15"/>
      <c r="AA196" s="15"/>
    </row>
    <row r="197" spans="4:27" s="11" customFormat="1" x14ac:dyDescent="0.25">
      <c r="D197" s="7" t="s">
        <v>9</v>
      </c>
      <c r="E197" s="12">
        <v>2043</v>
      </c>
      <c r="F197" s="13">
        <f>F196-'Area 2010'!$E$10*$AI$12</f>
        <v>16.779851432806222</v>
      </c>
      <c r="G197" s="13">
        <f>G196-'Area 2010'!$F$10*$AI$24</f>
        <v>36.447284000845698</v>
      </c>
      <c r="H197" s="11" t="s">
        <v>16</v>
      </c>
      <c r="I197" s="118" t="s">
        <v>67</v>
      </c>
      <c r="J197" s="119" t="s">
        <v>68</v>
      </c>
      <c r="K197" s="15"/>
      <c r="M197"/>
      <c r="N197" s="15" t="s">
        <v>28</v>
      </c>
      <c r="O197" s="7" t="s">
        <v>29</v>
      </c>
      <c r="P197" s="16">
        <v>2048</v>
      </c>
      <c r="Q197" s="17">
        <v>18.938333092376435</v>
      </c>
      <c r="R197" s="17">
        <v>12.116265965629381</v>
      </c>
      <c r="S197" s="15" t="s">
        <v>24</v>
      </c>
      <c r="T197" s="118" t="s">
        <v>67</v>
      </c>
      <c r="U197" s="119" t="s">
        <v>71</v>
      </c>
      <c r="Y197" s="15"/>
      <c r="Z197" s="15"/>
      <c r="AA197" s="15"/>
    </row>
    <row r="198" spans="4:27" s="11" customFormat="1" x14ac:dyDescent="0.25">
      <c r="D198" s="7" t="s">
        <v>9</v>
      </c>
      <c r="E198" s="12">
        <v>2044</v>
      </c>
      <c r="F198" s="13">
        <f>F197-'Area 2010'!$E$10*$AI$12</f>
        <v>16.734179545400654</v>
      </c>
      <c r="G198" s="13">
        <f>G197-'Area 2010'!$F$10*$AI$24</f>
        <v>36.3480807237612</v>
      </c>
      <c r="H198" s="11" t="s">
        <v>16</v>
      </c>
      <c r="I198" s="118" t="s">
        <v>67</v>
      </c>
      <c r="J198" s="119" t="s">
        <v>68</v>
      </c>
      <c r="K198" s="15"/>
      <c r="M198"/>
      <c r="N198" s="15" t="s">
        <v>28</v>
      </c>
      <c r="O198" s="7" t="s">
        <v>29</v>
      </c>
      <c r="P198" s="16">
        <v>2049</v>
      </c>
      <c r="Q198" s="17">
        <v>19.423931376796347</v>
      </c>
      <c r="R198" s="17">
        <v>12.42693945192757</v>
      </c>
      <c r="S198" s="15" t="s">
        <v>24</v>
      </c>
      <c r="T198" s="118" t="s">
        <v>67</v>
      </c>
      <c r="U198" s="119" t="s">
        <v>71</v>
      </c>
      <c r="Y198" s="15"/>
      <c r="Z198" s="15"/>
      <c r="AA198" s="15"/>
    </row>
    <row r="199" spans="4:27" s="11" customFormat="1" x14ac:dyDescent="0.25">
      <c r="D199" s="7" t="s">
        <v>9</v>
      </c>
      <c r="E199" s="12">
        <v>2045</v>
      </c>
      <c r="F199" s="13">
        <f>F198-'Area 2010'!$E$10*$AI$12</f>
        <v>16.688507657995086</v>
      </c>
      <c r="G199" s="13">
        <f>G198-'Area 2010'!$F$10*$AI$24</f>
        <v>36.248877446676701</v>
      </c>
      <c r="H199" s="11" t="s">
        <v>16</v>
      </c>
      <c r="I199" s="118" t="s">
        <v>67</v>
      </c>
      <c r="J199" s="119" t="s">
        <v>68</v>
      </c>
      <c r="K199" s="15"/>
      <c r="M199"/>
      <c r="N199" s="15" t="s">
        <v>28</v>
      </c>
      <c r="O199" s="7" t="s">
        <v>29</v>
      </c>
      <c r="P199" s="16">
        <v>2050</v>
      </c>
      <c r="Q199" s="17">
        <v>19.909529661216254</v>
      </c>
      <c r="R199" s="17">
        <v>12.737612938225761</v>
      </c>
      <c r="S199" s="15" t="s">
        <v>24</v>
      </c>
      <c r="T199" s="118" t="s">
        <v>67</v>
      </c>
      <c r="U199" s="119" t="s">
        <v>71</v>
      </c>
      <c r="Y199" s="15"/>
      <c r="Z199" s="15"/>
      <c r="AA199" s="15"/>
    </row>
    <row r="200" spans="4:27" s="11" customFormat="1" x14ac:dyDescent="0.25">
      <c r="D200" s="7" t="s">
        <v>9</v>
      </c>
      <c r="E200" s="12">
        <v>2046</v>
      </c>
      <c r="F200" s="13">
        <f>F199-'Area 2010'!$E$10*$AJ$12</f>
        <v>16.642835770589517</v>
      </c>
      <c r="G200" s="13">
        <f>G199-'Area 2010'!$F$10*$AJ$24</f>
        <v>36.149674169592203</v>
      </c>
      <c r="H200" s="11" t="s">
        <v>16</v>
      </c>
      <c r="I200" s="118" t="s">
        <v>67</v>
      </c>
      <c r="J200" s="119" t="s">
        <v>68</v>
      </c>
      <c r="K200" s="15"/>
      <c r="M200"/>
      <c r="N200" s="15" t="s">
        <v>28</v>
      </c>
      <c r="O200" s="7" t="s">
        <v>29</v>
      </c>
      <c r="P200" s="16">
        <v>2012</v>
      </c>
      <c r="Q200" s="17">
        <v>7.5568251271300194E-2</v>
      </c>
      <c r="R200" s="17">
        <v>9.2763618119955538E-2</v>
      </c>
      <c r="S200" s="15" t="s">
        <v>27</v>
      </c>
      <c r="T200" s="118" t="s">
        <v>67</v>
      </c>
      <c r="U200" s="119" t="s">
        <v>71</v>
      </c>
      <c r="Y200" s="15"/>
      <c r="Z200" s="15"/>
      <c r="AA200" s="15"/>
    </row>
    <row r="201" spans="4:27" s="11" customFormat="1" x14ac:dyDescent="0.25">
      <c r="D201" s="7" t="s">
        <v>9</v>
      </c>
      <c r="E201" s="12">
        <v>2047</v>
      </c>
      <c r="F201" s="13">
        <f>F200-'Area 2010'!$E$10*$AJ$12</f>
        <v>16.597163883183949</v>
      </c>
      <c r="G201" s="13">
        <f>G200-'Area 2010'!$F$10*$AJ$24</f>
        <v>36.050470892507704</v>
      </c>
      <c r="H201" s="11" t="s">
        <v>16</v>
      </c>
      <c r="I201" s="118" t="s">
        <v>67</v>
      </c>
      <c r="J201" s="119" t="s">
        <v>68</v>
      </c>
      <c r="K201" s="15"/>
      <c r="M201"/>
      <c r="N201" s="15" t="s">
        <v>28</v>
      </c>
      <c r="O201" s="7" t="s">
        <v>29</v>
      </c>
      <c r="P201" s="16">
        <v>2013</v>
      </c>
      <c r="Q201" s="17">
        <v>0.1007576683617336</v>
      </c>
      <c r="R201" s="17">
        <v>0.12368482415994073</v>
      </c>
      <c r="S201" s="15" t="s">
        <v>27</v>
      </c>
      <c r="T201" s="118" t="s">
        <v>67</v>
      </c>
      <c r="U201" s="119" t="s">
        <v>71</v>
      </c>
      <c r="Y201" s="15"/>
      <c r="Z201" s="15"/>
      <c r="AA201" s="15"/>
    </row>
    <row r="202" spans="4:27" s="11" customFormat="1" x14ac:dyDescent="0.25">
      <c r="D202" s="7" t="s">
        <v>9</v>
      </c>
      <c r="E202" s="12">
        <v>2048</v>
      </c>
      <c r="F202" s="13">
        <f>F201-'Area 2010'!$E$10*$AJ$12</f>
        <v>16.551491995778381</v>
      </c>
      <c r="G202" s="13">
        <f>G201-'Area 2010'!$F$10*$AJ$24</f>
        <v>35.951267615423205</v>
      </c>
      <c r="H202" s="11" t="s">
        <v>16</v>
      </c>
      <c r="I202" s="118" t="s">
        <v>67</v>
      </c>
      <c r="J202" s="119" t="s">
        <v>68</v>
      </c>
      <c r="K202" s="15"/>
      <c r="M202"/>
      <c r="N202" s="15" t="s">
        <v>28</v>
      </c>
      <c r="O202" s="7" t="s">
        <v>29</v>
      </c>
      <c r="P202" s="16">
        <v>2014</v>
      </c>
      <c r="Q202" s="17">
        <v>0.12594708545216698</v>
      </c>
      <c r="R202" s="17">
        <v>0.15460603019992591</v>
      </c>
      <c r="S202" s="15" t="s">
        <v>27</v>
      </c>
      <c r="T202" s="118" t="s">
        <v>67</v>
      </c>
      <c r="U202" s="119" t="s">
        <v>71</v>
      </c>
      <c r="Y202" s="15"/>
      <c r="Z202" s="15"/>
      <c r="AA202" s="15"/>
    </row>
    <row r="203" spans="4:27" s="11" customFormat="1" x14ac:dyDescent="0.25">
      <c r="D203" s="7" t="s">
        <v>9</v>
      </c>
      <c r="E203" s="12">
        <v>2049</v>
      </c>
      <c r="F203" s="13">
        <f>F202-'Area 2010'!$E$10*$AJ$12</f>
        <v>16.505820108372813</v>
      </c>
      <c r="G203" s="13">
        <f>G202-'Area 2010'!$F$10*$AJ$24</f>
        <v>35.852064338338707</v>
      </c>
      <c r="H203" s="11" t="s">
        <v>16</v>
      </c>
      <c r="I203" s="118" t="s">
        <v>67</v>
      </c>
      <c r="J203" s="119" t="s">
        <v>68</v>
      </c>
      <c r="K203" s="15"/>
      <c r="M203"/>
      <c r="N203" s="15" t="s">
        <v>28</v>
      </c>
      <c r="O203" s="7" t="s">
        <v>29</v>
      </c>
      <c r="P203" s="16">
        <v>2015</v>
      </c>
      <c r="Q203" s="17">
        <v>0.15113650254260041</v>
      </c>
      <c r="R203" s="17">
        <v>0.18552723623991108</v>
      </c>
      <c r="S203" s="15" t="s">
        <v>27</v>
      </c>
      <c r="T203" s="118" t="s">
        <v>67</v>
      </c>
      <c r="U203" s="119" t="s">
        <v>71</v>
      </c>
      <c r="Y203" s="15"/>
      <c r="Z203" s="15"/>
      <c r="AA203" s="15"/>
    </row>
    <row r="204" spans="4:27" s="11" customFormat="1" x14ac:dyDescent="0.25">
      <c r="D204" s="7" t="s">
        <v>9</v>
      </c>
      <c r="E204" s="12">
        <v>2050</v>
      </c>
      <c r="F204" s="13">
        <f>F203-'Area 2010'!$E$10*$AJ$12</f>
        <v>16.460148220967245</v>
      </c>
      <c r="G204" s="13">
        <f>G203-'Area 2010'!$F$10*$AJ$24</f>
        <v>35.752861061254208</v>
      </c>
      <c r="H204" s="11" t="s">
        <v>16</v>
      </c>
      <c r="I204" s="118" t="s">
        <v>67</v>
      </c>
      <c r="J204" s="119" t="s">
        <v>68</v>
      </c>
      <c r="K204" s="15"/>
      <c r="M204"/>
      <c r="N204" s="15" t="s">
        <v>28</v>
      </c>
      <c r="O204" s="7" t="s">
        <v>29</v>
      </c>
      <c r="P204" s="16">
        <v>2016</v>
      </c>
      <c r="Q204" s="17">
        <v>0.17632591963303379</v>
      </c>
      <c r="R204" s="17">
        <v>0.21644844227989626</v>
      </c>
      <c r="S204" s="15" t="s">
        <v>27</v>
      </c>
      <c r="T204" s="118" t="s">
        <v>67</v>
      </c>
      <c r="U204" s="119" t="s">
        <v>71</v>
      </c>
      <c r="Y204" s="15"/>
      <c r="Z204" s="15"/>
      <c r="AA204" s="15"/>
    </row>
    <row r="205" spans="4:27" s="11" customFormat="1" x14ac:dyDescent="0.25">
      <c r="D205" s="7" t="s">
        <v>9</v>
      </c>
      <c r="E205" s="12">
        <v>2011</v>
      </c>
      <c r="F205" s="13">
        <f>'Area 2010'!$E$11-'Area 2010'!$E$11*$AB$13</f>
        <v>5.9673049752564955</v>
      </c>
      <c r="G205" s="13">
        <f>'Area 2010'!$F$11-'Area 2010'!$F$11*$AB$25</f>
        <v>11.523615715304791</v>
      </c>
      <c r="H205" s="11" t="s">
        <v>17</v>
      </c>
      <c r="I205" s="118" t="s">
        <v>67</v>
      </c>
      <c r="J205" s="119" t="s">
        <v>68</v>
      </c>
      <c r="K205" s="15"/>
      <c r="M205"/>
      <c r="N205" s="15" t="s">
        <v>28</v>
      </c>
      <c r="O205" s="7" t="s">
        <v>29</v>
      </c>
      <c r="P205" s="16">
        <v>2017</v>
      </c>
      <c r="Q205" s="17">
        <v>0.20151533672346722</v>
      </c>
      <c r="R205" s="17">
        <v>0.24736964831988145</v>
      </c>
      <c r="S205" s="15" t="s">
        <v>27</v>
      </c>
      <c r="T205" s="118" t="s">
        <v>67</v>
      </c>
      <c r="U205" s="119" t="s">
        <v>71</v>
      </c>
      <c r="Y205" s="15"/>
      <c r="Z205" s="15"/>
      <c r="AA205" s="15"/>
    </row>
    <row r="206" spans="4:27" s="11" customFormat="1" x14ac:dyDescent="0.25">
      <c r="D206" s="7" t="s">
        <v>9</v>
      </c>
      <c r="E206" s="12">
        <v>2012</v>
      </c>
      <c r="F206" s="13">
        <f>F205-'Area 2010'!$E$11*$AB$13</f>
        <v>5.9535485339985126</v>
      </c>
      <c r="G206" s="13">
        <f>G205-'Area 2010'!$F$11*$AB$25</f>
        <v>11.497050298701403</v>
      </c>
      <c r="H206" s="11" t="s">
        <v>17</v>
      </c>
      <c r="I206" s="118" t="s">
        <v>67</v>
      </c>
      <c r="J206" s="119" t="s">
        <v>68</v>
      </c>
      <c r="K206" s="15"/>
      <c r="M206"/>
      <c r="N206" s="15" t="s">
        <v>28</v>
      </c>
      <c r="O206" s="7" t="s">
        <v>29</v>
      </c>
      <c r="P206" s="16">
        <v>2018</v>
      </c>
      <c r="Q206" s="17">
        <v>0.22670475381390062</v>
      </c>
      <c r="R206" s="17">
        <v>0.27829085435986667</v>
      </c>
      <c r="S206" s="15" t="s">
        <v>27</v>
      </c>
      <c r="T206" s="118" t="s">
        <v>67</v>
      </c>
      <c r="U206" s="119" t="s">
        <v>71</v>
      </c>
      <c r="Y206" s="15"/>
      <c r="Z206" s="15"/>
      <c r="AA206" s="15"/>
    </row>
    <row r="207" spans="4:27" s="11" customFormat="1" x14ac:dyDescent="0.25">
      <c r="D207" s="7" t="s">
        <v>9</v>
      </c>
      <c r="E207" s="12">
        <v>2013</v>
      </c>
      <c r="F207" s="13">
        <f>F206-'Area 2010'!$E$11*$AC$13</f>
        <v>5.9397920927405297</v>
      </c>
      <c r="G207" s="13">
        <f>G206-'Area 2010'!$F$11*$AC$25</f>
        <v>11.470484882098015</v>
      </c>
      <c r="H207" s="11" t="s">
        <v>17</v>
      </c>
      <c r="I207" s="118" t="s">
        <v>67</v>
      </c>
      <c r="J207" s="119" t="s">
        <v>68</v>
      </c>
      <c r="K207" s="15"/>
      <c r="M207"/>
      <c r="N207" s="15" t="s">
        <v>28</v>
      </c>
      <c r="O207" s="7" t="s">
        <v>29</v>
      </c>
      <c r="P207" s="16">
        <v>2019</v>
      </c>
      <c r="Q207" s="17">
        <v>0.25189417090433402</v>
      </c>
      <c r="R207" s="17">
        <v>0.30921206039985183</v>
      </c>
      <c r="S207" s="15" t="s">
        <v>27</v>
      </c>
      <c r="T207" s="118" t="s">
        <v>67</v>
      </c>
      <c r="U207" s="119" t="s">
        <v>71</v>
      </c>
      <c r="Y207" s="15"/>
      <c r="Z207" s="15"/>
      <c r="AA207" s="15"/>
    </row>
    <row r="208" spans="4:27" s="11" customFormat="1" x14ac:dyDescent="0.25">
      <c r="D208" s="7" t="s">
        <v>9</v>
      </c>
      <c r="E208" s="12">
        <v>2014</v>
      </c>
      <c r="F208" s="13">
        <f>F207-'Area 2010'!$E$11*$AC$13</f>
        <v>5.9260356514825467</v>
      </c>
      <c r="G208" s="13">
        <f>G207-'Area 2010'!$F$11*$AC$25</f>
        <v>11.443919465494627</v>
      </c>
      <c r="H208" s="11" t="s">
        <v>17</v>
      </c>
      <c r="I208" s="118" t="s">
        <v>67</v>
      </c>
      <c r="J208" s="119" t="s">
        <v>68</v>
      </c>
      <c r="K208" s="15"/>
      <c r="M208"/>
      <c r="N208" s="15" t="s">
        <v>28</v>
      </c>
      <c r="O208" s="7" t="s">
        <v>29</v>
      </c>
      <c r="P208" s="16">
        <v>2020</v>
      </c>
      <c r="Q208" s="17">
        <v>0.27708358799476746</v>
      </c>
      <c r="R208" s="17">
        <v>0.34013326643983699</v>
      </c>
      <c r="S208" s="15" t="s">
        <v>27</v>
      </c>
      <c r="T208" s="118" t="s">
        <v>67</v>
      </c>
      <c r="U208" s="119" t="s">
        <v>71</v>
      </c>
      <c r="Y208" s="15"/>
      <c r="Z208" s="15"/>
      <c r="AA208" s="15"/>
    </row>
    <row r="209" spans="4:27" s="11" customFormat="1" x14ac:dyDescent="0.25">
      <c r="D209" s="7" t="s">
        <v>9</v>
      </c>
      <c r="E209" s="12">
        <v>2015</v>
      </c>
      <c r="F209" s="13">
        <f>F208-'Area 2010'!$E$11*$AC$13</f>
        <v>5.9122792102245638</v>
      </c>
      <c r="G209" s="13">
        <f>G208-'Area 2010'!$F$11*$AC$25</f>
        <v>11.417354048891239</v>
      </c>
      <c r="H209" s="11" t="s">
        <v>17</v>
      </c>
      <c r="I209" s="118" t="s">
        <v>67</v>
      </c>
      <c r="J209" s="119" t="s">
        <v>68</v>
      </c>
      <c r="K209" s="15"/>
      <c r="M209"/>
      <c r="N209" s="15" t="s">
        <v>28</v>
      </c>
      <c r="O209" s="7" t="s">
        <v>29</v>
      </c>
      <c r="P209" s="16">
        <v>2021</v>
      </c>
      <c r="Q209" s="17">
        <v>0.30227300508520089</v>
      </c>
      <c r="R209" s="17">
        <v>0.37105447247982221</v>
      </c>
      <c r="S209" s="15" t="s">
        <v>27</v>
      </c>
      <c r="T209" s="118" t="s">
        <v>67</v>
      </c>
      <c r="U209" s="119" t="s">
        <v>71</v>
      </c>
      <c r="Y209" s="15"/>
      <c r="Z209" s="15"/>
      <c r="AA209" s="15"/>
    </row>
    <row r="210" spans="4:27" s="11" customFormat="1" x14ac:dyDescent="0.25">
      <c r="D210" s="7" t="s">
        <v>9</v>
      </c>
      <c r="E210" s="12">
        <v>2016</v>
      </c>
      <c r="F210" s="13">
        <f>F209-'Area 2010'!$E$11*$AD$13</f>
        <v>5.8973265566832778</v>
      </c>
      <c r="G210" s="13">
        <f>G209-'Area 2010'!$F$11*$AD$25</f>
        <v>11.388478596061468</v>
      </c>
      <c r="H210" s="11" t="s">
        <v>17</v>
      </c>
      <c r="I210" s="118" t="s">
        <v>67</v>
      </c>
      <c r="J210" s="119" t="s">
        <v>68</v>
      </c>
      <c r="K210" s="15"/>
      <c r="M210"/>
      <c r="N210" s="15" t="s">
        <v>28</v>
      </c>
      <c r="O210" s="7" t="s">
        <v>29</v>
      </c>
      <c r="P210" s="16">
        <v>2022</v>
      </c>
      <c r="Q210" s="17">
        <v>0.32746242217563426</v>
      </c>
      <c r="R210" s="17">
        <v>0.40197567851980742</v>
      </c>
      <c r="S210" s="15" t="s">
        <v>27</v>
      </c>
      <c r="T210" s="118" t="s">
        <v>67</v>
      </c>
      <c r="U210" s="119" t="s">
        <v>71</v>
      </c>
      <c r="Y210" s="15"/>
      <c r="Z210" s="15"/>
      <c r="AA210" s="15"/>
    </row>
    <row r="211" spans="4:27" s="11" customFormat="1" x14ac:dyDescent="0.25">
      <c r="D211" s="7" t="s">
        <v>9</v>
      </c>
      <c r="E211" s="12">
        <v>2017</v>
      </c>
      <c r="F211" s="13">
        <f>F210-'Area 2010'!$E$11*$AD$13</f>
        <v>5.8823739031419917</v>
      </c>
      <c r="G211" s="13">
        <f>G210-'Area 2010'!$F$11*$AD$25</f>
        <v>11.359603143231697</v>
      </c>
      <c r="H211" s="11" t="s">
        <v>17</v>
      </c>
      <c r="I211" s="118" t="s">
        <v>67</v>
      </c>
      <c r="J211" s="119" t="s">
        <v>68</v>
      </c>
      <c r="K211" s="15"/>
      <c r="M211"/>
      <c r="N211" s="15" t="s">
        <v>28</v>
      </c>
      <c r="O211" s="7" t="s">
        <v>29</v>
      </c>
      <c r="P211" s="16">
        <v>2023</v>
      </c>
      <c r="Q211" s="17">
        <v>0.35265183926606769</v>
      </c>
      <c r="R211" s="17">
        <v>0.43289688455979258</v>
      </c>
      <c r="S211" s="15" t="s">
        <v>27</v>
      </c>
      <c r="T211" s="118" t="s">
        <v>67</v>
      </c>
      <c r="U211" s="119" t="s">
        <v>71</v>
      </c>
      <c r="Y211" s="15"/>
      <c r="Z211" s="15"/>
      <c r="AA211" s="15"/>
    </row>
    <row r="212" spans="4:27" s="11" customFormat="1" x14ac:dyDescent="0.25">
      <c r="D212" s="7" t="s">
        <v>9</v>
      </c>
      <c r="E212" s="12">
        <v>2018</v>
      </c>
      <c r="F212" s="13">
        <f>F211-'Area 2010'!$E$11*$AD$13</f>
        <v>5.8674212496007057</v>
      </c>
      <c r="G212" s="13">
        <f>G211-'Area 2010'!$F$11*$AD$25</f>
        <v>11.330727690401925</v>
      </c>
      <c r="H212" s="11" t="s">
        <v>17</v>
      </c>
      <c r="I212" s="118" t="s">
        <v>67</v>
      </c>
      <c r="J212" s="119" t="s">
        <v>68</v>
      </c>
      <c r="K212" s="15"/>
      <c r="M212"/>
      <c r="N212" s="15" t="s">
        <v>28</v>
      </c>
      <c r="O212" s="7" t="s">
        <v>29</v>
      </c>
      <c r="P212" s="16">
        <v>2024</v>
      </c>
      <c r="Q212" s="17">
        <v>0.37784125635650112</v>
      </c>
      <c r="R212" s="17">
        <v>0.46381809059977774</v>
      </c>
      <c r="S212" s="15" t="s">
        <v>27</v>
      </c>
      <c r="T212" s="118" t="s">
        <v>67</v>
      </c>
      <c r="U212" s="119" t="s">
        <v>71</v>
      </c>
      <c r="Y212" s="15"/>
      <c r="Z212" s="15"/>
      <c r="AA212" s="15"/>
    </row>
    <row r="213" spans="4:27" s="11" customFormat="1" x14ac:dyDescent="0.25">
      <c r="D213" s="7" t="s">
        <v>9</v>
      </c>
      <c r="E213" s="12">
        <v>2019</v>
      </c>
      <c r="F213" s="13">
        <f>F212-'Area 2010'!$E$11*$AD$13</f>
        <v>5.8524685960594196</v>
      </c>
      <c r="G213" s="13">
        <f>G212-'Area 2010'!$F$11*$AD$25</f>
        <v>11.301852237572154</v>
      </c>
      <c r="H213" s="11" t="s">
        <v>17</v>
      </c>
      <c r="I213" s="118" t="s">
        <v>67</v>
      </c>
      <c r="J213" s="119" t="s">
        <v>68</v>
      </c>
      <c r="K213" s="15"/>
      <c r="M213"/>
      <c r="N213" s="15" t="s">
        <v>28</v>
      </c>
      <c r="O213" s="7" t="s">
        <v>29</v>
      </c>
      <c r="P213" s="16">
        <v>2025</v>
      </c>
      <c r="Q213" s="17">
        <v>0.40303067344693455</v>
      </c>
      <c r="R213" s="17">
        <v>0.49473929663976296</v>
      </c>
      <c r="S213" s="15" t="s">
        <v>27</v>
      </c>
      <c r="T213" s="118" t="s">
        <v>67</v>
      </c>
      <c r="U213" s="119" t="s">
        <v>71</v>
      </c>
      <c r="Y213" s="15"/>
      <c r="Z213" s="15"/>
      <c r="AA213" s="15"/>
    </row>
    <row r="214" spans="4:27" s="11" customFormat="1" x14ac:dyDescent="0.25">
      <c r="D214" s="7" t="s">
        <v>9</v>
      </c>
      <c r="E214" s="12">
        <v>2020</v>
      </c>
      <c r="F214" s="13">
        <f>F213-'Area 2010'!$E$11*$AD$13</f>
        <v>5.8375159425181335</v>
      </c>
      <c r="G214" s="13">
        <f>G213-'Area 2010'!$F$11*$AD$25</f>
        <v>11.272976784742383</v>
      </c>
      <c r="H214" s="11" t="s">
        <v>17</v>
      </c>
      <c r="I214" s="118" t="s">
        <v>67</v>
      </c>
      <c r="J214" s="119" t="s">
        <v>68</v>
      </c>
      <c r="K214" s="15"/>
      <c r="M214"/>
      <c r="N214" s="15" t="s">
        <v>28</v>
      </c>
      <c r="O214" s="7" t="s">
        <v>29</v>
      </c>
      <c r="P214" s="16">
        <v>2026</v>
      </c>
      <c r="Q214" s="17">
        <v>0.42822009053736793</v>
      </c>
      <c r="R214" s="17">
        <v>0.52566050267974818</v>
      </c>
      <c r="S214" s="15" t="s">
        <v>27</v>
      </c>
      <c r="T214" s="118" t="s">
        <v>67</v>
      </c>
      <c r="U214" s="119" t="s">
        <v>71</v>
      </c>
      <c r="Y214" s="15"/>
      <c r="Z214" s="15"/>
      <c r="AA214" s="15"/>
    </row>
    <row r="215" spans="4:27" s="11" customFormat="1" x14ac:dyDescent="0.25">
      <c r="D215" s="7" t="s">
        <v>9</v>
      </c>
      <c r="E215" s="12">
        <v>2021</v>
      </c>
      <c r="F215" s="13">
        <f>F214-'Area 2010'!$E$11*$AE$13</f>
        <v>5.8225632889768475</v>
      </c>
      <c r="G215" s="13">
        <f>G214-'Area 2010'!$F$11*$AE$25</f>
        <v>11.244101331912612</v>
      </c>
      <c r="H215" s="11" t="s">
        <v>17</v>
      </c>
      <c r="I215" s="118" t="s">
        <v>67</v>
      </c>
      <c r="J215" s="119" t="s">
        <v>68</v>
      </c>
      <c r="K215" s="15"/>
      <c r="M215"/>
      <c r="N215" s="15" t="s">
        <v>28</v>
      </c>
      <c r="O215" s="7" t="s">
        <v>29</v>
      </c>
      <c r="P215" s="16">
        <v>2027</v>
      </c>
      <c r="Q215" s="17">
        <v>0.4534095076278013</v>
      </c>
      <c r="R215" s="17">
        <v>0.55658170871973334</v>
      </c>
      <c r="S215" s="15" t="s">
        <v>27</v>
      </c>
      <c r="T215" s="118" t="s">
        <v>67</v>
      </c>
      <c r="U215" s="119" t="s">
        <v>71</v>
      </c>
      <c r="Y215" s="15"/>
      <c r="Z215" s="15"/>
      <c r="AA215" s="15"/>
    </row>
    <row r="216" spans="4:27" s="11" customFormat="1" x14ac:dyDescent="0.25">
      <c r="D216" s="7" t="s">
        <v>9</v>
      </c>
      <c r="E216" s="12">
        <v>2022</v>
      </c>
      <c r="F216" s="13">
        <f>F215-'Area 2010'!$E$11*$AE$13</f>
        <v>5.8076106354355614</v>
      </c>
      <c r="G216" s="13">
        <f>G215-'Area 2010'!$F$11*$AE$25</f>
        <v>11.215225879082841</v>
      </c>
      <c r="H216" s="11" t="s">
        <v>17</v>
      </c>
      <c r="I216" s="118" t="s">
        <v>67</v>
      </c>
      <c r="J216" s="119" t="s">
        <v>68</v>
      </c>
      <c r="K216" s="15"/>
      <c r="M216"/>
      <c r="N216" s="15" t="s">
        <v>28</v>
      </c>
      <c r="O216" s="7" t="s">
        <v>29</v>
      </c>
      <c r="P216" s="16">
        <v>2028</v>
      </c>
      <c r="Q216" s="17">
        <v>0.47859892471823473</v>
      </c>
      <c r="R216" s="17">
        <v>0.58750291475971861</v>
      </c>
      <c r="S216" s="15" t="s">
        <v>27</v>
      </c>
      <c r="T216" s="118" t="s">
        <v>67</v>
      </c>
      <c r="U216" s="119" t="s">
        <v>71</v>
      </c>
      <c r="Y216" s="15"/>
      <c r="Z216" s="15"/>
      <c r="AA216" s="15"/>
    </row>
    <row r="217" spans="4:27" s="11" customFormat="1" x14ac:dyDescent="0.25">
      <c r="D217" s="7" t="s">
        <v>9</v>
      </c>
      <c r="E217" s="12">
        <v>2023</v>
      </c>
      <c r="F217" s="13">
        <f>F216-'Area 2010'!$E$11*$AE$13</f>
        <v>5.7926579818942754</v>
      </c>
      <c r="G217" s="13">
        <f>G216-'Area 2010'!$F$11*$AE$25</f>
        <v>11.186350426253069</v>
      </c>
      <c r="H217" s="11" t="s">
        <v>17</v>
      </c>
      <c r="I217" s="118" t="s">
        <v>67</v>
      </c>
      <c r="J217" s="119" t="s">
        <v>68</v>
      </c>
      <c r="K217" s="15"/>
      <c r="M217"/>
      <c r="N217" s="15" t="s">
        <v>28</v>
      </c>
      <c r="O217" s="7" t="s">
        <v>29</v>
      </c>
      <c r="P217" s="16">
        <v>2029</v>
      </c>
      <c r="Q217" s="17">
        <v>0.50378834180866816</v>
      </c>
      <c r="R217" s="17">
        <v>0.61842412079970388</v>
      </c>
      <c r="S217" s="15" t="s">
        <v>27</v>
      </c>
      <c r="T217" s="118" t="s">
        <v>67</v>
      </c>
      <c r="U217" s="119" t="s">
        <v>71</v>
      </c>
      <c r="Y217" s="15"/>
      <c r="Z217" s="15"/>
      <c r="AA217" s="15"/>
    </row>
    <row r="218" spans="4:27" s="11" customFormat="1" x14ac:dyDescent="0.25">
      <c r="D218" s="7" t="s">
        <v>9</v>
      </c>
      <c r="E218" s="12">
        <v>2024</v>
      </c>
      <c r="F218" s="13">
        <f>F217-'Area 2010'!$E$11*$AE$13</f>
        <v>5.7777053283529893</v>
      </c>
      <c r="G218" s="13">
        <f>G217-'Area 2010'!$F$11*$AE$25</f>
        <v>11.157474973423298</v>
      </c>
      <c r="H218" s="11" t="s">
        <v>17</v>
      </c>
      <c r="I218" s="118" t="s">
        <v>67</v>
      </c>
      <c r="J218" s="119" t="s">
        <v>68</v>
      </c>
      <c r="K218" s="15"/>
      <c r="M218"/>
      <c r="N218" s="15" t="s">
        <v>28</v>
      </c>
      <c r="O218" s="7" t="s">
        <v>29</v>
      </c>
      <c r="P218" s="16">
        <v>2030</v>
      </c>
      <c r="Q218" s="17">
        <v>0.52897775889910159</v>
      </c>
      <c r="R218" s="17">
        <v>0.64934532683968904</v>
      </c>
      <c r="S218" s="15" t="s">
        <v>27</v>
      </c>
      <c r="T218" s="118" t="s">
        <v>67</v>
      </c>
      <c r="U218" s="119" t="s">
        <v>71</v>
      </c>
      <c r="Y218" s="15"/>
      <c r="Z218" s="15"/>
      <c r="AA218" s="15"/>
    </row>
    <row r="219" spans="4:27" s="11" customFormat="1" x14ac:dyDescent="0.25">
      <c r="D219" s="7" t="s">
        <v>9</v>
      </c>
      <c r="E219" s="12">
        <v>2025</v>
      </c>
      <c r="F219" s="13">
        <f>F218-'Area 2010'!$E$11*$AE$13</f>
        <v>5.7627526748117033</v>
      </c>
      <c r="G219" s="13">
        <f>G218-'Area 2010'!$F$11*$AE$25</f>
        <v>11.128599520593527</v>
      </c>
      <c r="H219" s="11" t="s">
        <v>17</v>
      </c>
      <c r="I219" s="118" t="s">
        <v>67</v>
      </c>
      <c r="J219" s="119" t="s">
        <v>68</v>
      </c>
      <c r="K219" s="15"/>
      <c r="M219"/>
      <c r="N219" s="15" t="s">
        <v>28</v>
      </c>
      <c r="O219" s="7" t="s">
        <v>29</v>
      </c>
      <c r="P219" s="16">
        <v>2031</v>
      </c>
      <c r="Q219" s="17">
        <v>0.55416717598953491</v>
      </c>
      <c r="R219" s="17">
        <v>0.6802665328796742</v>
      </c>
      <c r="S219" s="15" t="s">
        <v>27</v>
      </c>
      <c r="T219" s="118" t="s">
        <v>67</v>
      </c>
      <c r="U219" s="119" t="s">
        <v>71</v>
      </c>
      <c r="Y219" s="15"/>
      <c r="Z219" s="15"/>
      <c r="AA219" s="15"/>
    </row>
    <row r="220" spans="4:27" s="11" customFormat="1" x14ac:dyDescent="0.25">
      <c r="D220" s="7" t="s">
        <v>9</v>
      </c>
      <c r="E220" s="12">
        <v>2026</v>
      </c>
      <c r="F220" s="13">
        <f>F219-'Area 2010'!$E$11*$AF$13</f>
        <v>5.7478000212704172</v>
      </c>
      <c r="G220" s="13">
        <f>G219-'Area 2010'!$F$11*$AF$25</f>
        <v>11.099724067763756</v>
      </c>
      <c r="H220" s="11" t="s">
        <v>17</v>
      </c>
      <c r="I220" s="118" t="s">
        <v>67</v>
      </c>
      <c r="J220" s="119" t="s">
        <v>68</v>
      </c>
      <c r="K220" s="15"/>
      <c r="M220"/>
      <c r="N220" s="15" t="s">
        <v>28</v>
      </c>
      <c r="O220" s="7" t="s">
        <v>29</v>
      </c>
      <c r="P220" s="16">
        <v>2032</v>
      </c>
      <c r="Q220" s="17">
        <v>0.57935659307996834</v>
      </c>
      <c r="R220" s="17">
        <v>0.71118773891965947</v>
      </c>
      <c r="S220" s="15" t="s">
        <v>27</v>
      </c>
      <c r="T220" s="118" t="s">
        <v>67</v>
      </c>
      <c r="U220" s="119" t="s">
        <v>71</v>
      </c>
      <c r="Y220" s="15"/>
      <c r="Z220" s="15"/>
      <c r="AA220" s="15"/>
    </row>
    <row r="221" spans="4:27" s="11" customFormat="1" x14ac:dyDescent="0.25">
      <c r="D221" s="7" t="s">
        <v>9</v>
      </c>
      <c r="E221" s="12">
        <v>2027</v>
      </c>
      <c r="F221" s="13">
        <f>F220-'Area 2010'!$E$11*$AF$13</f>
        <v>5.7328473677291312</v>
      </c>
      <c r="G221" s="13">
        <f>G220-'Area 2010'!$F$11*$AF$25</f>
        <v>11.070848614933984</v>
      </c>
      <c r="H221" s="11" t="s">
        <v>17</v>
      </c>
      <c r="I221" s="118" t="s">
        <v>67</v>
      </c>
      <c r="J221" s="119" t="s">
        <v>68</v>
      </c>
      <c r="K221" s="15"/>
      <c r="M221"/>
      <c r="N221" s="15" t="s">
        <v>28</v>
      </c>
      <c r="O221" s="7" t="s">
        <v>29</v>
      </c>
      <c r="P221" s="16">
        <v>2033</v>
      </c>
      <c r="Q221" s="17">
        <v>0.60454601017040177</v>
      </c>
      <c r="R221" s="17">
        <v>0.74210894495964475</v>
      </c>
      <c r="S221" s="15" t="s">
        <v>27</v>
      </c>
      <c r="T221" s="118" t="s">
        <v>67</v>
      </c>
      <c r="U221" s="119" t="s">
        <v>71</v>
      </c>
      <c r="Y221" s="15"/>
      <c r="Z221" s="15"/>
      <c r="AA221" s="15"/>
    </row>
    <row r="222" spans="4:27" s="11" customFormat="1" x14ac:dyDescent="0.25">
      <c r="D222" s="7" t="s">
        <v>9</v>
      </c>
      <c r="E222" s="12">
        <v>2028</v>
      </c>
      <c r="F222" s="13">
        <f>F221-'Area 2010'!$E$11*$AF$13</f>
        <v>5.7178947141878451</v>
      </c>
      <c r="G222" s="13">
        <f>G221-'Area 2010'!$F$11*$AF$25</f>
        <v>11.041973162104213</v>
      </c>
      <c r="H222" s="11" t="s">
        <v>17</v>
      </c>
      <c r="I222" s="118" t="s">
        <v>67</v>
      </c>
      <c r="J222" s="119" t="s">
        <v>68</v>
      </c>
      <c r="K222" s="15"/>
      <c r="M222"/>
      <c r="N222" s="15" t="s">
        <v>28</v>
      </c>
      <c r="O222" s="7" t="s">
        <v>29</v>
      </c>
      <c r="P222" s="16">
        <v>2034</v>
      </c>
      <c r="Q222" s="17">
        <v>0.62973542726083509</v>
      </c>
      <c r="R222" s="17">
        <v>0.77303015099962991</v>
      </c>
      <c r="S222" s="15" t="s">
        <v>27</v>
      </c>
      <c r="T222" s="118" t="s">
        <v>67</v>
      </c>
      <c r="U222" s="119" t="s">
        <v>71</v>
      </c>
      <c r="Y222" s="15"/>
      <c r="Z222" s="15"/>
      <c r="AA222" s="15"/>
    </row>
    <row r="223" spans="4:27" s="11" customFormat="1" x14ac:dyDescent="0.25">
      <c r="D223" s="7" t="s">
        <v>9</v>
      </c>
      <c r="E223" s="12">
        <v>2029</v>
      </c>
      <c r="F223" s="13">
        <f>F222-'Area 2010'!$E$11*$AF$13</f>
        <v>5.7029420606465591</v>
      </c>
      <c r="G223" s="13">
        <f>G222-'Area 2010'!$F$11*$AF$25</f>
        <v>11.013097709274442</v>
      </c>
      <c r="H223" s="11" t="s">
        <v>17</v>
      </c>
      <c r="I223" s="118" t="s">
        <v>67</v>
      </c>
      <c r="J223" s="119" t="s">
        <v>68</v>
      </c>
      <c r="K223" s="15"/>
      <c r="M223"/>
      <c r="N223" s="15" t="s">
        <v>28</v>
      </c>
      <c r="O223" s="7" t="s">
        <v>29</v>
      </c>
      <c r="P223" s="16">
        <v>2035</v>
      </c>
      <c r="Q223" s="17">
        <v>0.65492484435126852</v>
      </c>
      <c r="R223" s="17">
        <v>0.80395135703961507</v>
      </c>
      <c r="S223" s="15" t="s">
        <v>27</v>
      </c>
      <c r="T223" s="118" t="s">
        <v>67</v>
      </c>
      <c r="U223" s="119" t="s">
        <v>71</v>
      </c>
      <c r="Y223" s="15"/>
      <c r="Z223" s="15"/>
      <c r="AA223" s="15"/>
    </row>
    <row r="224" spans="4:27" s="11" customFormat="1" x14ac:dyDescent="0.25">
      <c r="D224" s="7" t="s">
        <v>9</v>
      </c>
      <c r="E224" s="12">
        <v>2030</v>
      </c>
      <c r="F224" s="13">
        <f>F223-'Area 2010'!$E$11*$AF$13</f>
        <v>5.687989407105273</v>
      </c>
      <c r="G224" s="13">
        <f>G223-'Area 2010'!$F$11*$AF$25</f>
        <v>10.984222256444671</v>
      </c>
      <c r="H224" s="11" t="s">
        <v>17</v>
      </c>
      <c r="I224" s="118" t="s">
        <v>67</v>
      </c>
      <c r="J224" s="119" t="s">
        <v>68</v>
      </c>
      <c r="K224" s="15"/>
      <c r="M224"/>
      <c r="N224" s="15" t="s">
        <v>28</v>
      </c>
      <c r="O224" s="7" t="s">
        <v>29</v>
      </c>
      <c r="P224" s="16">
        <v>2036</v>
      </c>
      <c r="Q224" s="17">
        <v>0.68011426144170195</v>
      </c>
      <c r="R224" s="17">
        <v>0.83487256307960034</v>
      </c>
      <c r="S224" s="15" t="s">
        <v>27</v>
      </c>
      <c r="T224" s="118" t="s">
        <v>67</v>
      </c>
      <c r="U224" s="119" t="s">
        <v>71</v>
      </c>
      <c r="Y224" s="15"/>
      <c r="Z224" s="15"/>
      <c r="AA224" s="15"/>
    </row>
    <row r="225" spans="4:27" s="11" customFormat="1" x14ac:dyDescent="0.25">
      <c r="D225" s="7" t="s">
        <v>9</v>
      </c>
      <c r="E225" s="12">
        <v>2031</v>
      </c>
      <c r="F225" s="13">
        <f>F224-'Area 2010'!$E$11*$AG$13</f>
        <v>5.673036753563987</v>
      </c>
      <c r="G225" s="13">
        <f>G224-'Area 2010'!$F$11*$AG$25</f>
        <v>10.9553468036149</v>
      </c>
      <c r="H225" s="11" t="s">
        <v>17</v>
      </c>
      <c r="I225" s="118" t="s">
        <v>67</v>
      </c>
      <c r="J225" s="119" t="s">
        <v>68</v>
      </c>
      <c r="K225" s="15"/>
      <c r="M225"/>
      <c r="N225" s="15" t="s">
        <v>28</v>
      </c>
      <c r="O225" s="7" t="s">
        <v>29</v>
      </c>
      <c r="P225" s="16">
        <v>2037</v>
      </c>
      <c r="Q225" s="17">
        <v>0.70530367853213538</v>
      </c>
      <c r="R225" s="17">
        <v>0.86579376911958561</v>
      </c>
      <c r="S225" s="15" t="s">
        <v>27</v>
      </c>
      <c r="T225" s="118" t="s">
        <v>67</v>
      </c>
      <c r="U225" s="119" t="s">
        <v>71</v>
      </c>
      <c r="Y225" s="15"/>
      <c r="Z225" s="15"/>
      <c r="AA225" s="15"/>
    </row>
    <row r="226" spans="4:27" s="11" customFormat="1" x14ac:dyDescent="0.25">
      <c r="D226" s="7" t="s">
        <v>9</v>
      </c>
      <c r="E226" s="12">
        <v>2032</v>
      </c>
      <c r="F226" s="13">
        <f>F225-'Area 2010'!$E$11*$AG$13</f>
        <v>5.6580841000227009</v>
      </c>
      <c r="G226" s="13">
        <f>G225-'Area 2010'!$F$11*$AG$25</f>
        <v>10.926471350785128</v>
      </c>
      <c r="H226" s="11" t="s">
        <v>17</v>
      </c>
      <c r="I226" s="118" t="s">
        <v>67</v>
      </c>
      <c r="J226" s="119" t="s">
        <v>68</v>
      </c>
      <c r="K226" s="15"/>
      <c r="M226"/>
      <c r="N226" s="15" t="s">
        <v>28</v>
      </c>
      <c r="O226" s="7" t="s">
        <v>29</v>
      </c>
      <c r="P226" s="16">
        <v>2038</v>
      </c>
      <c r="Q226" s="17">
        <v>0.73049309562256881</v>
      </c>
      <c r="R226" s="17">
        <v>0.89671497515957077</v>
      </c>
      <c r="S226" s="15" t="s">
        <v>27</v>
      </c>
      <c r="T226" s="118" t="s">
        <v>67</v>
      </c>
      <c r="U226" s="119" t="s">
        <v>71</v>
      </c>
      <c r="Y226" s="15"/>
      <c r="Z226" s="15"/>
      <c r="AA226" s="15"/>
    </row>
    <row r="227" spans="4:27" s="11" customFormat="1" x14ac:dyDescent="0.25">
      <c r="D227" s="7" t="s">
        <v>9</v>
      </c>
      <c r="E227" s="12">
        <v>2033</v>
      </c>
      <c r="F227" s="13">
        <f>F226-'Area 2010'!$E$11*$AG$13</f>
        <v>5.6431314464814148</v>
      </c>
      <c r="G227" s="13">
        <f>G226-'Area 2010'!$F$11*$AG$25</f>
        <v>10.897595897955357</v>
      </c>
      <c r="H227" s="11" t="s">
        <v>17</v>
      </c>
      <c r="I227" s="118" t="s">
        <v>67</v>
      </c>
      <c r="J227" s="119" t="s">
        <v>68</v>
      </c>
      <c r="K227" s="15"/>
      <c r="M227"/>
      <c r="N227" s="15" t="s">
        <v>28</v>
      </c>
      <c r="O227" s="7" t="s">
        <v>29</v>
      </c>
      <c r="P227" s="16">
        <v>2039</v>
      </c>
      <c r="Q227" s="17">
        <v>0.75568251271300224</v>
      </c>
      <c r="R227" s="17">
        <v>0.92763618119955593</v>
      </c>
      <c r="S227" s="15" t="s">
        <v>27</v>
      </c>
      <c r="T227" s="118" t="s">
        <v>67</v>
      </c>
      <c r="U227" s="119" t="s">
        <v>71</v>
      </c>
      <c r="Y227" s="15"/>
      <c r="Z227" s="15"/>
      <c r="AA227" s="15"/>
    </row>
    <row r="228" spans="4:27" s="11" customFormat="1" x14ac:dyDescent="0.25">
      <c r="D228" s="7" t="s">
        <v>9</v>
      </c>
      <c r="E228" s="12">
        <v>2034</v>
      </c>
      <c r="F228" s="13">
        <f>F227-'Area 2010'!$E$11*$AG$13</f>
        <v>5.6281787929401288</v>
      </c>
      <c r="G228" s="13">
        <f>G227-'Area 2010'!$F$11*$AG$25</f>
        <v>10.868720445125586</v>
      </c>
      <c r="H228" s="11" t="s">
        <v>17</v>
      </c>
      <c r="I228" s="118" t="s">
        <v>67</v>
      </c>
      <c r="J228" s="119" t="s">
        <v>68</v>
      </c>
      <c r="K228" s="15"/>
      <c r="M228"/>
      <c r="N228" s="15" t="s">
        <v>28</v>
      </c>
      <c r="O228" s="7" t="s">
        <v>29</v>
      </c>
      <c r="P228" s="16">
        <v>2040</v>
      </c>
      <c r="Q228" s="17">
        <v>0.78087192980343567</v>
      </c>
      <c r="R228" s="17">
        <v>0.9585573872395412</v>
      </c>
      <c r="S228" s="15" t="s">
        <v>27</v>
      </c>
      <c r="T228" s="118" t="s">
        <v>67</v>
      </c>
      <c r="U228" s="119" t="s">
        <v>71</v>
      </c>
      <c r="Y228" s="15"/>
      <c r="Z228" s="15"/>
      <c r="AA228" s="15"/>
    </row>
    <row r="229" spans="4:27" s="11" customFormat="1" x14ac:dyDescent="0.25">
      <c r="D229" s="7" t="s">
        <v>9</v>
      </c>
      <c r="E229" s="12">
        <v>2035</v>
      </c>
      <c r="F229" s="13">
        <f>F228-'Area 2010'!$E$11*$AG$13</f>
        <v>5.6132261393988427</v>
      </c>
      <c r="G229" s="13">
        <f>G228-'Area 2010'!$F$11*$AG$25</f>
        <v>10.839844992295815</v>
      </c>
      <c r="H229" s="11" t="s">
        <v>17</v>
      </c>
      <c r="I229" s="118" t="s">
        <v>67</v>
      </c>
      <c r="J229" s="119" t="s">
        <v>68</v>
      </c>
      <c r="K229" s="15"/>
      <c r="M229"/>
      <c r="N229" s="15" t="s">
        <v>28</v>
      </c>
      <c r="O229" s="7" t="s">
        <v>29</v>
      </c>
      <c r="P229" s="16">
        <v>2041</v>
      </c>
      <c r="Q229" s="17">
        <v>0.8060613468938691</v>
      </c>
      <c r="R229" s="17">
        <v>0.98947859327952647</v>
      </c>
      <c r="S229" s="15" t="s">
        <v>27</v>
      </c>
      <c r="T229" s="118" t="s">
        <v>67</v>
      </c>
      <c r="U229" s="119" t="s">
        <v>71</v>
      </c>
      <c r="Y229" s="15"/>
      <c r="Z229" s="15"/>
      <c r="AA229" s="15"/>
    </row>
    <row r="230" spans="4:27" s="11" customFormat="1" x14ac:dyDescent="0.25">
      <c r="D230" s="7" t="s">
        <v>9</v>
      </c>
      <c r="E230" s="12">
        <v>2036</v>
      </c>
      <c r="F230" s="13">
        <f>F229-'Area 2010'!$E$11*$AH$13</f>
        <v>5.5982734858575567</v>
      </c>
      <c r="G230" s="13">
        <f>G229-'Area 2010'!$F$11*$AH$25</f>
        <v>10.810969539466043</v>
      </c>
      <c r="H230" s="11" t="s">
        <v>17</v>
      </c>
      <c r="I230" s="118" t="s">
        <v>67</v>
      </c>
      <c r="J230" s="119" t="s">
        <v>68</v>
      </c>
      <c r="K230" s="15"/>
      <c r="M230"/>
      <c r="N230" s="15" t="s">
        <v>28</v>
      </c>
      <c r="O230" s="7" t="s">
        <v>29</v>
      </c>
      <c r="P230" s="16">
        <v>2042</v>
      </c>
      <c r="Q230" s="17">
        <v>0.83125076398430253</v>
      </c>
      <c r="R230" s="17">
        <v>1.0203997993195117</v>
      </c>
      <c r="S230" s="15" t="s">
        <v>27</v>
      </c>
      <c r="T230" s="118" t="s">
        <v>67</v>
      </c>
      <c r="U230" s="119" t="s">
        <v>71</v>
      </c>
      <c r="Y230" s="15"/>
      <c r="Z230" s="15"/>
      <c r="AA230" s="15"/>
    </row>
    <row r="231" spans="4:27" s="11" customFormat="1" x14ac:dyDescent="0.25">
      <c r="D231" s="7" t="s">
        <v>9</v>
      </c>
      <c r="E231" s="12">
        <v>2037</v>
      </c>
      <c r="F231" s="13">
        <f>F230-'Area 2010'!$E$11*$AH$13</f>
        <v>5.5833208323162706</v>
      </c>
      <c r="G231" s="13">
        <f>G230-'Area 2010'!$F$11*$AH$25</f>
        <v>10.782094086636272</v>
      </c>
      <c r="H231" s="11" t="s">
        <v>17</v>
      </c>
      <c r="I231" s="118" t="s">
        <v>67</v>
      </c>
      <c r="J231" s="119" t="s">
        <v>68</v>
      </c>
      <c r="K231" s="15"/>
      <c r="M231"/>
      <c r="N231" s="15" t="s">
        <v>28</v>
      </c>
      <c r="O231" s="7" t="s">
        <v>29</v>
      </c>
      <c r="P231" s="16">
        <v>2043</v>
      </c>
      <c r="Q231" s="17">
        <v>0.85644018107473596</v>
      </c>
      <c r="R231" s="17">
        <v>1.0513210053594968</v>
      </c>
      <c r="S231" s="15" t="s">
        <v>27</v>
      </c>
      <c r="T231" s="118" t="s">
        <v>67</v>
      </c>
      <c r="U231" s="119" t="s">
        <v>71</v>
      </c>
      <c r="Y231" s="15"/>
      <c r="Z231" s="15"/>
      <c r="AA231" s="15"/>
    </row>
    <row r="232" spans="4:27" s="11" customFormat="1" x14ac:dyDescent="0.25">
      <c r="D232" s="7" t="s">
        <v>9</v>
      </c>
      <c r="E232" s="12">
        <v>2038</v>
      </c>
      <c r="F232" s="13">
        <f>F231-'Area 2010'!$E$11*$AH$13</f>
        <v>5.5683681787749846</v>
      </c>
      <c r="G232" s="13">
        <f>G231-'Area 2010'!$F$11*$AH$25</f>
        <v>10.753218633806501</v>
      </c>
      <c r="H232" s="11" t="s">
        <v>17</v>
      </c>
      <c r="I232" s="118" t="s">
        <v>67</v>
      </c>
      <c r="J232" s="119" t="s">
        <v>68</v>
      </c>
      <c r="K232" s="15"/>
      <c r="M232"/>
      <c r="N232" s="15" t="s">
        <v>28</v>
      </c>
      <c r="O232" s="7" t="s">
        <v>29</v>
      </c>
      <c r="P232" s="16">
        <v>2044</v>
      </c>
      <c r="Q232" s="17">
        <v>0.88162959816516939</v>
      </c>
      <c r="R232" s="17">
        <v>1.0822422113994821</v>
      </c>
      <c r="S232" s="15" t="s">
        <v>27</v>
      </c>
      <c r="T232" s="118" t="s">
        <v>67</v>
      </c>
      <c r="U232" s="119" t="s">
        <v>71</v>
      </c>
      <c r="Y232" s="15"/>
      <c r="Z232" s="15"/>
      <c r="AA232" s="15"/>
    </row>
    <row r="233" spans="4:27" s="11" customFormat="1" x14ac:dyDescent="0.25">
      <c r="D233" s="7" t="s">
        <v>9</v>
      </c>
      <c r="E233" s="12">
        <v>2039</v>
      </c>
      <c r="F233" s="13">
        <f>F232-'Area 2010'!$E$11*$AH$13</f>
        <v>5.5534155252336985</v>
      </c>
      <c r="G233" s="13">
        <f>G232-'Area 2010'!$F$11*$AH$25</f>
        <v>10.72434318097673</v>
      </c>
      <c r="H233" s="11" t="s">
        <v>17</v>
      </c>
      <c r="I233" s="118" t="s">
        <v>67</v>
      </c>
      <c r="J233" s="119" t="s">
        <v>68</v>
      </c>
      <c r="K233" s="15"/>
      <c r="M233"/>
      <c r="N233" s="15" t="s">
        <v>28</v>
      </c>
      <c r="O233" s="7" t="s">
        <v>29</v>
      </c>
      <c r="P233" s="16">
        <v>2045</v>
      </c>
      <c r="Q233" s="17">
        <v>0.90681901525560282</v>
      </c>
      <c r="R233" s="17">
        <v>1.1131634174394673</v>
      </c>
      <c r="S233" s="15" t="s">
        <v>27</v>
      </c>
      <c r="T233" s="118" t="s">
        <v>67</v>
      </c>
      <c r="U233" s="119" t="s">
        <v>71</v>
      </c>
      <c r="Y233" s="15"/>
      <c r="Z233" s="15"/>
      <c r="AA233" s="15"/>
    </row>
    <row r="234" spans="4:27" s="11" customFormat="1" x14ac:dyDescent="0.25">
      <c r="D234" s="7" t="s">
        <v>9</v>
      </c>
      <c r="E234" s="12">
        <v>2040</v>
      </c>
      <c r="F234" s="13">
        <f>F233-'Area 2010'!$E$11*$AH$13</f>
        <v>5.5384628716924125</v>
      </c>
      <c r="G234" s="13">
        <f>G233-'Area 2010'!$F$11*$AH$25</f>
        <v>10.695467728146959</v>
      </c>
      <c r="H234" s="11" t="s">
        <v>17</v>
      </c>
      <c r="I234" s="118" t="s">
        <v>67</v>
      </c>
      <c r="J234" s="119" t="s">
        <v>68</v>
      </c>
      <c r="K234" s="15"/>
      <c r="M234"/>
      <c r="N234" s="15" t="s">
        <v>28</v>
      </c>
      <c r="O234" s="7" t="s">
        <v>29</v>
      </c>
      <c r="P234" s="16">
        <v>2046</v>
      </c>
      <c r="Q234" s="17">
        <v>0.93200843234603625</v>
      </c>
      <c r="R234" s="17">
        <v>1.1440846234794524</v>
      </c>
      <c r="S234" s="15" t="s">
        <v>27</v>
      </c>
      <c r="T234" s="118" t="s">
        <v>67</v>
      </c>
      <c r="U234" s="119" t="s">
        <v>71</v>
      </c>
      <c r="Y234" s="15"/>
      <c r="Z234" s="15"/>
      <c r="AA234" s="15"/>
    </row>
    <row r="235" spans="4:27" s="11" customFormat="1" x14ac:dyDescent="0.25">
      <c r="D235" s="7" t="s">
        <v>9</v>
      </c>
      <c r="E235" s="12">
        <v>2041</v>
      </c>
      <c r="F235" s="13">
        <f>F234-'Area 2010'!$E$11*$AI$13</f>
        <v>5.5235102181511264</v>
      </c>
      <c r="G235" s="13">
        <f>G234-'Area 2010'!$F$11*$AI$25</f>
        <v>10.666592275317187</v>
      </c>
      <c r="H235" s="11" t="s">
        <v>17</v>
      </c>
      <c r="I235" s="118" t="s">
        <v>67</v>
      </c>
      <c r="J235" s="119" t="s">
        <v>68</v>
      </c>
      <c r="K235" s="15"/>
      <c r="M235"/>
      <c r="N235" s="15" t="s">
        <v>28</v>
      </c>
      <c r="O235" s="7" t="s">
        <v>29</v>
      </c>
      <c r="P235" s="16">
        <v>2047</v>
      </c>
      <c r="Q235" s="17">
        <v>0.95719784943646968</v>
      </c>
      <c r="R235" s="17">
        <v>1.1750058295194377</v>
      </c>
      <c r="S235" s="15" t="s">
        <v>27</v>
      </c>
      <c r="T235" s="118" t="s">
        <v>67</v>
      </c>
      <c r="U235" s="119" t="s">
        <v>71</v>
      </c>
      <c r="Y235" s="15"/>
      <c r="Z235" s="15"/>
      <c r="AA235" s="15"/>
    </row>
    <row r="236" spans="4:27" s="11" customFormat="1" x14ac:dyDescent="0.25">
      <c r="D236" s="7" t="s">
        <v>9</v>
      </c>
      <c r="E236" s="12">
        <v>2042</v>
      </c>
      <c r="F236" s="13">
        <f>F235-'Area 2010'!$E$11*$AI$13</f>
        <v>5.5085575646098404</v>
      </c>
      <c r="G236" s="13">
        <f>G235-'Area 2010'!$F$11*$AI$25</f>
        <v>10.637716822487416</v>
      </c>
      <c r="H236" s="11" t="s">
        <v>17</v>
      </c>
      <c r="I236" s="118" t="s">
        <v>67</v>
      </c>
      <c r="J236" s="119" t="s">
        <v>68</v>
      </c>
      <c r="K236" s="15"/>
      <c r="M236"/>
      <c r="N236" s="15" t="s">
        <v>28</v>
      </c>
      <c r="O236" s="7" t="s">
        <v>29</v>
      </c>
      <c r="P236" s="16">
        <v>2048</v>
      </c>
      <c r="Q236" s="17">
        <v>0.98238726652690311</v>
      </c>
      <c r="R236" s="17">
        <v>1.2059270355594229</v>
      </c>
      <c r="S236" s="15" t="s">
        <v>27</v>
      </c>
      <c r="T236" s="118" t="s">
        <v>67</v>
      </c>
      <c r="U236" s="119" t="s">
        <v>71</v>
      </c>
      <c r="Y236" s="15"/>
      <c r="Z236" s="15"/>
      <c r="AA236" s="15"/>
    </row>
    <row r="237" spans="4:27" s="11" customFormat="1" x14ac:dyDescent="0.25">
      <c r="D237" s="7" t="s">
        <v>9</v>
      </c>
      <c r="E237" s="12">
        <v>2043</v>
      </c>
      <c r="F237" s="13">
        <f>F236-'Area 2010'!$E$11*$AI$13</f>
        <v>5.4936049110685543</v>
      </c>
      <c r="G237" s="13">
        <f>G236-'Area 2010'!$F$11*$AI$25</f>
        <v>10.608841369657645</v>
      </c>
      <c r="H237" s="11" t="s">
        <v>17</v>
      </c>
      <c r="I237" s="118" t="s">
        <v>67</v>
      </c>
      <c r="J237" s="119" t="s">
        <v>68</v>
      </c>
      <c r="K237" s="15"/>
      <c r="M237"/>
      <c r="N237" s="15" t="s">
        <v>28</v>
      </c>
      <c r="O237" s="7" t="s">
        <v>29</v>
      </c>
      <c r="P237" s="16">
        <v>2049</v>
      </c>
      <c r="Q237" s="17">
        <v>1.0075766836173365</v>
      </c>
      <c r="R237" s="17">
        <v>1.2368482415994082</v>
      </c>
      <c r="S237" s="15" t="s">
        <v>27</v>
      </c>
      <c r="T237" s="118" t="s">
        <v>67</v>
      </c>
      <c r="U237" s="119" t="s">
        <v>71</v>
      </c>
      <c r="Y237" s="15"/>
      <c r="Z237" s="15"/>
      <c r="AA237" s="15"/>
    </row>
    <row r="238" spans="4:27" s="11" customFormat="1" x14ac:dyDescent="0.25">
      <c r="D238" s="7" t="s">
        <v>9</v>
      </c>
      <c r="E238" s="12">
        <v>2044</v>
      </c>
      <c r="F238" s="13">
        <f>F237-'Area 2010'!$E$11*$AI$13</f>
        <v>5.4786522575272683</v>
      </c>
      <c r="G238" s="13">
        <f>G237-'Area 2010'!$F$11*$AI$25</f>
        <v>10.579965916827874</v>
      </c>
      <c r="H238" s="11" t="s">
        <v>17</v>
      </c>
      <c r="I238" s="118" t="s">
        <v>67</v>
      </c>
      <c r="J238" s="119" t="s">
        <v>68</v>
      </c>
      <c r="K238" s="15"/>
      <c r="M238"/>
      <c r="N238" s="15" t="s">
        <v>28</v>
      </c>
      <c r="O238" s="7" t="s">
        <v>29</v>
      </c>
      <c r="P238" s="16">
        <v>2050</v>
      </c>
      <c r="Q238" s="17">
        <v>1.03276610070777</v>
      </c>
      <c r="R238" s="17">
        <v>1.2677694476393935</v>
      </c>
      <c r="S238" s="15" t="s">
        <v>27</v>
      </c>
      <c r="T238" s="118" t="s">
        <v>67</v>
      </c>
      <c r="U238" s="119" t="s">
        <v>71</v>
      </c>
      <c r="Y238" s="15"/>
      <c r="Z238" s="15"/>
      <c r="AA238" s="15"/>
    </row>
    <row r="239" spans="4:27" s="11" customFormat="1" x14ac:dyDescent="0.25">
      <c r="D239" s="7" t="s">
        <v>9</v>
      </c>
      <c r="E239" s="12">
        <v>2045</v>
      </c>
      <c r="F239" s="13">
        <f>F238-'Area 2010'!$E$11*$AI$13</f>
        <v>5.4636996039859822</v>
      </c>
      <c r="G239" s="13">
        <f>G238-'Area 2010'!$F$11*$AI$25</f>
        <v>10.551090463998102</v>
      </c>
      <c r="H239" s="11" t="s">
        <v>17</v>
      </c>
      <c r="I239" s="118" t="s">
        <v>67</v>
      </c>
      <c r="J239" s="119" t="s">
        <v>68</v>
      </c>
      <c r="K239" s="15"/>
      <c r="M239"/>
      <c r="N239"/>
      <c r="O239" s="15"/>
      <c r="P239" s="15"/>
      <c r="Q239" s="15"/>
      <c r="R239" s="15"/>
      <c r="S239" s="15"/>
      <c r="T239" s="14"/>
      <c r="U239" s="14"/>
      <c r="Y239" s="15"/>
      <c r="Z239" s="15"/>
      <c r="AA239" s="15"/>
    </row>
    <row r="240" spans="4:27" s="11" customFormat="1" x14ac:dyDescent="0.25">
      <c r="D240" s="7" t="s">
        <v>9</v>
      </c>
      <c r="E240" s="12">
        <v>2046</v>
      </c>
      <c r="F240" s="13">
        <f>F239-'Area 2010'!$E$11*$AJ$13</f>
        <v>5.4487469504446961</v>
      </c>
      <c r="G240" s="13">
        <f>G239-'Area 2010'!$F$11*$AJ$25</f>
        <v>10.522215011168331</v>
      </c>
      <c r="H240" s="11" t="s">
        <v>17</v>
      </c>
      <c r="I240" s="118" t="s">
        <v>67</v>
      </c>
      <c r="J240" s="119" t="s">
        <v>68</v>
      </c>
      <c r="K240" s="15"/>
      <c r="M240"/>
      <c r="N240"/>
      <c r="O240"/>
      <c r="P240"/>
      <c r="Q240"/>
      <c r="R240"/>
      <c r="S240"/>
      <c r="T240" s="14"/>
      <c r="U240" s="14"/>
      <c r="Y240" s="15"/>
      <c r="Z240" s="15"/>
      <c r="AA240" s="15"/>
    </row>
    <row r="241" spans="4:27" s="11" customFormat="1" x14ac:dyDescent="0.25">
      <c r="D241" s="7" t="s">
        <v>9</v>
      </c>
      <c r="E241" s="12">
        <v>2047</v>
      </c>
      <c r="F241" s="13">
        <f>F240-'Area 2010'!$E$11*$AJ$13</f>
        <v>5.4337942969034101</v>
      </c>
      <c r="G241" s="13">
        <f>G240-'Area 2010'!$F$11*$AJ$25</f>
        <v>10.49333955833856</v>
      </c>
      <c r="H241" s="11" t="s">
        <v>17</v>
      </c>
      <c r="I241" s="118" t="s">
        <v>67</v>
      </c>
      <c r="J241" s="119" t="s">
        <v>68</v>
      </c>
      <c r="K241" s="15"/>
      <c r="M241"/>
      <c r="N241"/>
      <c r="O241"/>
      <c r="P241"/>
      <c r="Q241"/>
      <c r="R241"/>
      <c r="S241"/>
      <c r="T241" s="14"/>
      <c r="U241" s="14"/>
      <c r="Y241" s="15"/>
      <c r="Z241" s="15"/>
      <c r="AA241" s="15"/>
    </row>
    <row r="242" spans="4:27" s="11" customFormat="1" x14ac:dyDescent="0.25">
      <c r="D242" s="7" t="s">
        <v>9</v>
      </c>
      <c r="E242" s="12">
        <v>2048</v>
      </c>
      <c r="F242" s="13">
        <f>F241-'Area 2010'!$E$11*$AJ$13</f>
        <v>5.418841643362124</v>
      </c>
      <c r="G242" s="13">
        <f>G241-'Area 2010'!$F$11*$AJ$25</f>
        <v>10.464464105508789</v>
      </c>
      <c r="H242" s="11" t="s">
        <v>17</v>
      </c>
      <c r="I242" s="118" t="s">
        <v>67</v>
      </c>
      <c r="J242" s="119" t="s">
        <v>68</v>
      </c>
      <c r="K242" s="15"/>
      <c r="M242"/>
      <c r="N242"/>
      <c r="O242"/>
      <c r="P242"/>
      <c r="Q242"/>
      <c r="R242"/>
      <c r="S242"/>
      <c r="T242" s="14"/>
      <c r="U242" s="14"/>
      <c r="Y242" s="15"/>
      <c r="Z242" s="15"/>
      <c r="AA242" s="15"/>
    </row>
    <row r="243" spans="4:27" s="11" customFormat="1" x14ac:dyDescent="0.25">
      <c r="D243" s="7" t="s">
        <v>9</v>
      </c>
      <c r="E243" s="12">
        <v>2049</v>
      </c>
      <c r="F243" s="13">
        <f>F242-'Area 2010'!$E$11*$AJ$13</f>
        <v>5.403888989820838</v>
      </c>
      <c r="G243" s="13">
        <f>G242-'Area 2010'!$F$11*$AJ$25</f>
        <v>10.435588652679018</v>
      </c>
      <c r="H243" s="11" t="s">
        <v>17</v>
      </c>
      <c r="I243" s="118" t="s">
        <v>67</v>
      </c>
      <c r="J243" s="119" t="s">
        <v>68</v>
      </c>
      <c r="K243" s="15"/>
      <c r="M243"/>
      <c r="N243"/>
      <c r="O243"/>
      <c r="P243"/>
      <c r="Q243"/>
      <c r="R243"/>
      <c r="S243"/>
      <c r="T243" s="14"/>
      <c r="U243" s="14"/>
      <c r="Y243" s="15"/>
      <c r="Z243" s="15"/>
      <c r="AA243" s="15"/>
    </row>
    <row r="244" spans="4:27" s="11" customFormat="1" x14ac:dyDescent="0.25">
      <c r="D244" s="7" t="s">
        <v>9</v>
      </c>
      <c r="E244" s="12">
        <v>2050</v>
      </c>
      <c r="F244" s="13">
        <f>F243-'Area 2010'!$E$11*$AJ$13</f>
        <v>5.3889363362795519</v>
      </c>
      <c r="G244" s="13">
        <f>G243-'Area 2010'!$F$11*$AJ$25</f>
        <v>10.406713199849246</v>
      </c>
      <c r="H244" s="11" t="s">
        <v>17</v>
      </c>
      <c r="I244" s="118" t="s">
        <v>67</v>
      </c>
      <c r="J244" s="119" t="s">
        <v>68</v>
      </c>
      <c r="K244" s="15"/>
      <c r="M244"/>
      <c r="N244"/>
      <c r="O244"/>
      <c r="P244"/>
      <c r="Q244"/>
      <c r="R244"/>
      <c r="S244"/>
      <c r="T244" s="14"/>
      <c r="U244" s="14"/>
      <c r="Y244" s="15"/>
      <c r="Z244" s="15"/>
      <c r="AA244" s="15"/>
    </row>
    <row r="245" spans="4:27" s="11" customFormat="1" x14ac:dyDescent="0.25">
      <c r="D245" s="7" t="s">
        <v>9</v>
      </c>
      <c r="E245" s="12">
        <v>2011</v>
      </c>
      <c r="F245" s="13">
        <f>'Area 2010'!$E$12-'Area 2010'!$E$12*$AB$14</f>
        <v>6.7484627445323486</v>
      </c>
      <c r="G245" s="13">
        <f>'Area 2010'!$F$12-'Area 2010'!$F$12*$AB$26</f>
        <v>7.8883073269755632</v>
      </c>
      <c r="H245" s="11" t="s">
        <v>19</v>
      </c>
      <c r="I245" s="118" t="s">
        <v>67</v>
      </c>
      <c r="J245" s="119" t="s">
        <v>68</v>
      </c>
      <c r="K245" s="15"/>
      <c r="M245"/>
      <c r="N245"/>
      <c r="O245"/>
      <c r="P245"/>
      <c r="Q245"/>
      <c r="R245"/>
      <c r="S245"/>
      <c r="T245" s="14"/>
      <c r="U245" s="14"/>
      <c r="Y245" s="15"/>
      <c r="Z245" s="15"/>
      <c r="AA245" s="15"/>
    </row>
    <row r="246" spans="4:27" s="11" customFormat="1" x14ac:dyDescent="0.25">
      <c r="D246" s="7" t="s">
        <v>9</v>
      </c>
      <c r="E246" s="12">
        <v>2012</v>
      </c>
      <c r="F246" s="13">
        <f>F245-'Area 2010'!$E$12*$AB$14</f>
        <v>6.7329054985541745</v>
      </c>
      <c r="G246" s="13">
        <f>G245-'Area 2010'!$F$12*$AB$26</f>
        <v>7.8606012801673195</v>
      </c>
      <c r="H246" s="11" t="s">
        <v>19</v>
      </c>
      <c r="I246" s="118" t="s">
        <v>67</v>
      </c>
      <c r="J246" s="119" t="s">
        <v>68</v>
      </c>
      <c r="K246" s="15"/>
      <c r="M246"/>
      <c r="N246"/>
      <c r="O246"/>
      <c r="P246"/>
      <c r="Q246"/>
      <c r="R246"/>
      <c r="S246"/>
      <c r="T246" s="14"/>
      <c r="U246" s="14"/>
      <c r="Y246" s="15"/>
      <c r="Z246" s="15"/>
      <c r="AA246" s="15"/>
    </row>
    <row r="247" spans="4:27" s="11" customFormat="1" x14ac:dyDescent="0.25">
      <c r="D247" s="7" t="s">
        <v>9</v>
      </c>
      <c r="E247" s="12">
        <v>2013</v>
      </c>
      <c r="F247" s="13">
        <f>F246-'Area 2010'!$E$12*$AC$14</f>
        <v>6.7173482525760004</v>
      </c>
      <c r="G247" s="13">
        <f>G246-'Area 2010'!$F$12*$AC$26</f>
        <v>7.8328952333590758</v>
      </c>
      <c r="H247" s="11" t="s">
        <v>19</v>
      </c>
      <c r="I247" s="118" t="s">
        <v>67</v>
      </c>
      <c r="J247" s="119" t="s">
        <v>68</v>
      </c>
      <c r="K247" s="15"/>
      <c r="M247"/>
      <c r="N247"/>
      <c r="O247"/>
      <c r="P247"/>
      <c r="Q247"/>
      <c r="R247"/>
      <c r="S247"/>
      <c r="T247" s="14"/>
      <c r="U247" s="14"/>
      <c r="Y247" s="15"/>
      <c r="Z247" s="15"/>
      <c r="AA247" s="15"/>
    </row>
    <row r="248" spans="4:27" s="11" customFormat="1" x14ac:dyDescent="0.25">
      <c r="D248" s="7" t="s">
        <v>9</v>
      </c>
      <c r="E248" s="12">
        <v>2014</v>
      </c>
      <c r="F248" s="13">
        <f>F247-'Area 2010'!$E$12*$AC$14</f>
        <v>6.7017910065978263</v>
      </c>
      <c r="G248" s="13">
        <f>G247-'Area 2010'!$F$12*$AC$26</f>
        <v>7.805189186550832</v>
      </c>
      <c r="H248" s="11" t="s">
        <v>19</v>
      </c>
      <c r="I248" s="118" t="s">
        <v>67</v>
      </c>
      <c r="J248" s="119" t="s">
        <v>68</v>
      </c>
      <c r="K248" s="15"/>
      <c r="M248"/>
      <c r="N248"/>
      <c r="O248"/>
      <c r="P248"/>
      <c r="Q248"/>
      <c r="R248"/>
      <c r="S248"/>
      <c r="T248" s="14"/>
      <c r="U248" s="14"/>
      <c r="Y248" s="15"/>
      <c r="Z248" s="15"/>
      <c r="AA248" s="15"/>
    </row>
    <row r="249" spans="4:27" s="11" customFormat="1" x14ac:dyDescent="0.25">
      <c r="D249" s="7" t="s">
        <v>9</v>
      </c>
      <c r="E249" s="12">
        <v>2015</v>
      </c>
      <c r="F249" s="13">
        <f>F248-'Area 2010'!$E$12*$AC$14</f>
        <v>6.6862337606196522</v>
      </c>
      <c r="G249" s="13">
        <f>G248-'Area 2010'!$F$12*$AC$26</f>
        <v>7.7774831397425883</v>
      </c>
      <c r="H249" s="11" t="s">
        <v>19</v>
      </c>
      <c r="I249" s="118" t="s">
        <v>67</v>
      </c>
      <c r="J249" s="119" t="s">
        <v>68</v>
      </c>
      <c r="K249" s="15"/>
      <c r="M249"/>
      <c r="N249"/>
      <c r="O249"/>
      <c r="P249"/>
      <c r="Q249"/>
      <c r="R249"/>
      <c r="S249"/>
      <c r="T249" s="14"/>
      <c r="U249" s="14"/>
      <c r="Y249" s="15"/>
      <c r="Z249" s="15"/>
      <c r="AA249" s="15"/>
    </row>
    <row r="250" spans="4:27" s="11" customFormat="1" x14ac:dyDescent="0.25">
      <c r="D250" s="7" t="s">
        <v>9</v>
      </c>
      <c r="E250" s="12">
        <v>2016</v>
      </c>
      <c r="F250" s="13">
        <f>F249-'Area 2010'!$E$12*$AD$14</f>
        <v>6.6693237106433756</v>
      </c>
      <c r="G250" s="13">
        <f>G249-'Area 2010'!$F$12*$AD$26</f>
        <v>7.7576931063081291</v>
      </c>
      <c r="H250" s="11" t="s">
        <v>19</v>
      </c>
      <c r="I250" s="118" t="s">
        <v>67</v>
      </c>
      <c r="J250" s="119" t="s">
        <v>68</v>
      </c>
      <c r="K250" s="15"/>
      <c r="M250"/>
      <c r="N250"/>
      <c r="O250"/>
      <c r="P250"/>
      <c r="Q250"/>
      <c r="R250"/>
      <c r="S250"/>
      <c r="T250" s="14"/>
      <c r="U250" s="14"/>
      <c r="Y250" s="15"/>
      <c r="Z250" s="15"/>
      <c r="AA250" s="15"/>
    </row>
    <row r="251" spans="4:27" s="11" customFormat="1" x14ac:dyDescent="0.25">
      <c r="D251" s="7" t="s">
        <v>9</v>
      </c>
      <c r="E251" s="12">
        <v>2017</v>
      </c>
      <c r="F251" s="13">
        <f>F250-'Area 2010'!$E$12*$AD$14</f>
        <v>6.6524136606670989</v>
      </c>
      <c r="G251" s="13">
        <f>G250-'Area 2010'!$F$12*$AD$26</f>
        <v>7.73790307287367</v>
      </c>
      <c r="H251" s="11" t="s">
        <v>19</v>
      </c>
      <c r="I251" s="118" t="s">
        <v>67</v>
      </c>
      <c r="J251" s="119" t="s">
        <v>68</v>
      </c>
      <c r="K251" s="15"/>
      <c r="M251"/>
      <c r="N251"/>
      <c r="O251"/>
      <c r="P251"/>
      <c r="Q251"/>
      <c r="R251"/>
      <c r="S251"/>
      <c r="T251" s="14"/>
      <c r="U251" s="14"/>
      <c r="Y251" s="15"/>
      <c r="Z251" s="15"/>
      <c r="AA251" s="15"/>
    </row>
    <row r="252" spans="4:27" s="11" customFormat="1" x14ac:dyDescent="0.25">
      <c r="D252" s="7" t="s">
        <v>9</v>
      </c>
      <c r="E252" s="12">
        <v>2018</v>
      </c>
      <c r="F252" s="13">
        <f>F251-'Area 2010'!$E$12*$AD$14</f>
        <v>6.6355036106908223</v>
      </c>
      <c r="G252" s="13">
        <f>G251-'Area 2010'!$F$12*$AD$26</f>
        <v>7.7181130394392108</v>
      </c>
      <c r="H252" s="11" t="s">
        <v>19</v>
      </c>
      <c r="I252" s="118" t="s">
        <v>67</v>
      </c>
      <c r="J252" s="119" t="s">
        <v>68</v>
      </c>
      <c r="K252" s="15"/>
      <c r="M252"/>
      <c r="N252"/>
      <c r="O252"/>
      <c r="P252"/>
      <c r="Q252"/>
      <c r="R252"/>
      <c r="S252"/>
      <c r="T252" s="14"/>
      <c r="U252" s="14"/>
      <c r="Y252" s="15"/>
      <c r="Z252" s="15"/>
      <c r="AA252" s="15"/>
    </row>
    <row r="253" spans="4:27" s="11" customFormat="1" x14ac:dyDescent="0.25">
      <c r="D253" s="7" t="s">
        <v>9</v>
      </c>
      <c r="E253" s="12">
        <v>2019</v>
      </c>
      <c r="F253" s="13">
        <f>F252-'Area 2010'!$E$12*$AD$14</f>
        <v>6.6185935607145456</v>
      </c>
      <c r="G253" s="13">
        <f>G252-'Area 2010'!$F$12*$AD$26</f>
        <v>7.6983230060047516</v>
      </c>
      <c r="H253" s="11" t="s">
        <v>19</v>
      </c>
      <c r="I253" s="118" t="s">
        <v>67</v>
      </c>
      <c r="J253" s="119" t="s">
        <v>68</v>
      </c>
      <c r="K253" s="15"/>
      <c r="M253"/>
      <c r="N253"/>
      <c r="O253"/>
      <c r="P253"/>
      <c r="Q253"/>
      <c r="R253"/>
      <c r="S253"/>
      <c r="T253" s="14"/>
      <c r="U253" s="14"/>
      <c r="Y253" s="15"/>
      <c r="Z253" s="15"/>
      <c r="AA253" s="15"/>
    </row>
    <row r="254" spans="4:27" s="11" customFormat="1" x14ac:dyDescent="0.25">
      <c r="D254" s="7" t="s">
        <v>9</v>
      </c>
      <c r="E254" s="12">
        <v>2020</v>
      </c>
      <c r="F254" s="13">
        <f>F253-'Area 2010'!$E$12*$AD$14</f>
        <v>6.601683510738269</v>
      </c>
      <c r="G254" s="13">
        <f>G253-'Area 2010'!$F$12*$AD$26</f>
        <v>7.6785329725702924</v>
      </c>
      <c r="H254" s="11" t="s">
        <v>19</v>
      </c>
      <c r="I254" s="118" t="s">
        <v>67</v>
      </c>
      <c r="J254" s="119" t="s">
        <v>68</v>
      </c>
      <c r="K254" s="15"/>
      <c r="M254"/>
      <c r="N254"/>
      <c r="O254"/>
      <c r="P254"/>
      <c r="Q254"/>
      <c r="R254"/>
      <c r="S254"/>
      <c r="T254" s="14"/>
      <c r="U254" s="14"/>
      <c r="Y254" s="15"/>
      <c r="Z254" s="15"/>
      <c r="AA254" s="15"/>
    </row>
    <row r="255" spans="4:27" s="11" customFormat="1" x14ac:dyDescent="0.25">
      <c r="D255" s="7" t="s">
        <v>9</v>
      </c>
      <c r="E255" s="12">
        <v>2021</v>
      </c>
      <c r="F255" s="13">
        <f>F254-'Area 2010'!$E$12*$AE$14</f>
        <v>6.5847734607619923</v>
      </c>
      <c r="G255" s="13">
        <f>G254-'Area 2010'!$F$12*$AE$26</f>
        <v>7.6587429391358333</v>
      </c>
      <c r="H255" s="11" t="s">
        <v>19</v>
      </c>
      <c r="I255" s="118" t="s">
        <v>67</v>
      </c>
      <c r="J255" s="119" t="s">
        <v>68</v>
      </c>
      <c r="K255" s="15"/>
      <c r="M255"/>
      <c r="N255"/>
      <c r="O255"/>
      <c r="P255"/>
      <c r="Q255"/>
      <c r="R255"/>
      <c r="S255"/>
      <c r="T255" s="14"/>
      <c r="U255" s="14"/>
      <c r="Y255" s="15"/>
      <c r="Z255" s="15"/>
      <c r="AA255" s="15"/>
    </row>
    <row r="256" spans="4:27" s="11" customFormat="1" x14ac:dyDescent="0.25">
      <c r="D256" s="7" t="s">
        <v>9</v>
      </c>
      <c r="E256" s="12">
        <v>2022</v>
      </c>
      <c r="F256" s="13">
        <f>F255-'Area 2010'!$E$12*$AE$14</f>
        <v>6.5678634107857157</v>
      </c>
      <c r="G256" s="13">
        <f>G255-'Area 2010'!$F$12*$AE$26</f>
        <v>7.6389529057013741</v>
      </c>
      <c r="H256" s="11" t="s">
        <v>19</v>
      </c>
      <c r="I256" s="118" t="s">
        <v>67</v>
      </c>
      <c r="J256" s="119" t="s">
        <v>68</v>
      </c>
      <c r="K256" s="15"/>
      <c r="M256"/>
      <c r="N256"/>
      <c r="O256"/>
      <c r="P256"/>
      <c r="Q256"/>
      <c r="R256"/>
      <c r="S256"/>
      <c r="T256" s="14"/>
      <c r="U256" s="14"/>
      <c r="Y256" s="15"/>
      <c r="Z256" s="15"/>
      <c r="AA256" s="15"/>
    </row>
    <row r="257" spans="4:27" s="11" customFormat="1" x14ac:dyDescent="0.25">
      <c r="D257" s="7" t="s">
        <v>9</v>
      </c>
      <c r="E257" s="12">
        <v>2023</v>
      </c>
      <c r="F257" s="13">
        <f>F256-'Area 2010'!$E$12*$AE$14</f>
        <v>6.550953360809439</v>
      </c>
      <c r="G257" s="13">
        <f>G256-'Area 2010'!$F$12*$AE$26</f>
        <v>7.6191628722669149</v>
      </c>
      <c r="H257" s="11" t="s">
        <v>19</v>
      </c>
      <c r="I257" s="118" t="s">
        <v>67</v>
      </c>
      <c r="J257" s="119" t="s">
        <v>68</v>
      </c>
      <c r="K257" s="15"/>
      <c r="M257"/>
      <c r="N257"/>
      <c r="O257"/>
      <c r="P257"/>
      <c r="Q257"/>
      <c r="R257"/>
      <c r="S257"/>
      <c r="T257" s="14"/>
      <c r="U257" s="14"/>
      <c r="Y257" s="15"/>
      <c r="Z257" s="15"/>
      <c r="AA257" s="15"/>
    </row>
    <row r="258" spans="4:27" s="11" customFormat="1" x14ac:dyDescent="0.25">
      <c r="D258" s="7" t="s">
        <v>9</v>
      </c>
      <c r="E258" s="12">
        <v>2024</v>
      </c>
      <c r="F258" s="13">
        <f>F257-'Area 2010'!$E$12*$AE$14</f>
        <v>6.5340433108331624</v>
      </c>
      <c r="G258" s="13">
        <f>G257-'Area 2010'!$F$12*$AE$26</f>
        <v>7.5993728388324557</v>
      </c>
      <c r="H258" s="11" t="s">
        <v>19</v>
      </c>
      <c r="I258" s="118" t="s">
        <v>67</v>
      </c>
      <c r="J258" s="119" t="s">
        <v>68</v>
      </c>
      <c r="K258" s="15"/>
      <c r="M258"/>
      <c r="N258"/>
      <c r="O258"/>
      <c r="P258"/>
      <c r="Q258"/>
      <c r="R258"/>
      <c r="S258"/>
      <c r="T258" s="14"/>
      <c r="U258" s="14"/>
      <c r="Y258" s="15"/>
      <c r="Z258" s="15"/>
      <c r="AA258" s="15"/>
    </row>
    <row r="259" spans="4:27" s="11" customFormat="1" x14ac:dyDescent="0.25">
      <c r="D259" s="7" t="s">
        <v>9</v>
      </c>
      <c r="E259" s="12">
        <v>2025</v>
      </c>
      <c r="F259" s="13">
        <f>F258-'Area 2010'!$E$12*$AE$14</f>
        <v>6.5171332608568857</v>
      </c>
      <c r="G259" s="13">
        <f>G258-'Area 2010'!$F$12*$AE$26</f>
        <v>7.5795828053979966</v>
      </c>
      <c r="H259" s="11" t="s">
        <v>19</v>
      </c>
      <c r="I259" s="118" t="s">
        <v>67</v>
      </c>
      <c r="J259" s="119" t="s">
        <v>68</v>
      </c>
      <c r="K259" s="15"/>
      <c r="M259"/>
      <c r="N259"/>
      <c r="O259"/>
      <c r="P259"/>
      <c r="Q259"/>
      <c r="R259"/>
      <c r="S259"/>
      <c r="T259" s="14"/>
      <c r="U259" s="14"/>
      <c r="Y259" s="15"/>
      <c r="Z259" s="15"/>
      <c r="AA259" s="15"/>
    </row>
    <row r="260" spans="4:27" s="11" customFormat="1" x14ac:dyDescent="0.25">
      <c r="D260" s="7" t="s">
        <v>9</v>
      </c>
      <c r="E260" s="12">
        <v>2026</v>
      </c>
      <c r="F260" s="13">
        <f>F259-'Area 2010'!$E$12*$AF$14</f>
        <v>6.5002232108806091</v>
      </c>
      <c r="G260" s="13">
        <f>G259-'Area 2010'!$F$12*$AF$26</f>
        <v>7.5597927719635374</v>
      </c>
      <c r="H260" s="11" t="s">
        <v>19</v>
      </c>
      <c r="I260" s="118" t="s">
        <v>67</v>
      </c>
      <c r="J260" s="119" t="s">
        <v>68</v>
      </c>
      <c r="K260" s="15"/>
      <c r="M260"/>
      <c r="N260"/>
      <c r="O260"/>
      <c r="P260"/>
      <c r="Q260"/>
      <c r="R260"/>
      <c r="S260"/>
      <c r="T260" s="14"/>
      <c r="U260" s="14"/>
      <c r="Y260" s="15"/>
      <c r="Z260" s="15"/>
      <c r="AA260" s="15"/>
    </row>
    <row r="261" spans="4:27" s="11" customFormat="1" x14ac:dyDescent="0.25">
      <c r="D261" s="7" t="s">
        <v>9</v>
      </c>
      <c r="E261" s="12">
        <v>2027</v>
      </c>
      <c r="F261" s="13">
        <f>F260-'Area 2010'!$E$12*$AF$14</f>
        <v>6.4833131609043324</v>
      </c>
      <c r="G261" s="13">
        <f>G260-'Area 2010'!$F$12*$AF$26</f>
        <v>7.5400027385290782</v>
      </c>
      <c r="H261" s="11" t="s">
        <v>19</v>
      </c>
      <c r="I261" s="118" t="s">
        <v>67</v>
      </c>
      <c r="J261" s="119" t="s">
        <v>68</v>
      </c>
      <c r="K261" s="15"/>
      <c r="M261"/>
      <c r="N261"/>
      <c r="O261"/>
      <c r="P261"/>
      <c r="Q261"/>
      <c r="R261"/>
      <c r="S261"/>
      <c r="T261" s="14"/>
      <c r="U261" s="14"/>
      <c r="Y261" s="15"/>
      <c r="Z261" s="15"/>
      <c r="AA261" s="15"/>
    </row>
    <row r="262" spans="4:27" s="11" customFormat="1" x14ac:dyDescent="0.25">
      <c r="D262" s="7" t="s">
        <v>9</v>
      </c>
      <c r="E262" s="12">
        <v>2028</v>
      </c>
      <c r="F262" s="13">
        <f>F261-'Area 2010'!$E$12*$AF$14</f>
        <v>6.4664031109280558</v>
      </c>
      <c r="G262" s="13">
        <f>G261-'Area 2010'!$F$12*$AF$26</f>
        <v>7.520212705094619</v>
      </c>
      <c r="H262" s="11" t="s">
        <v>19</v>
      </c>
      <c r="I262" s="118" t="s">
        <v>67</v>
      </c>
      <c r="J262" s="119" t="s">
        <v>68</v>
      </c>
      <c r="K262" s="15"/>
      <c r="M262"/>
      <c r="N262"/>
      <c r="O262"/>
      <c r="P262"/>
      <c r="Q262"/>
      <c r="R262"/>
      <c r="S262"/>
      <c r="T262" s="14"/>
      <c r="U262" s="14"/>
      <c r="Y262" s="15"/>
      <c r="Z262" s="15"/>
      <c r="AA262" s="15"/>
    </row>
    <row r="263" spans="4:27" s="11" customFormat="1" x14ac:dyDescent="0.25">
      <c r="D263" s="7" t="s">
        <v>9</v>
      </c>
      <c r="E263" s="12">
        <v>2029</v>
      </c>
      <c r="F263" s="13">
        <f>F262-'Area 2010'!$E$12*$AF$14</f>
        <v>6.4494930609517791</v>
      </c>
      <c r="G263" s="13">
        <f>G262-'Area 2010'!$F$12*$AF$26</f>
        <v>7.5004226716601599</v>
      </c>
      <c r="H263" s="11" t="s">
        <v>19</v>
      </c>
      <c r="I263" s="118" t="s">
        <v>67</v>
      </c>
      <c r="J263" s="119" t="s">
        <v>68</v>
      </c>
      <c r="K263" s="15"/>
      <c r="M263"/>
      <c r="N263"/>
      <c r="O263"/>
      <c r="P263"/>
      <c r="Q263"/>
      <c r="R263"/>
      <c r="S263"/>
      <c r="T263" s="14"/>
      <c r="U263" s="14"/>
      <c r="Y263" s="15"/>
      <c r="Z263" s="15"/>
      <c r="AA263" s="15"/>
    </row>
    <row r="264" spans="4:27" s="11" customFormat="1" x14ac:dyDescent="0.25">
      <c r="D264" s="7" t="s">
        <v>9</v>
      </c>
      <c r="E264" s="12">
        <v>2030</v>
      </c>
      <c r="F264" s="13">
        <f>F263-'Area 2010'!$E$12*$AF$14</f>
        <v>6.4325830109755024</v>
      </c>
      <c r="G264" s="13">
        <f>G263-'Area 2010'!$F$12*$AF$26</f>
        <v>7.4806326382257007</v>
      </c>
      <c r="H264" s="11" t="s">
        <v>19</v>
      </c>
      <c r="I264" s="118" t="s">
        <v>67</v>
      </c>
      <c r="J264" s="119" t="s">
        <v>68</v>
      </c>
      <c r="K264" s="15"/>
      <c r="M264"/>
      <c r="N264"/>
      <c r="O264"/>
      <c r="P264"/>
      <c r="Q264"/>
      <c r="R264"/>
      <c r="S264"/>
      <c r="T264" s="14"/>
      <c r="U264" s="14"/>
      <c r="Y264" s="15"/>
      <c r="Z264" s="15"/>
      <c r="AA264" s="15"/>
    </row>
    <row r="265" spans="4:27" s="11" customFormat="1" x14ac:dyDescent="0.25">
      <c r="D265" s="7" t="s">
        <v>9</v>
      </c>
      <c r="E265" s="12">
        <v>2031</v>
      </c>
      <c r="F265" s="13">
        <f>F264-'Area 2010'!$E$12*$AG$14</f>
        <v>6.4156729609992258</v>
      </c>
      <c r="G265" s="13">
        <f>G264-'Area 2010'!$F$12*$AG$26</f>
        <v>7.4608426047912415</v>
      </c>
      <c r="H265" s="11" t="s">
        <v>19</v>
      </c>
      <c r="I265" s="118" t="s">
        <v>67</v>
      </c>
      <c r="J265" s="119" t="s">
        <v>68</v>
      </c>
      <c r="K265" s="15"/>
      <c r="M265"/>
      <c r="N265"/>
      <c r="O265"/>
      <c r="P265"/>
      <c r="Q265"/>
      <c r="R265"/>
      <c r="S265"/>
      <c r="T265" s="14"/>
      <c r="U265" s="14"/>
      <c r="Y265" s="15"/>
      <c r="Z265" s="15"/>
      <c r="AA265" s="15"/>
    </row>
    <row r="266" spans="4:27" s="11" customFormat="1" x14ac:dyDescent="0.25">
      <c r="D266" s="7" t="s">
        <v>9</v>
      </c>
      <c r="E266" s="12">
        <v>2032</v>
      </c>
      <c r="F266" s="13">
        <f>F265-'Area 2010'!$E$12*$AG$14</f>
        <v>6.3987629110229491</v>
      </c>
      <c r="G266" s="13">
        <f>G265-'Area 2010'!$F$12*$AG$26</f>
        <v>7.4410525713567823</v>
      </c>
      <c r="H266" s="11" t="s">
        <v>19</v>
      </c>
      <c r="I266" s="118" t="s">
        <v>67</v>
      </c>
      <c r="J266" s="119" t="s">
        <v>68</v>
      </c>
      <c r="K266" s="15"/>
      <c r="M266"/>
      <c r="N266"/>
      <c r="O266"/>
      <c r="P266"/>
      <c r="Q266"/>
      <c r="R266"/>
      <c r="S266"/>
      <c r="T266" s="14"/>
      <c r="U266" s="14"/>
      <c r="Y266" s="15"/>
      <c r="Z266" s="15"/>
      <c r="AA266" s="15"/>
    </row>
    <row r="267" spans="4:27" s="11" customFormat="1" x14ac:dyDescent="0.25">
      <c r="D267" s="7" t="s">
        <v>9</v>
      </c>
      <c r="E267" s="12">
        <v>2033</v>
      </c>
      <c r="F267" s="13">
        <f>F266-'Area 2010'!$E$12*$AG$14</f>
        <v>6.3818528610466725</v>
      </c>
      <c r="G267" s="13">
        <f>G266-'Area 2010'!$F$12*$AG$26</f>
        <v>7.4212625379223232</v>
      </c>
      <c r="H267" s="11" t="s">
        <v>19</v>
      </c>
      <c r="I267" s="118" t="s">
        <v>67</v>
      </c>
      <c r="J267" s="119" t="s">
        <v>68</v>
      </c>
      <c r="K267" s="15"/>
      <c r="M267"/>
      <c r="N267"/>
      <c r="O267"/>
      <c r="P267"/>
      <c r="Q267"/>
      <c r="R267"/>
      <c r="S267"/>
      <c r="T267" s="14"/>
      <c r="U267" s="14"/>
      <c r="Y267" s="15"/>
      <c r="Z267" s="15"/>
      <c r="AA267" s="15"/>
    </row>
    <row r="268" spans="4:27" s="11" customFormat="1" x14ac:dyDescent="0.25">
      <c r="D268" s="7" t="s">
        <v>9</v>
      </c>
      <c r="E268" s="12">
        <v>2034</v>
      </c>
      <c r="F268" s="13">
        <f>F267-'Area 2010'!$E$12*$AG$14</f>
        <v>6.3649428110703958</v>
      </c>
      <c r="G268" s="13">
        <f>G267-'Area 2010'!$F$12*$AG$26</f>
        <v>7.401472504487864</v>
      </c>
      <c r="H268" s="11" t="s">
        <v>19</v>
      </c>
      <c r="I268" s="118" t="s">
        <v>67</v>
      </c>
      <c r="J268" s="119" t="s">
        <v>68</v>
      </c>
      <c r="K268" s="15"/>
      <c r="M268"/>
      <c r="N268"/>
      <c r="O268"/>
      <c r="P268"/>
      <c r="Q268"/>
      <c r="R268"/>
      <c r="S268"/>
      <c r="T268" s="14"/>
      <c r="U268" s="14"/>
      <c r="Y268" s="15"/>
      <c r="Z268" s="15"/>
      <c r="AA268" s="15"/>
    </row>
    <row r="269" spans="4:27" s="11" customFormat="1" x14ac:dyDescent="0.25">
      <c r="D269" s="7" t="s">
        <v>9</v>
      </c>
      <c r="E269" s="12">
        <v>2035</v>
      </c>
      <c r="F269" s="13">
        <f>F268-'Area 2010'!$E$12*$AG$14</f>
        <v>6.3480327610941192</v>
      </c>
      <c r="G269" s="13">
        <f>G268-'Area 2010'!$F$12*$AG$26</f>
        <v>7.3816824710534048</v>
      </c>
      <c r="H269" s="11" t="s">
        <v>19</v>
      </c>
      <c r="I269" s="118" t="s">
        <v>67</v>
      </c>
      <c r="J269" s="119" t="s">
        <v>68</v>
      </c>
      <c r="K269" s="15"/>
      <c r="M269"/>
      <c r="N269"/>
      <c r="O269"/>
      <c r="P269"/>
      <c r="Q269"/>
      <c r="R269"/>
      <c r="S269"/>
      <c r="T269" s="14"/>
      <c r="U269" s="14"/>
      <c r="Y269" s="15"/>
      <c r="Z269" s="15"/>
      <c r="AA269" s="15"/>
    </row>
    <row r="270" spans="4:27" s="11" customFormat="1" x14ac:dyDescent="0.25">
      <c r="D270" s="7" t="s">
        <v>9</v>
      </c>
      <c r="E270" s="12">
        <v>2036</v>
      </c>
      <c r="F270" s="13">
        <f>F269-'Area 2010'!$E$12*$AH$14</f>
        <v>6.3311227111178425</v>
      </c>
      <c r="G270" s="13">
        <f>G269-'Area 2010'!$F$12*$AH$26</f>
        <v>7.3618924376189456</v>
      </c>
      <c r="H270" s="11" t="s">
        <v>19</v>
      </c>
      <c r="I270" s="118" t="s">
        <v>67</v>
      </c>
      <c r="J270" s="119" t="s">
        <v>68</v>
      </c>
      <c r="K270" s="15"/>
      <c r="M270"/>
      <c r="N270"/>
      <c r="O270"/>
      <c r="P270"/>
      <c r="Q270"/>
      <c r="R270"/>
      <c r="S270"/>
      <c r="T270" s="14"/>
      <c r="U270" s="14"/>
      <c r="Y270" s="15"/>
      <c r="Z270" s="15"/>
      <c r="AA270" s="15"/>
    </row>
    <row r="271" spans="4:27" s="11" customFormat="1" x14ac:dyDescent="0.25">
      <c r="D271" s="7" t="s">
        <v>9</v>
      </c>
      <c r="E271" s="12">
        <v>2037</v>
      </c>
      <c r="F271" s="13">
        <f>F270-'Area 2010'!$E$12*$AH$14</f>
        <v>6.3142126611415659</v>
      </c>
      <c r="G271" s="13">
        <f>G270-'Area 2010'!$F$12*$AH$26</f>
        <v>7.3421024041844865</v>
      </c>
      <c r="H271" s="11" t="s">
        <v>19</v>
      </c>
      <c r="I271" s="118" t="s">
        <v>67</v>
      </c>
      <c r="J271" s="119" t="s">
        <v>68</v>
      </c>
      <c r="K271" s="15"/>
      <c r="M271"/>
      <c r="N271"/>
      <c r="O271"/>
      <c r="P271"/>
      <c r="Q271"/>
      <c r="R271"/>
      <c r="S271"/>
      <c r="T271" s="14"/>
      <c r="U271" s="14"/>
      <c r="Y271" s="15"/>
      <c r="Z271" s="15"/>
      <c r="AA271" s="15"/>
    </row>
    <row r="272" spans="4:27" s="11" customFormat="1" x14ac:dyDescent="0.25">
      <c r="D272" s="7" t="s">
        <v>9</v>
      </c>
      <c r="E272" s="12">
        <v>2038</v>
      </c>
      <c r="F272" s="13">
        <f>F271-'Area 2010'!$E$12*$AH$14</f>
        <v>6.2973026111652892</v>
      </c>
      <c r="G272" s="13">
        <f>G271-'Area 2010'!$F$12*$AH$26</f>
        <v>7.3223123707500273</v>
      </c>
      <c r="H272" s="11" t="s">
        <v>19</v>
      </c>
      <c r="I272" s="118" t="s">
        <v>67</v>
      </c>
      <c r="J272" s="119" t="s">
        <v>68</v>
      </c>
      <c r="K272" s="15"/>
      <c r="M272"/>
      <c r="N272"/>
      <c r="O272"/>
      <c r="P272"/>
      <c r="Q272"/>
      <c r="R272"/>
      <c r="S272"/>
      <c r="T272" s="14"/>
      <c r="U272" s="14"/>
      <c r="Y272" s="15"/>
      <c r="Z272" s="15"/>
      <c r="AA272" s="15"/>
    </row>
    <row r="273" spans="4:27" s="11" customFormat="1" x14ac:dyDescent="0.25">
      <c r="D273" s="7" t="s">
        <v>9</v>
      </c>
      <c r="E273" s="12">
        <v>2039</v>
      </c>
      <c r="F273" s="13">
        <f>F272-'Area 2010'!$E$12*$AH$14</f>
        <v>6.2803925611890126</v>
      </c>
      <c r="G273" s="13">
        <f>G272-'Area 2010'!$F$12*$AH$26</f>
        <v>7.3025223373155681</v>
      </c>
      <c r="H273" s="11" t="s">
        <v>19</v>
      </c>
      <c r="I273" s="118" t="s">
        <v>67</v>
      </c>
      <c r="J273" s="119" t="s">
        <v>68</v>
      </c>
      <c r="K273" s="15"/>
      <c r="M273"/>
      <c r="N273"/>
      <c r="O273"/>
      <c r="P273"/>
      <c r="Q273"/>
      <c r="R273"/>
      <c r="S273"/>
      <c r="T273" s="14"/>
      <c r="U273" s="14"/>
      <c r="Y273" s="15"/>
      <c r="Z273" s="15"/>
      <c r="AA273" s="15"/>
    </row>
    <row r="274" spans="4:27" s="11" customFormat="1" x14ac:dyDescent="0.25">
      <c r="D274" s="7" t="s">
        <v>9</v>
      </c>
      <c r="E274" s="12">
        <v>2040</v>
      </c>
      <c r="F274" s="13">
        <f>F273-'Area 2010'!$E$12*$AH$14</f>
        <v>6.2634825112127359</v>
      </c>
      <c r="G274" s="13">
        <f>G273-'Area 2010'!$F$12*$AH$26</f>
        <v>7.2827323038811089</v>
      </c>
      <c r="H274" s="11" t="s">
        <v>19</v>
      </c>
      <c r="I274" s="118" t="s">
        <v>67</v>
      </c>
      <c r="J274" s="119" t="s">
        <v>68</v>
      </c>
      <c r="K274" s="15"/>
      <c r="M274"/>
      <c r="N274"/>
      <c r="O274"/>
      <c r="P274"/>
      <c r="Q274"/>
      <c r="R274"/>
      <c r="S274"/>
      <c r="T274" s="14"/>
      <c r="U274" s="14"/>
      <c r="Y274" s="15"/>
      <c r="Z274" s="15"/>
      <c r="AA274" s="15"/>
    </row>
    <row r="275" spans="4:27" s="11" customFormat="1" x14ac:dyDescent="0.25">
      <c r="D275" s="7" t="s">
        <v>9</v>
      </c>
      <c r="E275" s="12">
        <v>2041</v>
      </c>
      <c r="F275" s="13">
        <f>F274-'Area 2010'!$E$12*$AI$14</f>
        <v>6.2465724612364593</v>
      </c>
      <c r="G275" s="13">
        <f>G274-'Area 2010'!$F$12*$AI$26</f>
        <v>7.2629422704466498</v>
      </c>
      <c r="H275" s="11" t="s">
        <v>19</v>
      </c>
      <c r="I275" s="118" t="s">
        <v>67</v>
      </c>
      <c r="J275" s="119" t="s">
        <v>68</v>
      </c>
      <c r="K275" s="15"/>
      <c r="M275"/>
      <c r="N275"/>
      <c r="O275"/>
      <c r="P275"/>
      <c r="Q275"/>
      <c r="R275"/>
      <c r="S275"/>
      <c r="T275" s="14"/>
      <c r="U275" s="14"/>
      <c r="Y275" s="15"/>
      <c r="Z275" s="15"/>
      <c r="AA275" s="15"/>
    </row>
    <row r="276" spans="4:27" s="11" customFormat="1" x14ac:dyDescent="0.25">
      <c r="D276" s="7" t="s">
        <v>9</v>
      </c>
      <c r="E276" s="12">
        <v>2042</v>
      </c>
      <c r="F276" s="13">
        <f>F275-'Area 2010'!$E$12*$AI$14</f>
        <v>6.2296624112601826</v>
      </c>
      <c r="G276" s="13">
        <f>G275-'Area 2010'!$F$12*$AI$26</f>
        <v>7.2431522370121906</v>
      </c>
      <c r="H276" s="11" t="s">
        <v>19</v>
      </c>
      <c r="I276" s="118" t="s">
        <v>67</v>
      </c>
      <c r="J276" s="119" t="s">
        <v>68</v>
      </c>
      <c r="K276" s="15"/>
      <c r="M276"/>
      <c r="N276"/>
      <c r="O276"/>
      <c r="P276"/>
      <c r="Q276"/>
      <c r="R276"/>
      <c r="S276"/>
      <c r="T276" s="14"/>
      <c r="U276" s="14"/>
      <c r="Y276" s="15"/>
      <c r="Z276" s="15"/>
      <c r="AA276" s="15"/>
    </row>
    <row r="277" spans="4:27" s="11" customFormat="1" x14ac:dyDescent="0.25">
      <c r="D277" s="7" t="s">
        <v>9</v>
      </c>
      <c r="E277" s="12">
        <v>2043</v>
      </c>
      <c r="F277" s="13">
        <f>F276-'Area 2010'!$E$12*$AI$14</f>
        <v>6.212752361283906</v>
      </c>
      <c r="G277" s="13">
        <f>G276-'Area 2010'!$F$12*$AI$26</f>
        <v>7.2233622035777314</v>
      </c>
      <c r="H277" s="11" t="s">
        <v>19</v>
      </c>
      <c r="I277" s="118" t="s">
        <v>67</v>
      </c>
      <c r="J277" s="119" t="s">
        <v>68</v>
      </c>
      <c r="K277" s="15"/>
      <c r="M277"/>
      <c r="N277"/>
      <c r="O277"/>
      <c r="P277"/>
      <c r="Q277"/>
      <c r="R277"/>
      <c r="S277"/>
      <c r="T277" s="14"/>
      <c r="U277" s="14"/>
      <c r="Y277" s="15"/>
      <c r="Z277" s="15"/>
      <c r="AA277" s="15"/>
    </row>
    <row r="278" spans="4:27" s="11" customFormat="1" x14ac:dyDescent="0.25">
      <c r="D278" s="7" t="s">
        <v>9</v>
      </c>
      <c r="E278" s="12">
        <v>2044</v>
      </c>
      <c r="F278" s="13">
        <f>F277-'Area 2010'!$E$12*$AI$14</f>
        <v>6.1958423113076293</v>
      </c>
      <c r="G278" s="13">
        <f>G277-'Area 2010'!$F$12*$AI$26</f>
        <v>7.2035721701432722</v>
      </c>
      <c r="H278" s="11" t="s">
        <v>19</v>
      </c>
      <c r="I278" s="118" t="s">
        <v>67</v>
      </c>
      <c r="J278" s="119" t="s">
        <v>68</v>
      </c>
      <c r="K278" s="15"/>
      <c r="M278"/>
      <c r="N278"/>
      <c r="O278"/>
      <c r="P278"/>
      <c r="Q278"/>
      <c r="R278"/>
      <c r="S278"/>
      <c r="T278" s="14"/>
      <c r="U278" s="14"/>
      <c r="Y278" s="15"/>
      <c r="Z278" s="15"/>
      <c r="AA278" s="15"/>
    </row>
    <row r="279" spans="4:27" s="11" customFormat="1" x14ac:dyDescent="0.25">
      <c r="D279" s="7" t="s">
        <v>9</v>
      </c>
      <c r="E279" s="12">
        <v>2045</v>
      </c>
      <c r="F279" s="13">
        <f>F278-'Area 2010'!$E$12*$AI$14</f>
        <v>6.1789322613313526</v>
      </c>
      <c r="G279" s="13">
        <f>G278-'Area 2010'!$F$12*$AI$26</f>
        <v>7.183782136708813</v>
      </c>
      <c r="H279" s="11" t="s">
        <v>19</v>
      </c>
      <c r="I279" s="118" t="s">
        <v>67</v>
      </c>
      <c r="J279" s="119" t="s">
        <v>68</v>
      </c>
      <c r="K279" s="15"/>
      <c r="M279"/>
      <c r="N279"/>
      <c r="O279"/>
      <c r="P279"/>
      <c r="Q279"/>
      <c r="R279"/>
      <c r="S279"/>
      <c r="T279" s="14"/>
      <c r="U279" s="14"/>
      <c r="Y279" s="15"/>
      <c r="Z279" s="15"/>
      <c r="AA279" s="15"/>
    </row>
    <row r="280" spans="4:27" s="11" customFormat="1" x14ac:dyDescent="0.25">
      <c r="D280" s="7" t="s">
        <v>9</v>
      </c>
      <c r="E280" s="12">
        <v>2046</v>
      </c>
      <c r="F280" s="13">
        <f>F279-'Area 2010'!$E$12*$AJ$14</f>
        <v>6.162022211355076</v>
      </c>
      <c r="G280" s="13">
        <f>G279-'Area 2010'!$F$12*$AJ$26</f>
        <v>7.1639921032743539</v>
      </c>
      <c r="H280" s="11" t="s">
        <v>19</v>
      </c>
      <c r="I280" s="118" t="s">
        <v>67</v>
      </c>
      <c r="J280" s="119" t="s">
        <v>68</v>
      </c>
      <c r="K280" s="15"/>
      <c r="M280"/>
      <c r="N280"/>
      <c r="O280"/>
      <c r="P280"/>
      <c r="Q280"/>
      <c r="R280"/>
      <c r="S280"/>
      <c r="T280" s="14"/>
      <c r="U280" s="14"/>
      <c r="Y280" s="15"/>
      <c r="Z280" s="15"/>
      <c r="AA280" s="15"/>
    </row>
    <row r="281" spans="4:27" s="11" customFormat="1" x14ac:dyDescent="0.25">
      <c r="D281" s="7" t="s">
        <v>9</v>
      </c>
      <c r="E281" s="12">
        <v>2047</v>
      </c>
      <c r="F281" s="13">
        <f>F280-'Area 2010'!$E$12*$AJ$14</f>
        <v>6.1451121613787993</v>
      </c>
      <c r="G281" s="13">
        <f>G280-'Area 2010'!$F$12*$AJ$26</f>
        <v>7.1442020698398947</v>
      </c>
      <c r="H281" s="11" t="s">
        <v>19</v>
      </c>
      <c r="I281" s="118" t="s">
        <v>67</v>
      </c>
      <c r="J281" s="119" t="s">
        <v>68</v>
      </c>
      <c r="K281" s="15"/>
      <c r="M281"/>
      <c r="N281"/>
      <c r="O281"/>
      <c r="P281"/>
      <c r="Q281"/>
      <c r="R281"/>
      <c r="S281"/>
      <c r="T281" s="14"/>
      <c r="U281" s="14"/>
      <c r="Y281" s="15"/>
      <c r="Z281" s="15"/>
      <c r="AA281" s="15"/>
    </row>
    <row r="282" spans="4:27" s="11" customFormat="1" x14ac:dyDescent="0.25">
      <c r="D282" s="7" t="s">
        <v>9</v>
      </c>
      <c r="E282" s="12">
        <v>2048</v>
      </c>
      <c r="F282" s="13">
        <f>F281-'Area 2010'!$E$12*$AJ$14</f>
        <v>6.1282021114025227</v>
      </c>
      <c r="G282" s="13">
        <f>G281-'Area 2010'!$F$12*$AJ$26</f>
        <v>7.1244120364054355</v>
      </c>
      <c r="H282" s="11" t="s">
        <v>19</v>
      </c>
      <c r="I282" s="118" t="s">
        <v>67</v>
      </c>
      <c r="J282" s="119" t="s">
        <v>68</v>
      </c>
      <c r="K282" s="15"/>
      <c r="M282"/>
      <c r="N282"/>
      <c r="O282"/>
      <c r="P282"/>
      <c r="Q282"/>
      <c r="R282"/>
      <c r="S282"/>
      <c r="T282" s="14"/>
      <c r="U282" s="14"/>
      <c r="Y282" s="15"/>
      <c r="Z282" s="15"/>
      <c r="AA282" s="15"/>
    </row>
    <row r="283" spans="4:27" s="11" customFormat="1" x14ac:dyDescent="0.25">
      <c r="D283" s="7" t="s">
        <v>9</v>
      </c>
      <c r="E283" s="12">
        <v>2049</v>
      </c>
      <c r="F283" s="13">
        <f>F282-'Area 2010'!$E$12*$AJ$14</f>
        <v>6.111292061426246</v>
      </c>
      <c r="G283" s="13">
        <f>G282-'Area 2010'!$F$12*$AJ$26</f>
        <v>7.1046220029709763</v>
      </c>
      <c r="H283" s="11" t="s">
        <v>19</v>
      </c>
      <c r="I283" s="118" t="s">
        <v>67</v>
      </c>
      <c r="J283" s="119" t="s">
        <v>68</v>
      </c>
      <c r="K283" s="15"/>
      <c r="M283"/>
      <c r="N283"/>
      <c r="O283"/>
      <c r="P283"/>
      <c r="Q283"/>
      <c r="R283"/>
      <c r="S283"/>
      <c r="T283" s="14"/>
      <c r="U283" s="14"/>
      <c r="Y283" s="15"/>
      <c r="Z283" s="15"/>
      <c r="AA283" s="15"/>
    </row>
    <row r="284" spans="4:27" s="11" customFormat="1" x14ac:dyDescent="0.25">
      <c r="D284" s="7" t="s">
        <v>9</v>
      </c>
      <c r="E284" s="12">
        <v>2050</v>
      </c>
      <c r="F284" s="13">
        <f>F283-'Area 2010'!$E$12*$AJ$14</f>
        <v>6.0943820114499694</v>
      </c>
      <c r="G284" s="13">
        <f>G283-'Area 2010'!$F$12*$AJ$26</f>
        <v>7.0848319695365172</v>
      </c>
      <c r="H284" s="11" t="s">
        <v>19</v>
      </c>
      <c r="I284" s="118" t="s">
        <v>67</v>
      </c>
      <c r="J284" s="119" t="s">
        <v>68</v>
      </c>
      <c r="K284" s="15"/>
      <c r="M284"/>
      <c r="N284"/>
      <c r="O284"/>
      <c r="P284"/>
      <c r="Q284"/>
      <c r="R284"/>
      <c r="S284"/>
      <c r="T284" s="14"/>
      <c r="U284" s="14"/>
      <c r="Y284" s="15"/>
      <c r="Z284" s="15"/>
      <c r="AA284" s="15"/>
    </row>
    <row r="285" spans="4:27" s="11" customFormat="1" x14ac:dyDescent="0.25">
      <c r="D285" s="7" t="s">
        <v>9</v>
      </c>
      <c r="E285" s="12">
        <v>2011</v>
      </c>
      <c r="F285" s="13">
        <f>'Area 2010'!$E$13-'Area 2010'!$E$13*$AB$15</f>
        <v>3.0445271470524657</v>
      </c>
      <c r="G285" s="13">
        <f>'Area 2010'!$F$13-'Area 2010'!$F$13*$AB$27</f>
        <v>3.2831897319425374</v>
      </c>
      <c r="H285" s="11" t="s">
        <v>20</v>
      </c>
      <c r="I285" s="118" t="s">
        <v>67</v>
      </c>
      <c r="J285" s="119" t="s">
        <v>68</v>
      </c>
      <c r="K285" s="15"/>
      <c r="M285"/>
      <c r="N285"/>
      <c r="O285"/>
      <c r="P285"/>
      <c r="Q285"/>
      <c r="R285"/>
      <c r="S285"/>
      <c r="T285" s="14"/>
      <c r="U285" s="14"/>
      <c r="Y285" s="15"/>
      <c r="Z285" s="15"/>
      <c r="AA285" s="15"/>
    </row>
    <row r="286" spans="4:27" s="11" customFormat="1" x14ac:dyDescent="0.25">
      <c r="D286" s="7" t="s">
        <v>9</v>
      </c>
      <c r="E286" s="12">
        <v>2012</v>
      </c>
      <c r="F286" s="13">
        <f>F285-'Area 2010'!$E$13*$AB$15</f>
        <v>3.0375085919374807</v>
      </c>
      <c r="G286" s="13">
        <f>G285-'Area 2010'!$F$13*$AB$27</f>
        <v>3.2716582075453484</v>
      </c>
      <c r="H286" s="11" t="s">
        <v>20</v>
      </c>
      <c r="I286" s="118" t="s">
        <v>67</v>
      </c>
      <c r="J286" s="119" t="s">
        <v>68</v>
      </c>
      <c r="K286" s="15"/>
      <c r="M286"/>
      <c r="N286"/>
      <c r="O286"/>
      <c r="P286"/>
      <c r="Q286"/>
      <c r="R286"/>
      <c r="S286"/>
      <c r="T286" s="14"/>
      <c r="U286" s="14"/>
      <c r="Y286" s="15"/>
      <c r="Z286" s="15"/>
      <c r="AA286" s="15"/>
    </row>
    <row r="287" spans="4:27" s="11" customFormat="1" x14ac:dyDescent="0.25">
      <c r="D287" s="7" t="s">
        <v>9</v>
      </c>
      <c r="E287" s="12">
        <v>2013</v>
      </c>
      <c r="F287" s="13">
        <f>F286-'Area 2010'!$E$13*$AC$15</f>
        <v>3.0304900368224956</v>
      </c>
      <c r="G287" s="13">
        <f>G286-'Area 2010'!$F$13*$AC$27</f>
        <v>3.2601266831481595</v>
      </c>
      <c r="H287" s="11" t="s">
        <v>20</v>
      </c>
      <c r="I287" s="118" t="s">
        <v>67</v>
      </c>
      <c r="J287" s="119" t="s">
        <v>68</v>
      </c>
      <c r="K287" s="15"/>
      <c r="M287"/>
      <c r="N287"/>
      <c r="O287"/>
      <c r="P287"/>
      <c r="Q287"/>
      <c r="R287"/>
      <c r="S287"/>
      <c r="T287" s="14"/>
      <c r="U287" s="14"/>
      <c r="Y287" s="15"/>
      <c r="Z287" s="15"/>
      <c r="AA287" s="15"/>
    </row>
    <row r="288" spans="4:27" s="11" customFormat="1" x14ac:dyDescent="0.25">
      <c r="D288" s="7" t="s">
        <v>9</v>
      </c>
      <c r="E288" s="12">
        <v>2014</v>
      </c>
      <c r="F288" s="13">
        <f>F287-'Area 2010'!$E$13*$AC$15</f>
        <v>3.0234714817075106</v>
      </c>
      <c r="G288" s="13">
        <f>G287-'Area 2010'!$F$13*$AC$27</f>
        <v>3.2485951587509705</v>
      </c>
      <c r="H288" s="11" t="s">
        <v>20</v>
      </c>
      <c r="I288" s="118" t="s">
        <v>67</v>
      </c>
      <c r="J288" s="119" t="s">
        <v>68</v>
      </c>
      <c r="K288" s="15"/>
      <c r="M288"/>
      <c r="N288"/>
      <c r="O288"/>
      <c r="P288"/>
      <c r="Q288"/>
      <c r="R288"/>
      <c r="S288"/>
      <c r="T288" s="14"/>
      <c r="U288" s="14"/>
      <c r="Y288" s="15"/>
      <c r="Z288" s="15"/>
      <c r="AA288" s="15"/>
    </row>
    <row r="289" spans="4:27" s="11" customFormat="1" x14ac:dyDescent="0.25">
      <c r="D289" s="7" t="s">
        <v>9</v>
      </c>
      <c r="E289" s="12">
        <v>2015</v>
      </c>
      <c r="F289" s="13">
        <f>F288-'Area 2010'!$E$13*$AC$15</f>
        <v>3.0164529265925255</v>
      </c>
      <c r="G289" s="13">
        <f>G288-'Area 2010'!$F$13*$AC$27</f>
        <v>3.2370636343537815</v>
      </c>
      <c r="H289" s="11" t="s">
        <v>20</v>
      </c>
      <c r="I289" s="118" t="s">
        <v>67</v>
      </c>
      <c r="J289" s="119" t="s">
        <v>68</v>
      </c>
      <c r="K289" s="15"/>
      <c r="M289"/>
      <c r="N289"/>
      <c r="O289"/>
      <c r="P289"/>
      <c r="Q289"/>
      <c r="R289"/>
      <c r="S289"/>
      <c r="T289" s="14"/>
      <c r="U289" s="14"/>
      <c r="Y289" s="15"/>
      <c r="Z289" s="15"/>
      <c r="AA289" s="15"/>
    </row>
    <row r="290" spans="4:27" s="11" customFormat="1" x14ac:dyDescent="0.25">
      <c r="D290" s="7" t="s">
        <v>9</v>
      </c>
      <c r="E290" s="12">
        <v>2016</v>
      </c>
      <c r="F290" s="13">
        <f>F289-'Area 2010'!$E$13*$AD$15</f>
        <v>3.0088240623371068</v>
      </c>
      <c r="G290" s="13">
        <f>G289-'Area 2010'!$F$13*$AD$27</f>
        <v>3.228826831212932</v>
      </c>
      <c r="H290" s="11" t="s">
        <v>20</v>
      </c>
      <c r="I290" s="118" t="s">
        <v>67</v>
      </c>
      <c r="J290" s="119" t="s">
        <v>68</v>
      </c>
      <c r="K290" s="15"/>
      <c r="M290"/>
      <c r="N290"/>
      <c r="O290"/>
      <c r="P290"/>
      <c r="Q290"/>
      <c r="R290"/>
      <c r="S290"/>
      <c r="T290" s="14"/>
      <c r="U290" s="14"/>
      <c r="Y290" s="15"/>
      <c r="Z290" s="15"/>
      <c r="AA290" s="15"/>
    </row>
    <row r="291" spans="4:27" s="11" customFormat="1" x14ac:dyDescent="0.25">
      <c r="D291" s="7" t="s">
        <v>9</v>
      </c>
      <c r="E291" s="12">
        <v>2017</v>
      </c>
      <c r="F291" s="13">
        <f>F290-'Area 2010'!$E$13*$AD$15</f>
        <v>3.001195198081688</v>
      </c>
      <c r="G291" s="13">
        <f>G290-'Area 2010'!$F$13*$AD$27</f>
        <v>3.2205900280720825</v>
      </c>
      <c r="H291" s="11" t="s">
        <v>20</v>
      </c>
      <c r="I291" s="118" t="s">
        <v>67</v>
      </c>
      <c r="J291" s="119" t="s">
        <v>68</v>
      </c>
      <c r="K291" s="15"/>
      <c r="M291"/>
      <c r="N291"/>
      <c r="O291"/>
      <c r="P291"/>
      <c r="Q291"/>
      <c r="R291"/>
      <c r="S291"/>
      <c r="T291" s="14"/>
      <c r="U291" s="14"/>
      <c r="Y291" s="15"/>
      <c r="Z291" s="15"/>
      <c r="AA291" s="15"/>
    </row>
    <row r="292" spans="4:27" s="11" customFormat="1" x14ac:dyDescent="0.25">
      <c r="D292" s="7" t="s">
        <v>9</v>
      </c>
      <c r="E292" s="12">
        <v>2018</v>
      </c>
      <c r="F292" s="13">
        <f>F291-'Area 2010'!$E$13*$AD$15</f>
        <v>2.9935663338262692</v>
      </c>
      <c r="G292" s="13">
        <f>G291-'Area 2010'!$F$13*$AD$27</f>
        <v>3.212353224931233</v>
      </c>
      <c r="H292" s="11" t="s">
        <v>20</v>
      </c>
      <c r="I292" s="118" t="s">
        <v>67</v>
      </c>
      <c r="J292" s="119" t="s">
        <v>68</v>
      </c>
      <c r="K292" s="15"/>
      <c r="M292"/>
      <c r="N292"/>
      <c r="O292"/>
      <c r="P292"/>
      <c r="Q292"/>
      <c r="R292"/>
      <c r="S292"/>
      <c r="T292" s="14"/>
      <c r="U292" s="14"/>
      <c r="Y292" s="15"/>
      <c r="Z292" s="15"/>
      <c r="AA292" s="15"/>
    </row>
    <row r="293" spans="4:27" s="11" customFormat="1" x14ac:dyDescent="0.25">
      <c r="D293" s="7" t="s">
        <v>9</v>
      </c>
      <c r="E293" s="12">
        <v>2019</v>
      </c>
      <c r="F293" s="13">
        <f>F292-'Area 2010'!$E$13*$AD$15</f>
        <v>2.9859374695708505</v>
      </c>
      <c r="G293" s="13">
        <f>G292-'Area 2010'!$F$13*$AD$27</f>
        <v>3.2041164217903835</v>
      </c>
      <c r="H293" s="11" t="s">
        <v>20</v>
      </c>
      <c r="I293" s="118" t="s">
        <v>67</v>
      </c>
      <c r="J293" s="119" t="s">
        <v>68</v>
      </c>
      <c r="K293" s="15"/>
      <c r="M293"/>
      <c r="N293"/>
      <c r="O293"/>
      <c r="P293"/>
      <c r="Q293"/>
      <c r="R293"/>
      <c r="S293"/>
      <c r="T293" s="14"/>
      <c r="U293" s="14"/>
      <c r="Y293" s="15"/>
      <c r="Z293" s="15"/>
      <c r="AA293" s="15"/>
    </row>
    <row r="294" spans="4:27" s="11" customFormat="1" x14ac:dyDescent="0.25">
      <c r="D294" s="7" t="s">
        <v>9</v>
      </c>
      <c r="E294" s="12">
        <v>2020</v>
      </c>
      <c r="F294" s="13">
        <f>F293-'Area 2010'!$E$13*$AD$15</f>
        <v>2.9783086053154317</v>
      </c>
      <c r="G294" s="13">
        <f>G293-'Area 2010'!$F$13*$AD$27</f>
        <v>3.195879618649534</v>
      </c>
      <c r="H294" s="11" t="s">
        <v>20</v>
      </c>
      <c r="I294" s="118" t="s">
        <v>67</v>
      </c>
      <c r="J294" s="119" t="s">
        <v>68</v>
      </c>
      <c r="K294" s="15"/>
      <c r="M294"/>
      <c r="N294"/>
      <c r="O294"/>
      <c r="P294"/>
      <c r="Q294"/>
      <c r="R294"/>
      <c r="S294"/>
      <c r="T294" s="14"/>
      <c r="U294" s="14"/>
      <c r="Y294" s="15"/>
      <c r="Z294" s="15"/>
      <c r="AA294" s="15"/>
    </row>
    <row r="295" spans="4:27" s="11" customFormat="1" x14ac:dyDescent="0.25">
      <c r="D295" s="7" t="s">
        <v>9</v>
      </c>
      <c r="E295" s="12">
        <v>2021</v>
      </c>
      <c r="F295" s="13">
        <f>F294-'Area 2010'!$E$13*$AE$15</f>
        <v>2.970679741060013</v>
      </c>
      <c r="G295" s="13">
        <f>G294-'Area 2010'!$F$13*$AE$27</f>
        <v>3.1876428155086844</v>
      </c>
      <c r="H295" s="11" t="s">
        <v>20</v>
      </c>
      <c r="I295" s="118" t="s">
        <v>67</v>
      </c>
      <c r="J295" s="119" t="s">
        <v>68</v>
      </c>
      <c r="K295" s="15"/>
      <c r="M295"/>
      <c r="N295"/>
      <c r="O295"/>
      <c r="P295"/>
      <c r="Q295"/>
      <c r="R295"/>
      <c r="S295"/>
      <c r="T295" s="14"/>
      <c r="U295" s="14"/>
      <c r="Y295" s="15"/>
      <c r="Z295" s="15"/>
      <c r="AA295" s="15"/>
    </row>
    <row r="296" spans="4:27" s="11" customFormat="1" x14ac:dyDescent="0.25">
      <c r="D296" s="7" t="s">
        <v>9</v>
      </c>
      <c r="E296" s="12">
        <v>2022</v>
      </c>
      <c r="F296" s="13">
        <f>F295-'Area 2010'!$E$13*$AE$15</f>
        <v>2.9630508768045942</v>
      </c>
      <c r="G296" s="13">
        <f>G295-'Area 2010'!$F$13*$AE$27</f>
        <v>3.1794060123678349</v>
      </c>
      <c r="H296" s="11" t="s">
        <v>20</v>
      </c>
      <c r="I296" s="118" t="s">
        <v>67</v>
      </c>
      <c r="J296" s="119" t="s">
        <v>68</v>
      </c>
      <c r="K296" s="15"/>
      <c r="M296"/>
      <c r="N296"/>
      <c r="O296"/>
      <c r="P296"/>
      <c r="Q296"/>
      <c r="R296"/>
      <c r="S296"/>
      <c r="T296" s="14"/>
      <c r="U296" s="14"/>
      <c r="Y296" s="15"/>
      <c r="Z296" s="15"/>
      <c r="AA296" s="15"/>
    </row>
    <row r="297" spans="4:27" s="11" customFormat="1" x14ac:dyDescent="0.25">
      <c r="D297" s="7" t="s">
        <v>9</v>
      </c>
      <c r="E297" s="12">
        <v>2023</v>
      </c>
      <c r="F297" s="13">
        <f>F296-'Area 2010'!$E$13*$AE$15</f>
        <v>2.9554220125491755</v>
      </c>
      <c r="G297" s="13">
        <f>G296-'Area 2010'!$F$13*$AE$27</f>
        <v>3.1711692092269854</v>
      </c>
      <c r="H297" s="11" t="s">
        <v>20</v>
      </c>
      <c r="I297" s="118" t="s">
        <v>67</v>
      </c>
      <c r="J297" s="119" t="s">
        <v>68</v>
      </c>
      <c r="K297" s="15"/>
      <c r="M297"/>
      <c r="N297"/>
      <c r="O297"/>
      <c r="P297"/>
      <c r="Q297"/>
      <c r="R297"/>
      <c r="S297"/>
      <c r="T297" s="14"/>
      <c r="U297" s="14"/>
      <c r="Y297" s="15"/>
      <c r="Z297" s="15"/>
      <c r="AA297" s="15"/>
    </row>
    <row r="298" spans="4:27" s="11" customFormat="1" x14ac:dyDescent="0.25">
      <c r="D298" s="7" t="s">
        <v>9</v>
      </c>
      <c r="E298" s="12">
        <v>2024</v>
      </c>
      <c r="F298" s="13">
        <f>F297-'Area 2010'!$E$13*$AE$15</f>
        <v>2.9477931482937567</v>
      </c>
      <c r="G298" s="13">
        <f>G297-'Area 2010'!$F$13*$AE$27</f>
        <v>3.1629324060861359</v>
      </c>
      <c r="H298" s="11" t="s">
        <v>20</v>
      </c>
      <c r="I298" s="118" t="s">
        <v>67</v>
      </c>
      <c r="J298" s="119" t="s">
        <v>68</v>
      </c>
      <c r="K298" s="15"/>
      <c r="M298"/>
      <c r="N298"/>
      <c r="O298"/>
      <c r="P298"/>
      <c r="Q298"/>
      <c r="R298"/>
      <c r="S298"/>
      <c r="T298" s="14"/>
      <c r="U298" s="14"/>
      <c r="Y298" s="15"/>
      <c r="Z298" s="15"/>
      <c r="AA298" s="15"/>
    </row>
    <row r="299" spans="4:27" s="11" customFormat="1" x14ac:dyDescent="0.25">
      <c r="D299" s="7" t="s">
        <v>9</v>
      </c>
      <c r="E299" s="12">
        <v>2025</v>
      </c>
      <c r="F299" s="13">
        <f>F298-'Area 2010'!$E$13*$AE$15</f>
        <v>2.940164284038338</v>
      </c>
      <c r="G299" s="13">
        <f>G298-'Area 2010'!$F$13*$AE$27</f>
        <v>3.1546956029452864</v>
      </c>
      <c r="H299" s="11" t="s">
        <v>20</v>
      </c>
      <c r="I299" s="118" t="s">
        <v>67</v>
      </c>
      <c r="J299" s="119" t="s">
        <v>68</v>
      </c>
      <c r="K299" s="15"/>
      <c r="M299"/>
      <c r="N299"/>
      <c r="O299"/>
      <c r="P299"/>
      <c r="Q299"/>
      <c r="R299"/>
      <c r="S299"/>
      <c r="T299" s="14"/>
      <c r="U299" s="14"/>
      <c r="Y299" s="15"/>
      <c r="Z299" s="15"/>
      <c r="AA299" s="15"/>
    </row>
    <row r="300" spans="4:27" s="11" customFormat="1" x14ac:dyDescent="0.25">
      <c r="D300" s="7" t="s">
        <v>9</v>
      </c>
      <c r="E300" s="12">
        <v>2026</v>
      </c>
      <c r="F300" s="13">
        <f>F299-'Area 2010'!$E$13*$AF$15</f>
        <v>2.9325354197829192</v>
      </c>
      <c r="G300" s="13">
        <f>G299-'Area 2010'!$F$13*$AF$27</f>
        <v>3.1464587998044369</v>
      </c>
      <c r="H300" s="11" t="s">
        <v>20</v>
      </c>
      <c r="I300" s="118" t="s">
        <v>67</v>
      </c>
      <c r="J300" s="119" t="s">
        <v>68</v>
      </c>
      <c r="K300" s="15"/>
      <c r="M300"/>
      <c r="N300"/>
      <c r="O300"/>
      <c r="P300"/>
      <c r="Q300"/>
      <c r="R300"/>
      <c r="S300"/>
      <c r="T300" s="14"/>
      <c r="U300" s="14"/>
      <c r="Y300" s="15"/>
      <c r="Z300" s="15"/>
      <c r="AA300" s="15"/>
    </row>
    <row r="301" spans="4:27" s="11" customFormat="1" x14ac:dyDescent="0.25">
      <c r="D301" s="7" t="s">
        <v>9</v>
      </c>
      <c r="E301" s="12">
        <v>2027</v>
      </c>
      <c r="F301" s="13">
        <f>F300-'Area 2010'!$E$13*$AF$15</f>
        <v>2.9249065555275005</v>
      </c>
      <c r="G301" s="13">
        <f>G300-'Area 2010'!$F$13*$AF$27</f>
        <v>3.1382219966635874</v>
      </c>
      <c r="H301" s="11" t="s">
        <v>20</v>
      </c>
      <c r="I301" s="118" t="s">
        <v>67</v>
      </c>
      <c r="J301" s="119" t="s">
        <v>68</v>
      </c>
      <c r="K301" s="15"/>
      <c r="M301"/>
      <c r="N301"/>
      <c r="O301"/>
      <c r="P301"/>
      <c r="Q301"/>
      <c r="R301"/>
      <c r="S301"/>
      <c r="T301" s="14"/>
      <c r="U301" s="14"/>
      <c r="Y301" s="15"/>
      <c r="Z301" s="15"/>
      <c r="AA301" s="15"/>
    </row>
    <row r="302" spans="4:27" s="11" customFormat="1" x14ac:dyDescent="0.25">
      <c r="D302" s="7" t="s">
        <v>9</v>
      </c>
      <c r="E302" s="12">
        <v>2028</v>
      </c>
      <c r="F302" s="13">
        <f>F301-'Area 2010'!$E$13*$AF$15</f>
        <v>2.9172776912720817</v>
      </c>
      <c r="G302" s="13">
        <f>G301-'Area 2010'!$F$13*$AF$27</f>
        <v>3.1299851935227379</v>
      </c>
      <c r="H302" s="11" t="s">
        <v>20</v>
      </c>
      <c r="I302" s="118" t="s">
        <v>67</v>
      </c>
      <c r="J302" s="119" t="s">
        <v>68</v>
      </c>
      <c r="K302" s="15"/>
      <c r="M302"/>
      <c r="N302"/>
      <c r="O302"/>
      <c r="P302"/>
      <c r="Q302"/>
      <c r="R302"/>
      <c r="S302"/>
      <c r="T302" s="14"/>
      <c r="U302" s="14"/>
      <c r="Y302" s="15"/>
      <c r="Z302" s="15"/>
      <c r="AA302" s="15"/>
    </row>
    <row r="303" spans="4:27" s="11" customFormat="1" x14ac:dyDescent="0.25">
      <c r="D303" s="7" t="s">
        <v>9</v>
      </c>
      <c r="E303" s="12">
        <v>2029</v>
      </c>
      <c r="F303" s="13">
        <f>F302-'Area 2010'!$E$13*$AF$15</f>
        <v>2.9096488270166629</v>
      </c>
      <c r="G303" s="13">
        <f>G302-'Area 2010'!$F$13*$AF$27</f>
        <v>3.1217483903818883</v>
      </c>
      <c r="H303" s="11" t="s">
        <v>20</v>
      </c>
      <c r="I303" s="118" t="s">
        <v>67</v>
      </c>
      <c r="J303" s="119" t="s">
        <v>68</v>
      </c>
      <c r="K303" s="15"/>
      <c r="M303"/>
      <c r="N303"/>
      <c r="O303"/>
      <c r="P303"/>
      <c r="Q303"/>
      <c r="R303"/>
      <c r="S303"/>
      <c r="T303" s="14"/>
      <c r="U303" s="14"/>
      <c r="Y303" s="15"/>
      <c r="Z303" s="15"/>
      <c r="AA303" s="15"/>
    </row>
    <row r="304" spans="4:27" s="11" customFormat="1" x14ac:dyDescent="0.25">
      <c r="D304" s="7" t="s">
        <v>9</v>
      </c>
      <c r="E304" s="12">
        <v>2030</v>
      </c>
      <c r="F304" s="13">
        <f>F303-'Area 2010'!$E$13*$AF$15</f>
        <v>2.9020199627612442</v>
      </c>
      <c r="G304" s="13">
        <f>G303-'Area 2010'!$F$13*$AF$27</f>
        <v>3.1135115872410388</v>
      </c>
      <c r="H304" s="11" t="s">
        <v>20</v>
      </c>
      <c r="I304" s="118" t="s">
        <v>67</v>
      </c>
      <c r="J304" s="119" t="s">
        <v>68</v>
      </c>
      <c r="K304" s="15"/>
      <c r="M304"/>
      <c r="N304"/>
      <c r="O304"/>
      <c r="P304"/>
      <c r="Q304"/>
      <c r="R304"/>
      <c r="S304"/>
      <c r="T304" s="14"/>
      <c r="U304" s="14"/>
      <c r="Y304" s="15"/>
      <c r="Z304" s="15"/>
      <c r="AA304" s="15"/>
    </row>
    <row r="305" spans="4:27" s="11" customFormat="1" x14ac:dyDescent="0.25">
      <c r="D305" s="7" t="s">
        <v>9</v>
      </c>
      <c r="E305" s="12">
        <v>2031</v>
      </c>
      <c r="F305" s="13">
        <f>F304-'Area 2010'!$E$13*$AG$15</f>
        <v>2.8943910985058254</v>
      </c>
      <c r="G305" s="13">
        <f>G304-'Area 2010'!$F$13*$AG$27</f>
        <v>3.1052747841001893</v>
      </c>
      <c r="H305" s="11" t="s">
        <v>20</v>
      </c>
      <c r="I305" s="118" t="s">
        <v>67</v>
      </c>
      <c r="J305" s="119" t="s">
        <v>68</v>
      </c>
      <c r="K305" s="15"/>
      <c r="M305"/>
      <c r="N305"/>
      <c r="O305"/>
      <c r="P305"/>
      <c r="Q305"/>
      <c r="R305"/>
      <c r="S305"/>
      <c r="T305" s="14"/>
      <c r="U305" s="14"/>
      <c r="Y305" s="15"/>
      <c r="Z305" s="15"/>
      <c r="AA305" s="15"/>
    </row>
    <row r="306" spans="4:27" s="11" customFormat="1" x14ac:dyDescent="0.25">
      <c r="D306" s="7" t="s">
        <v>9</v>
      </c>
      <c r="E306" s="12">
        <v>2032</v>
      </c>
      <c r="F306" s="13">
        <f>F305-'Area 2010'!$E$13*$AG$15</f>
        <v>2.8867622342504067</v>
      </c>
      <c r="G306" s="13">
        <f>G305-'Area 2010'!$F$13*$AG$27</f>
        <v>3.0970379809593398</v>
      </c>
      <c r="H306" s="11" t="s">
        <v>20</v>
      </c>
      <c r="I306" s="118" t="s">
        <v>67</v>
      </c>
      <c r="J306" s="119" t="s">
        <v>68</v>
      </c>
      <c r="K306" s="15"/>
      <c r="M306"/>
      <c r="N306"/>
      <c r="O306"/>
      <c r="P306"/>
      <c r="Q306"/>
      <c r="R306"/>
      <c r="S306"/>
      <c r="T306" s="14"/>
      <c r="U306" s="14"/>
      <c r="Y306" s="15"/>
      <c r="Z306" s="15"/>
      <c r="AA306" s="15"/>
    </row>
    <row r="307" spans="4:27" s="11" customFormat="1" x14ac:dyDescent="0.25">
      <c r="D307" s="7" t="s">
        <v>9</v>
      </c>
      <c r="E307" s="12">
        <v>2033</v>
      </c>
      <c r="F307" s="13">
        <f>F306-'Area 2010'!$E$13*$AG$15</f>
        <v>2.8791333699949879</v>
      </c>
      <c r="G307" s="13">
        <f>G306-'Area 2010'!$F$13*$AG$27</f>
        <v>3.0888011778184903</v>
      </c>
      <c r="H307" s="11" t="s">
        <v>20</v>
      </c>
      <c r="I307" s="118" t="s">
        <v>67</v>
      </c>
      <c r="J307" s="119" t="s">
        <v>68</v>
      </c>
      <c r="K307" s="15"/>
      <c r="M307"/>
      <c r="N307"/>
      <c r="O307"/>
      <c r="P307"/>
      <c r="Q307"/>
      <c r="R307"/>
      <c r="S307"/>
      <c r="T307" s="14"/>
      <c r="U307" s="14"/>
      <c r="Y307" s="15"/>
      <c r="Z307" s="15"/>
      <c r="AA307" s="15"/>
    </row>
    <row r="308" spans="4:27" s="11" customFormat="1" x14ac:dyDescent="0.25">
      <c r="D308" s="7" t="s">
        <v>9</v>
      </c>
      <c r="E308" s="12">
        <v>2034</v>
      </c>
      <c r="F308" s="13">
        <f>F307-'Area 2010'!$E$13*$AG$15</f>
        <v>2.8715045057395692</v>
      </c>
      <c r="G308" s="13">
        <f>G307-'Area 2010'!$F$13*$AG$27</f>
        <v>3.0805643746776408</v>
      </c>
      <c r="H308" s="11" t="s">
        <v>20</v>
      </c>
      <c r="I308" s="118" t="s">
        <v>67</v>
      </c>
      <c r="J308" s="119" t="s">
        <v>68</v>
      </c>
      <c r="K308" s="15"/>
      <c r="M308"/>
      <c r="N308"/>
      <c r="O308"/>
      <c r="P308"/>
      <c r="Q308"/>
      <c r="R308"/>
      <c r="S308"/>
      <c r="T308" s="14"/>
      <c r="U308" s="14"/>
      <c r="Y308" s="15"/>
      <c r="Z308" s="15"/>
      <c r="AA308" s="15"/>
    </row>
    <row r="309" spans="4:27" s="11" customFormat="1" x14ac:dyDescent="0.25">
      <c r="D309" s="7" t="s">
        <v>9</v>
      </c>
      <c r="E309" s="12">
        <v>2035</v>
      </c>
      <c r="F309" s="13">
        <f>F308-'Area 2010'!$E$13*$AG$15</f>
        <v>2.8638756414841504</v>
      </c>
      <c r="G309" s="13">
        <f>G308-'Area 2010'!$F$13*$AG$27</f>
        <v>3.0723275715367913</v>
      </c>
      <c r="H309" s="11" t="s">
        <v>20</v>
      </c>
      <c r="I309" s="118" t="s">
        <v>67</v>
      </c>
      <c r="J309" s="119" t="s">
        <v>68</v>
      </c>
      <c r="K309" s="15"/>
      <c r="M309"/>
      <c r="N309"/>
      <c r="O309"/>
      <c r="P309"/>
      <c r="Q309"/>
      <c r="R309"/>
      <c r="S309"/>
      <c r="T309" s="14"/>
      <c r="U309" s="14"/>
      <c r="Y309" s="15"/>
      <c r="Z309" s="15"/>
      <c r="AA309" s="15"/>
    </row>
    <row r="310" spans="4:27" s="11" customFormat="1" x14ac:dyDescent="0.25">
      <c r="D310" s="7" t="s">
        <v>9</v>
      </c>
      <c r="E310" s="12">
        <v>2036</v>
      </c>
      <c r="F310" s="13">
        <f>F309-'Area 2010'!$E$13*$AH$15</f>
        <v>2.8562467772287317</v>
      </c>
      <c r="G310" s="13">
        <f>G309-'Area 2010'!$F$13*$AH$27</f>
        <v>3.0640907683959417</v>
      </c>
      <c r="H310" s="11" t="s">
        <v>20</v>
      </c>
      <c r="I310" s="118" t="s">
        <v>67</v>
      </c>
      <c r="J310" s="119" t="s">
        <v>68</v>
      </c>
      <c r="K310" s="15"/>
      <c r="M310"/>
      <c r="N310"/>
      <c r="O310"/>
      <c r="P310"/>
      <c r="Q310"/>
      <c r="R310"/>
      <c r="S310"/>
      <c r="T310" s="14"/>
      <c r="U310" s="14"/>
      <c r="Y310" s="15"/>
      <c r="Z310" s="15"/>
      <c r="AA310" s="15"/>
    </row>
    <row r="311" spans="4:27" s="11" customFormat="1" x14ac:dyDescent="0.25">
      <c r="D311" s="7" t="s">
        <v>9</v>
      </c>
      <c r="E311" s="12">
        <v>2037</v>
      </c>
      <c r="F311" s="13">
        <f>F310-'Area 2010'!$E$13*$AH$15</f>
        <v>2.8486179129733129</v>
      </c>
      <c r="G311" s="13">
        <f>G310-'Area 2010'!$F$13*$AH$27</f>
        <v>3.0558539652550922</v>
      </c>
      <c r="H311" s="11" t="s">
        <v>20</v>
      </c>
      <c r="I311" s="118" t="s">
        <v>67</v>
      </c>
      <c r="J311" s="119" t="s">
        <v>68</v>
      </c>
      <c r="K311" s="15"/>
      <c r="M311"/>
      <c r="N311"/>
      <c r="O311"/>
      <c r="P311"/>
      <c r="Q311"/>
      <c r="R311"/>
      <c r="S311"/>
      <c r="T311" s="14"/>
      <c r="U311" s="14"/>
      <c r="Y311" s="15"/>
      <c r="Z311" s="15"/>
      <c r="AA311" s="15"/>
    </row>
    <row r="312" spans="4:27" s="11" customFormat="1" x14ac:dyDescent="0.25">
      <c r="D312" s="7" t="s">
        <v>9</v>
      </c>
      <c r="E312" s="12">
        <v>2038</v>
      </c>
      <c r="F312" s="13">
        <f>F311-'Area 2010'!$E$13*$AH$15</f>
        <v>2.8409890487178941</v>
      </c>
      <c r="G312" s="13">
        <f>G311-'Area 2010'!$F$13*$AH$27</f>
        <v>3.0476171621142427</v>
      </c>
      <c r="H312" s="11" t="s">
        <v>20</v>
      </c>
      <c r="I312" s="118" t="s">
        <v>67</v>
      </c>
      <c r="J312" s="119" t="s">
        <v>68</v>
      </c>
      <c r="K312" s="15"/>
      <c r="M312"/>
      <c r="N312"/>
      <c r="O312"/>
      <c r="P312"/>
      <c r="Q312"/>
      <c r="R312"/>
      <c r="S312"/>
      <c r="T312" s="14"/>
      <c r="U312" s="14"/>
      <c r="Y312" s="15"/>
      <c r="Z312" s="15"/>
      <c r="AA312" s="15"/>
    </row>
    <row r="313" spans="4:27" s="11" customFormat="1" x14ac:dyDescent="0.25">
      <c r="D313" s="7" t="s">
        <v>9</v>
      </c>
      <c r="E313" s="12">
        <v>2039</v>
      </c>
      <c r="F313" s="13">
        <f>F312-'Area 2010'!$E$13*$AH$15</f>
        <v>2.8333601844624754</v>
      </c>
      <c r="G313" s="13">
        <f>G312-'Area 2010'!$F$13*$AH$27</f>
        <v>3.0393803589733932</v>
      </c>
      <c r="H313" s="11" t="s">
        <v>20</v>
      </c>
      <c r="I313" s="118" t="s">
        <v>67</v>
      </c>
      <c r="J313" s="119" t="s">
        <v>68</v>
      </c>
      <c r="K313" s="15"/>
      <c r="M313"/>
      <c r="N313"/>
      <c r="O313"/>
      <c r="P313"/>
      <c r="Q313"/>
      <c r="R313"/>
      <c r="S313"/>
      <c r="T313" s="14"/>
      <c r="U313" s="14"/>
      <c r="Y313" s="15"/>
      <c r="Z313" s="15"/>
      <c r="AA313" s="15"/>
    </row>
    <row r="314" spans="4:27" s="11" customFormat="1" x14ac:dyDescent="0.25">
      <c r="D314" s="7" t="s">
        <v>9</v>
      </c>
      <c r="E314" s="12">
        <v>2040</v>
      </c>
      <c r="F314" s="13">
        <f>F313-'Area 2010'!$E$13*$AH$15</f>
        <v>2.8257313202070566</v>
      </c>
      <c r="G314" s="13">
        <f>G313-'Area 2010'!$F$13*$AH$27</f>
        <v>3.0311435558325437</v>
      </c>
      <c r="H314" s="11" t="s">
        <v>20</v>
      </c>
      <c r="I314" s="118" t="s">
        <v>67</v>
      </c>
      <c r="J314" s="119" t="s">
        <v>68</v>
      </c>
      <c r="K314" s="15"/>
      <c r="M314"/>
      <c r="N314"/>
      <c r="O314"/>
      <c r="P314"/>
      <c r="Q314"/>
      <c r="R314"/>
      <c r="S314"/>
      <c r="T314" s="14"/>
      <c r="U314" s="14"/>
      <c r="Y314" s="15"/>
      <c r="Z314" s="15"/>
      <c r="AA314" s="15"/>
    </row>
    <row r="315" spans="4:27" s="11" customFormat="1" x14ac:dyDescent="0.25">
      <c r="D315" s="7" t="s">
        <v>9</v>
      </c>
      <c r="E315" s="12">
        <v>2041</v>
      </c>
      <c r="F315" s="13">
        <f>F314-'Area 2010'!$E$13*$AI$15</f>
        <v>2.8181024559516379</v>
      </c>
      <c r="G315" s="13">
        <f>G314-'Area 2010'!$F$13*$AI$27</f>
        <v>3.0229067526916942</v>
      </c>
      <c r="H315" s="11" t="s">
        <v>20</v>
      </c>
      <c r="I315" s="118" t="s">
        <v>67</v>
      </c>
      <c r="J315" s="119" t="s">
        <v>68</v>
      </c>
      <c r="K315" s="15"/>
      <c r="M315"/>
      <c r="N315"/>
      <c r="O315"/>
      <c r="P315"/>
      <c r="Q315"/>
      <c r="R315"/>
      <c r="S315"/>
      <c r="T315" s="14"/>
      <c r="U315" s="14"/>
      <c r="Y315" s="15"/>
      <c r="Z315" s="15"/>
      <c r="AA315" s="15"/>
    </row>
    <row r="316" spans="4:27" s="11" customFormat="1" x14ac:dyDescent="0.25">
      <c r="D316" s="7" t="s">
        <v>9</v>
      </c>
      <c r="E316" s="12">
        <v>2042</v>
      </c>
      <c r="F316" s="13">
        <f>F315-'Area 2010'!$E$13*$AI$15</f>
        <v>2.8104735916962191</v>
      </c>
      <c r="G316" s="13">
        <f>G315-'Area 2010'!$F$13*$AI$27</f>
        <v>3.0146699495508447</v>
      </c>
      <c r="H316" s="11" t="s">
        <v>20</v>
      </c>
      <c r="I316" s="118" t="s">
        <v>67</v>
      </c>
      <c r="J316" s="119" t="s">
        <v>68</v>
      </c>
      <c r="K316" s="15"/>
      <c r="M316"/>
      <c r="N316"/>
      <c r="O316"/>
      <c r="P316"/>
      <c r="Q316"/>
      <c r="R316"/>
      <c r="S316"/>
      <c r="T316" s="14"/>
      <c r="U316" s="14"/>
      <c r="Y316" s="15"/>
      <c r="Z316" s="15"/>
      <c r="AA316" s="15"/>
    </row>
    <row r="317" spans="4:27" s="11" customFormat="1" x14ac:dyDescent="0.25">
      <c r="D317" s="7" t="s">
        <v>9</v>
      </c>
      <c r="E317" s="12">
        <v>2043</v>
      </c>
      <c r="F317" s="13">
        <f>F316-'Area 2010'!$E$13*$AI$15</f>
        <v>2.8028447274408004</v>
      </c>
      <c r="G317" s="13">
        <f>G316-'Area 2010'!$F$13*$AI$27</f>
        <v>3.0064331464099951</v>
      </c>
      <c r="H317" s="11" t="s">
        <v>20</v>
      </c>
      <c r="I317" s="118" t="s">
        <v>67</v>
      </c>
      <c r="J317" s="119" t="s">
        <v>68</v>
      </c>
      <c r="K317" s="15"/>
      <c r="M317"/>
      <c r="N317"/>
      <c r="O317"/>
      <c r="P317"/>
      <c r="Q317"/>
      <c r="R317"/>
      <c r="S317"/>
      <c r="T317" s="14"/>
      <c r="U317" s="14"/>
      <c r="Y317" s="15"/>
      <c r="Z317" s="15"/>
      <c r="AA317" s="15"/>
    </row>
    <row r="318" spans="4:27" s="11" customFormat="1" x14ac:dyDescent="0.25">
      <c r="D318" s="7" t="s">
        <v>9</v>
      </c>
      <c r="E318" s="12">
        <v>2044</v>
      </c>
      <c r="F318" s="13">
        <f>F317-'Area 2010'!$E$13*$AI$15</f>
        <v>2.7952158631853816</v>
      </c>
      <c r="G318" s="13">
        <f>G317-'Area 2010'!$F$13*$AI$27</f>
        <v>2.9981963432691456</v>
      </c>
      <c r="H318" s="11" t="s">
        <v>20</v>
      </c>
      <c r="I318" s="118" t="s">
        <v>67</v>
      </c>
      <c r="J318" s="119" t="s">
        <v>68</v>
      </c>
      <c r="K318" s="15"/>
      <c r="M318"/>
      <c r="N318"/>
      <c r="O318"/>
      <c r="P318"/>
      <c r="Q318"/>
      <c r="R318"/>
      <c r="S318"/>
      <c r="T318" s="14"/>
      <c r="U318" s="14"/>
      <c r="Y318" s="15"/>
      <c r="Z318" s="15"/>
      <c r="AA318" s="15"/>
    </row>
    <row r="319" spans="4:27" s="11" customFormat="1" x14ac:dyDescent="0.25">
      <c r="D319" s="7" t="s">
        <v>9</v>
      </c>
      <c r="E319" s="12">
        <v>2045</v>
      </c>
      <c r="F319" s="13">
        <f>F318-'Area 2010'!$E$13*$AI$15</f>
        <v>2.7875869989299629</v>
      </c>
      <c r="G319" s="13">
        <f>G318-'Area 2010'!$F$13*$AI$27</f>
        <v>2.9899595401282961</v>
      </c>
      <c r="H319" s="11" t="s">
        <v>20</v>
      </c>
      <c r="I319" s="118" t="s">
        <v>67</v>
      </c>
      <c r="J319" s="119" t="s">
        <v>68</v>
      </c>
      <c r="K319" s="15"/>
      <c r="M319"/>
      <c r="N319"/>
      <c r="O319"/>
      <c r="P319"/>
      <c r="Q319"/>
      <c r="R319"/>
      <c r="S319"/>
      <c r="T319" s="14"/>
      <c r="U319" s="14"/>
      <c r="Y319" s="15"/>
      <c r="Z319" s="15"/>
      <c r="AA319" s="15"/>
    </row>
    <row r="320" spans="4:27" s="11" customFormat="1" x14ac:dyDescent="0.25">
      <c r="D320" s="7" t="s">
        <v>9</v>
      </c>
      <c r="E320" s="12">
        <v>2046</v>
      </c>
      <c r="F320" s="13">
        <f>F319-'Area 2010'!$E$13*$AJ$15</f>
        <v>2.7799581346745441</v>
      </c>
      <c r="G320" s="13">
        <f>G319-'Area 2010'!$F$13*$AJ$27</f>
        <v>2.9817227369874466</v>
      </c>
      <c r="H320" s="11" t="s">
        <v>20</v>
      </c>
      <c r="I320" s="118" t="s">
        <v>67</v>
      </c>
      <c r="J320" s="119" t="s">
        <v>68</v>
      </c>
      <c r="K320" s="15"/>
      <c r="M320"/>
      <c r="N320"/>
      <c r="O320"/>
      <c r="P320"/>
      <c r="Q320"/>
      <c r="R320"/>
      <c r="S320"/>
      <c r="T320" s="14"/>
      <c r="U320" s="14"/>
      <c r="Y320" s="15"/>
      <c r="Z320" s="15"/>
      <c r="AA320" s="15"/>
    </row>
    <row r="321" spans="4:27" s="11" customFormat="1" x14ac:dyDescent="0.25">
      <c r="D321" s="7" t="s">
        <v>9</v>
      </c>
      <c r="E321" s="12">
        <v>2047</v>
      </c>
      <c r="F321" s="13">
        <f>F320-'Area 2010'!$E$13*$AJ$15</f>
        <v>2.7723292704191254</v>
      </c>
      <c r="G321" s="13">
        <f>G320-'Area 2010'!$F$13*$AJ$27</f>
        <v>2.9734859338465971</v>
      </c>
      <c r="H321" s="11" t="s">
        <v>20</v>
      </c>
      <c r="I321" s="118" t="s">
        <v>67</v>
      </c>
      <c r="J321" s="119" t="s">
        <v>68</v>
      </c>
      <c r="K321" s="15"/>
      <c r="M321"/>
      <c r="N321"/>
      <c r="O321"/>
      <c r="P321"/>
      <c r="Q321"/>
      <c r="R321"/>
      <c r="S321"/>
      <c r="T321" s="14"/>
      <c r="U321" s="14"/>
      <c r="Y321" s="15"/>
      <c r="Z321" s="15"/>
      <c r="AA321" s="15"/>
    </row>
    <row r="322" spans="4:27" s="11" customFormat="1" x14ac:dyDescent="0.25">
      <c r="D322" s="7" t="s">
        <v>9</v>
      </c>
      <c r="E322" s="12">
        <v>2048</v>
      </c>
      <c r="F322" s="13">
        <f>F321-'Area 2010'!$E$13*$AJ$15</f>
        <v>2.7647004061637066</v>
      </c>
      <c r="G322" s="13">
        <f>G321-'Area 2010'!$F$13*$AJ$27</f>
        <v>2.9652491307057476</v>
      </c>
      <c r="H322" s="11" t="s">
        <v>20</v>
      </c>
      <c r="I322" s="118" t="s">
        <v>67</v>
      </c>
      <c r="J322" s="119" t="s">
        <v>68</v>
      </c>
      <c r="K322" s="15"/>
      <c r="M322"/>
      <c r="N322"/>
      <c r="O322"/>
      <c r="P322"/>
      <c r="Q322"/>
      <c r="R322"/>
      <c r="S322"/>
      <c r="T322" s="14"/>
      <c r="U322" s="14"/>
      <c r="Y322" s="15"/>
      <c r="Z322" s="15"/>
      <c r="AA322" s="15"/>
    </row>
    <row r="323" spans="4:27" s="11" customFormat="1" x14ac:dyDescent="0.25">
      <c r="D323" s="7" t="s">
        <v>9</v>
      </c>
      <c r="E323" s="12">
        <v>2049</v>
      </c>
      <c r="F323" s="13">
        <f>F322-'Area 2010'!$E$13*$AJ$15</f>
        <v>2.7570715419082878</v>
      </c>
      <c r="G323" s="13">
        <f>G322-'Area 2010'!$F$13*$AJ$27</f>
        <v>2.9570123275648981</v>
      </c>
      <c r="H323" s="11" t="s">
        <v>20</v>
      </c>
      <c r="I323" s="118" t="s">
        <v>67</v>
      </c>
      <c r="J323" s="119" t="s">
        <v>68</v>
      </c>
      <c r="K323" s="15"/>
      <c r="M323"/>
      <c r="N323"/>
      <c r="O323"/>
      <c r="P323"/>
      <c r="Q323"/>
      <c r="R323"/>
      <c r="S323"/>
      <c r="T323" s="14"/>
      <c r="U323" s="14"/>
      <c r="Y323" s="15"/>
      <c r="Z323" s="15"/>
      <c r="AA323" s="15"/>
    </row>
    <row r="324" spans="4:27" s="11" customFormat="1" x14ac:dyDescent="0.25">
      <c r="D324" s="7" t="s">
        <v>9</v>
      </c>
      <c r="E324" s="12">
        <v>2050</v>
      </c>
      <c r="F324" s="13">
        <f>F323-'Area 2010'!$E$13*$AJ$15</f>
        <v>2.7494426776528691</v>
      </c>
      <c r="G324" s="13">
        <f>G323-'Area 2010'!$F$13*$AJ$27</f>
        <v>2.9487755244240486</v>
      </c>
      <c r="H324" s="11" t="s">
        <v>20</v>
      </c>
      <c r="I324" s="118" t="s">
        <v>67</v>
      </c>
      <c r="J324" s="119" t="s">
        <v>68</v>
      </c>
      <c r="K324" s="15"/>
      <c r="M324"/>
      <c r="N324"/>
      <c r="O324"/>
      <c r="P324"/>
      <c r="Q324"/>
      <c r="R324"/>
      <c r="S324"/>
      <c r="T324" s="14"/>
      <c r="U324" s="14"/>
      <c r="Y324" s="15"/>
      <c r="Z324" s="15"/>
      <c r="AA324" s="15"/>
    </row>
    <row r="325" spans="4:27" s="11" customFormat="1" x14ac:dyDescent="0.25">
      <c r="D325" s="7" t="s">
        <v>9</v>
      </c>
      <c r="E325" s="12">
        <v>2011</v>
      </c>
      <c r="F325" s="13">
        <f>'Area 2010'!$E$14-'Area 2010'!$E$14*$AB$16</f>
        <v>30.241473690707121</v>
      </c>
      <c r="G325" s="13">
        <f>'Area 2010'!$F$14-'Area 2010'!$F$14*$AB$28</f>
        <v>15.616231375109708</v>
      </c>
      <c r="H325" s="11" t="s">
        <v>22</v>
      </c>
      <c r="I325" s="118" t="s">
        <v>67</v>
      </c>
      <c r="J325" s="119" t="s">
        <v>68</v>
      </c>
      <c r="K325" s="15"/>
      <c r="M325"/>
      <c r="N325"/>
      <c r="O325"/>
      <c r="P325"/>
      <c r="Q325"/>
      <c r="R325"/>
      <c r="S325"/>
      <c r="T325" s="14"/>
      <c r="U325" s="14"/>
      <c r="Y325" s="15"/>
      <c r="Z325" s="15"/>
      <c r="AA325" s="15"/>
    </row>
    <row r="326" spans="4:27" s="11" customFormat="1" x14ac:dyDescent="0.25">
      <c r="D326" s="7" t="s">
        <v>9</v>
      </c>
      <c r="E326" s="12">
        <v>2012</v>
      </c>
      <c r="F326" s="13">
        <f>F325-'Area 2010'!$E$14*$AB$16</f>
        <v>30.171757955026429</v>
      </c>
      <c r="G326" s="13">
        <f>G325-'Area 2010'!$F$14*$AB$28</f>
        <v>15.561382594564916</v>
      </c>
      <c r="H326" s="11" t="s">
        <v>22</v>
      </c>
      <c r="I326" s="118" t="s">
        <v>67</v>
      </c>
      <c r="J326" s="119" t="s">
        <v>68</v>
      </c>
      <c r="K326" s="15"/>
      <c r="M326"/>
      <c r="N326"/>
      <c r="O326"/>
      <c r="P326"/>
      <c r="Q326"/>
      <c r="R326"/>
      <c r="S326"/>
      <c r="T326" s="14"/>
      <c r="U326" s="14"/>
      <c r="Y326" s="15"/>
      <c r="Z326" s="15"/>
      <c r="AA326" s="15"/>
    </row>
    <row r="327" spans="4:27" s="11" customFormat="1" x14ac:dyDescent="0.25">
      <c r="D327" s="7" t="s">
        <v>9</v>
      </c>
      <c r="E327" s="12">
        <v>2013</v>
      </c>
      <c r="F327" s="13">
        <f>F326-'Area 2010'!$E$14*$AC$16</f>
        <v>30.102042219345737</v>
      </c>
      <c r="G327" s="13">
        <f>G326-'Area 2010'!$F$14*$AC$28</f>
        <v>15.506533814020125</v>
      </c>
      <c r="H327" s="11" t="s">
        <v>22</v>
      </c>
      <c r="I327" s="118" t="s">
        <v>67</v>
      </c>
      <c r="J327" s="119" t="s">
        <v>68</v>
      </c>
      <c r="K327" s="15"/>
      <c r="M327"/>
      <c r="N327"/>
      <c r="O327"/>
      <c r="P327"/>
      <c r="Q327"/>
      <c r="R327"/>
      <c r="S327"/>
      <c r="T327" s="14"/>
      <c r="U327" s="14"/>
      <c r="Y327" s="15"/>
      <c r="Z327" s="15"/>
      <c r="AA327" s="15"/>
    </row>
    <row r="328" spans="4:27" s="11" customFormat="1" x14ac:dyDescent="0.25">
      <c r="D328" s="7" t="s">
        <v>9</v>
      </c>
      <c r="E328" s="12">
        <v>2014</v>
      </c>
      <c r="F328" s="13">
        <f>F327-'Area 2010'!$E$14*$AC$16</f>
        <v>30.032326483665045</v>
      </c>
      <c r="G328" s="13">
        <f>G327-'Area 2010'!$F$14*$AC$28</f>
        <v>15.451685033475334</v>
      </c>
      <c r="H328" s="11" t="s">
        <v>22</v>
      </c>
      <c r="I328" s="118" t="s">
        <v>67</v>
      </c>
      <c r="J328" s="119" t="s">
        <v>68</v>
      </c>
      <c r="K328" s="15"/>
      <c r="M328"/>
      <c r="N328"/>
      <c r="O328"/>
      <c r="P328"/>
      <c r="Q328"/>
      <c r="R328"/>
      <c r="S328"/>
      <c r="T328" s="14"/>
      <c r="U328" s="14"/>
      <c r="Y328" s="15"/>
      <c r="Z328" s="15"/>
      <c r="AA328" s="15"/>
    </row>
    <row r="329" spans="4:27" s="11" customFormat="1" x14ac:dyDescent="0.25">
      <c r="D329" s="7" t="s">
        <v>9</v>
      </c>
      <c r="E329" s="12">
        <v>2015</v>
      </c>
      <c r="F329" s="13">
        <f>F328-'Area 2010'!$E$14*$AC$16</f>
        <v>29.962610747984353</v>
      </c>
      <c r="G329" s="13">
        <f>G328-'Area 2010'!$F$14*$AC$28</f>
        <v>15.396836252930543</v>
      </c>
      <c r="H329" s="11" t="s">
        <v>22</v>
      </c>
      <c r="I329" s="118" t="s">
        <v>67</v>
      </c>
      <c r="J329" s="119" t="s">
        <v>68</v>
      </c>
      <c r="K329" s="15"/>
      <c r="M329"/>
      <c r="N329"/>
      <c r="O329"/>
      <c r="P329"/>
      <c r="Q329"/>
      <c r="R329"/>
      <c r="S329"/>
      <c r="T329" s="14"/>
      <c r="U329" s="14"/>
      <c r="Y329" s="15"/>
      <c r="Z329" s="15"/>
      <c r="AA329" s="15"/>
    </row>
    <row r="330" spans="4:27" s="11" customFormat="1" x14ac:dyDescent="0.25">
      <c r="D330" s="7" t="s">
        <v>9</v>
      </c>
      <c r="E330" s="12">
        <v>2016</v>
      </c>
      <c r="F330" s="13">
        <f>F329-'Area 2010'!$E$14*$AD$16</f>
        <v>29.886832774418384</v>
      </c>
      <c r="G330" s="13">
        <f>G329-'Area 2010'!$F$14*$AD$28</f>
        <v>15.357658552541407</v>
      </c>
      <c r="H330" s="11" t="s">
        <v>22</v>
      </c>
      <c r="I330" s="118" t="s">
        <v>67</v>
      </c>
      <c r="J330" s="119" t="s">
        <v>68</v>
      </c>
      <c r="K330" s="15"/>
      <c r="M330"/>
      <c r="N330"/>
      <c r="O330"/>
      <c r="P330"/>
      <c r="Q330"/>
      <c r="R330"/>
      <c r="S330"/>
      <c r="T330" s="14"/>
      <c r="U330" s="14"/>
      <c r="Y330" s="15"/>
      <c r="Z330" s="15"/>
      <c r="AA330" s="15"/>
    </row>
    <row r="331" spans="4:27" s="11" customFormat="1" x14ac:dyDescent="0.25">
      <c r="D331" s="7" t="s">
        <v>9</v>
      </c>
      <c r="E331" s="12">
        <v>2017</v>
      </c>
      <c r="F331" s="13">
        <f>F330-'Area 2010'!$E$14*$AD$16</f>
        <v>29.811054800852414</v>
      </c>
      <c r="G331" s="13">
        <f>G330-'Area 2010'!$F$14*$AD$28</f>
        <v>15.318480852152272</v>
      </c>
      <c r="H331" s="11" t="s">
        <v>22</v>
      </c>
      <c r="I331" s="118" t="s">
        <v>67</v>
      </c>
      <c r="J331" s="119" t="s">
        <v>68</v>
      </c>
      <c r="K331" s="15"/>
      <c r="M331"/>
      <c r="N331"/>
      <c r="O331"/>
      <c r="P331"/>
      <c r="Q331"/>
      <c r="R331"/>
      <c r="S331"/>
      <c r="T331" s="14"/>
      <c r="U331" s="14"/>
      <c r="Y331" s="15"/>
      <c r="Z331" s="15"/>
      <c r="AA331" s="15"/>
    </row>
    <row r="332" spans="4:27" s="11" customFormat="1" x14ac:dyDescent="0.25">
      <c r="D332" s="7" t="s">
        <v>9</v>
      </c>
      <c r="E332" s="12">
        <v>2018</v>
      </c>
      <c r="F332" s="13">
        <f>F331-'Area 2010'!$E$14*$AD$16</f>
        <v>29.735276827286445</v>
      </c>
      <c r="G332" s="13">
        <f>G331-'Area 2010'!$F$14*$AD$28</f>
        <v>15.279303151763136</v>
      </c>
      <c r="H332" s="11" t="s">
        <v>22</v>
      </c>
      <c r="I332" s="118" t="s">
        <v>67</v>
      </c>
      <c r="J332" s="119" t="s">
        <v>68</v>
      </c>
      <c r="K332" s="15"/>
      <c r="M332"/>
      <c r="N332"/>
      <c r="O332"/>
      <c r="P332"/>
      <c r="Q332"/>
      <c r="R332"/>
      <c r="S332"/>
      <c r="T332" s="14"/>
      <c r="U332" s="14"/>
      <c r="Y332" s="15"/>
      <c r="Z332" s="15"/>
      <c r="AA332" s="15"/>
    </row>
    <row r="333" spans="4:27" s="11" customFormat="1" x14ac:dyDescent="0.25">
      <c r="D333" s="7" t="s">
        <v>9</v>
      </c>
      <c r="E333" s="12">
        <v>2019</v>
      </c>
      <c r="F333" s="13">
        <f>F332-'Area 2010'!$E$14*$AD$16</f>
        <v>29.659498853720475</v>
      </c>
      <c r="G333" s="13">
        <f>G332-'Area 2010'!$F$14*$AD$28</f>
        <v>15.240125451374</v>
      </c>
      <c r="H333" s="11" t="s">
        <v>22</v>
      </c>
      <c r="I333" s="118" t="s">
        <v>67</v>
      </c>
      <c r="J333" s="119" t="s">
        <v>68</v>
      </c>
      <c r="K333" s="15"/>
      <c r="M333"/>
      <c r="N333"/>
      <c r="O333"/>
      <c r="P333"/>
      <c r="Q333"/>
      <c r="R333"/>
      <c r="S333"/>
      <c r="T333" s="14"/>
      <c r="U333" s="14"/>
      <c r="Y333" s="15"/>
      <c r="Z333" s="15"/>
      <c r="AA333" s="15"/>
    </row>
    <row r="334" spans="4:27" s="11" customFormat="1" x14ac:dyDescent="0.25">
      <c r="D334" s="7" t="s">
        <v>9</v>
      </c>
      <c r="E334" s="12">
        <v>2020</v>
      </c>
      <c r="F334" s="13">
        <f>F333-'Area 2010'!$E$14*$AD$16</f>
        <v>29.583720880154505</v>
      </c>
      <c r="G334" s="13">
        <f>G333-'Area 2010'!$F$14*$AD$28</f>
        <v>15.200947750984865</v>
      </c>
      <c r="H334" s="11" t="s">
        <v>22</v>
      </c>
      <c r="I334" s="118" t="s">
        <v>67</v>
      </c>
      <c r="J334" s="119" t="s">
        <v>68</v>
      </c>
      <c r="K334" s="15"/>
      <c r="M334"/>
      <c r="N334"/>
      <c r="O334"/>
      <c r="P334"/>
      <c r="Q334"/>
      <c r="R334"/>
      <c r="S334"/>
      <c r="T334" s="14"/>
      <c r="U334" s="14"/>
      <c r="Y334" s="15"/>
      <c r="Z334" s="15"/>
      <c r="AA334" s="15"/>
    </row>
    <row r="335" spans="4:27" s="11" customFormat="1" x14ac:dyDescent="0.25">
      <c r="D335" s="7" t="s">
        <v>9</v>
      </c>
      <c r="E335" s="12">
        <v>2021</v>
      </c>
      <c r="F335" s="13">
        <f>F334-'Area 2010'!$E$14*$AE$16</f>
        <v>29.507942906588536</v>
      </c>
      <c r="G335" s="13">
        <f>G334-'Area 2010'!$F$14*$AE$28</f>
        <v>15.161770050595729</v>
      </c>
      <c r="H335" s="11" t="s">
        <v>22</v>
      </c>
      <c r="I335" s="118" t="s">
        <v>67</v>
      </c>
      <c r="J335" s="119" t="s">
        <v>68</v>
      </c>
      <c r="K335" s="15"/>
      <c r="M335"/>
      <c r="N335"/>
      <c r="O335"/>
      <c r="P335"/>
      <c r="Q335"/>
      <c r="R335"/>
      <c r="S335"/>
      <c r="T335" s="14"/>
      <c r="U335" s="14"/>
      <c r="Y335" s="15"/>
      <c r="Z335" s="15"/>
      <c r="AA335" s="15"/>
    </row>
    <row r="336" spans="4:27" s="11" customFormat="1" x14ac:dyDescent="0.25">
      <c r="D336" s="7" t="s">
        <v>9</v>
      </c>
      <c r="E336" s="12">
        <v>2022</v>
      </c>
      <c r="F336" s="13">
        <f>F335-'Area 2010'!$E$14*$AE$16</f>
        <v>29.432164933022566</v>
      </c>
      <c r="G336" s="13">
        <f>G335-'Area 2010'!$F$14*$AE$28</f>
        <v>15.122592350206594</v>
      </c>
      <c r="H336" s="11" t="s">
        <v>22</v>
      </c>
      <c r="I336" s="118" t="s">
        <v>67</v>
      </c>
      <c r="J336" s="119" t="s">
        <v>68</v>
      </c>
      <c r="K336" s="15"/>
      <c r="M336"/>
      <c r="N336"/>
      <c r="O336"/>
      <c r="P336"/>
      <c r="Q336"/>
      <c r="R336"/>
      <c r="S336"/>
      <c r="T336" s="14"/>
      <c r="U336" s="14"/>
      <c r="Y336" s="15"/>
      <c r="Z336" s="15"/>
      <c r="AA336" s="15"/>
    </row>
    <row r="337" spans="4:27" s="11" customFormat="1" x14ac:dyDescent="0.25">
      <c r="D337" s="7" t="s">
        <v>9</v>
      </c>
      <c r="E337" s="12">
        <v>2023</v>
      </c>
      <c r="F337" s="13">
        <f>F336-'Area 2010'!$E$14*$AE$16</f>
        <v>29.356386959456596</v>
      </c>
      <c r="G337" s="13">
        <f>G336-'Area 2010'!$F$14*$AE$28</f>
        <v>15.083414649817458</v>
      </c>
      <c r="H337" s="11" t="s">
        <v>22</v>
      </c>
      <c r="I337" s="118" t="s">
        <v>67</v>
      </c>
      <c r="J337" s="119" t="s">
        <v>68</v>
      </c>
      <c r="K337" s="15"/>
      <c r="M337"/>
      <c r="N337"/>
      <c r="O337"/>
      <c r="P337"/>
      <c r="Q337"/>
      <c r="R337"/>
      <c r="S337"/>
      <c r="T337" s="14"/>
      <c r="U337" s="14"/>
      <c r="Y337" s="15"/>
      <c r="Z337" s="15"/>
      <c r="AA337" s="15"/>
    </row>
    <row r="338" spans="4:27" s="11" customFormat="1" x14ac:dyDescent="0.25">
      <c r="D338" s="7" t="s">
        <v>9</v>
      </c>
      <c r="E338" s="12">
        <v>2024</v>
      </c>
      <c r="F338" s="13">
        <f>F337-'Area 2010'!$E$14*$AE$16</f>
        <v>29.280608985890627</v>
      </c>
      <c r="G338" s="13">
        <f>G337-'Area 2010'!$F$14*$AE$28</f>
        <v>15.044236949428322</v>
      </c>
      <c r="H338" s="11" t="s">
        <v>22</v>
      </c>
      <c r="I338" s="118" t="s">
        <v>67</v>
      </c>
      <c r="J338" s="119" t="s">
        <v>68</v>
      </c>
      <c r="K338" s="15"/>
      <c r="M338"/>
      <c r="N338"/>
      <c r="O338"/>
      <c r="P338"/>
      <c r="Q338"/>
      <c r="R338"/>
      <c r="S338"/>
      <c r="T338" s="14"/>
      <c r="U338" s="14"/>
      <c r="Y338" s="15"/>
      <c r="Z338" s="15"/>
      <c r="AA338" s="15"/>
    </row>
    <row r="339" spans="4:27" s="11" customFormat="1" x14ac:dyDescent="0.25">
      <c r="D339" s="7" t="s">
        <v>9</v>
      </c>
      <c r="E339" s="12">
        <v>2025</v>
      </c>
      <c r="F339" s="13">
        <f>F338-'Area 2010'!$E$14*$AE$16</f>
        <v>29.204831012324657</v>
      </c>
      <c r="G339" s="13">
        <f>G338-'Area 2010'!$F$14*$AE$28</f>
        <v>15.005059249039187</v>
      </c>
      <c r="H339" s="11" t="s">
        <v>22</v>
      </c>
      <c r="I339" s="118" t="s">
        <v>67</v>
      </c>
      <c r="J339" s="119" t="s">
        <v>68</v>
      </c>
      <c r="K339" s="15"/>
      <c r="M339"/>
      <c r="N339"/>
      <c r="O339"/>
      <c r="P339"/>
      <c r="Q339"/>
      <c r="R339"/>
      <c r="S339"/>
      <c r="T339" s="14"/>
      <c r="U339" s="14"/>
      <c r="Y339" s="15"/>
      <c r="Z339" s="15"/>
      <c r="AA339" s="15"/>
    </row>
    <row r="340" spans="4:27" s="11" customFormat="1" x14ac:dyDescent="0.25">
      <c r="D340" s="7" t="s">
        <v>9</v>
      </c>
      <c r="E340" s="12">
        <v>2026</v>
      </c>
      <c r="F340" s="13">
        <f>F339-'Area 2010'!$E$14*$AF$16</f>
        <v>29.129053038758688</v>
      </c>
      <c r="G340" s="13">
        <f>G339-'Area 2010'!$F$14*$AF$28</f>
        <v>14.965881548650051</v>
      </c>
      <c r="H340" s="11" t="s">
        <v>22</v>
      </c>
      <c r="I340" s="118" t="s">
        <v>67</v>
      </c>
      <c r="J340" s="119" t="s">
        <v>68</v>
      </c>
      <c r="K340" s="15"/>
      <c r="M340"/>
      <c r="N340"/>
      <c r="O340"/>
      <c r="P340"/>
      <c r="Q340"/>
      <c r="R340"/>
      <c r="S340"/>
      <c r="T340" s="14"/>
      <c r="U340" s="14"/>
      <c r="Y340" s="15"/>
      <c r="Z340" s="15"/>
      <c r="AA340" s="15"/>
    </row>
    <row r="341" spans="4:27" s="11" customFormat="1" x14ac:dyDescent="0.25">
      <c r="D341" s="7" t="s">
        <v>9</v>
      </c>
      <c r="E341" s="12">
        <v>2027</v>
      </c>
      <c r="F341" s="13">
        <f>F340-'Area 2010'!$E$14*$AF$16</f>
        <v>29.053275065192718</v>
      </c>
      <c r="G341" s="13">
        <f>G340-'Area 2010'!$F$14*$AF$28</f>
        <v>14.926703848260916</v>
      </c>
      <c r="H341" s="11" t="s">
        <v>22</v>
      </c>
      <c r="I341" s="118" t="s">
        <v>67</v>
      </c>
      <c r="J341" s="119" t="s">
        <v>68</v>
      </c>
      <c r="K341" s="15"/>
      <c r="M341"/>
      <c r="N341"/>
      <c r="O341"/>
      <c r="P341"/>
      <c r="Q341"/>
      <c r="R341"/>
      <c r="S341"/>
      <c r="T341" s="14"/>
      <c r="U341" s="14"/>
      <c r="Y341" s="15"/>
      <c r="Z341" s="15"/>
      <c r="AA341" s="15"/>
    </row>
    <row r="342" spans="4:27" s="11" customFormat="1" x14ac:dyDescent="0.25">
      <c r="D342" s="7" t="s">
        <v>9</v>
      </c>
      <c r="E342" s="12">
        <v>2028</v>
      </c>
      <c r="F342" s="13">
        <f>F341-'Area 2010'!$E$14*$AF$16</f>
        <v>28.977497091626748</v>
      </c>
      <c r="G342" s="13">
        <f>G341-'Area 2010'!$F$14*$AF$28</f>
        <v>14.88752614787178</v>
      </c>
      <c r="H342" s="11" t="s">
        <v>22</v>
      </c>
      <c r="I342" s="118" t="s">
        <v>67</v>
      </c>
      <c r="J342" s="119" t="s">
        <v>68</v>
      </c>
      <c r="K342" s="15"/>
      <c r="M342"/>
      <c r="N342"/>
      <c r="O342"/>
      <c r="P342"/>
      <c r="Q342"/>
      <c r="R342"/>
      <c r="S342"/>
      <c r="T342" s="14"/>
      <c r="U342" s="14"/>
      <c r="Y342" s="15"/>
      <c r="Z342" s="15"/>
      <c r="AA342" s="15"/>
    </row>
    <row r="343" spans="4:27" s="11" customFormat="1" x14ac:dyDescent="0.25">
      <c r="D343" s="7" t="s">
        <v>9</v>
      </c>
      <c r="E343" s="12">
        <v>2029</v>
      </c>
      <c r="F343" s="13">
        <f>F342-'Area 2010'!$E$14*$AF$16</f>
        <v>28.901719118060779</v>
      </c>
      <c r="G343" s="13">
        <f>G342-'Area 2010'!$F$14*$AF$28</f>
        <v>14.848348447482644</v>
      </c>
      <c r="H343" s="11" t="s">
        <v>22</v>
      </c>
      <c r="I343" s="118" t="s">
        <v>67</v>
      </c>
      <c r="J343" s="119" t="s">
        <v>68</v>
      </c>
      <c r="K343" s="15"/>
      <c r="M343"/>
      <c r="N343"/>
      <c r="O343"/>
      <c r="P343"/>
      <c r="Q343"/>
      <c r="R343"/>
      <c r="S343"/>
      <c r="T343" s="14"/>
      <c r="U343" s="14"/>
      <c r="Y343" s="15"/>
      <c r="Z343" s="15"/>
      <c r="AA343" s="15"/>
    </row>
    <row r="344" spans="4:27" s="11" customFormat="1" x14ac:dyDescent="0.25">
      <c r="D344" s="7" t="s">
        <v>9</v>
      </c>
      <c r="E344" s="12">
        <v>2030</v>
      </c>
      <c r="F344" s="13">
        <f>F343-'Area 2010'!$E$14*$AF$16</f>
        <v>28.825941144494809</v>
      </c>
      <c r="G344" s="13">
        <f>G343-'Area 2010'!$F$14*$AF$28</f>
        <v>14.809170747093509</v>
      </c>
      <c r="H344" s="11" t="s">
        <v>22</v>
      </c>
      <c r="I344" s="118" t="s">
        <v>67</v>
      </c>
      <c r="J344" s="119" t="s">
        <v>68</v>
      </c>
      <c r="K344" s="15"/>
      <c r="M344"/>
      <c r="N344"/>
      <c r="O344"/>
      <c r="P344"/>
      <c r="Q344"/>
      <c r="R344"/>
      <c r="S344"/>
      <c r="T344" s="14"/>
      <c r="U344" s="14"/>
      <c r="Y344" s="15"/>
      <c r="Z344" s="15"/>
      <c r="AA344" s="15"/>
    </row>
    <row r="345" spans="4:27" s="11" customFormat="1" x14ac:dyDescent="0.25">
      <c r="D345" s="7" t="s">
        <v>9</v>
      </c>
      <c r="E345" s="12">
        <v>2031</v>
      </c>
      <c r="F345" s="13">
        <f>F344-'Area 2010'!$E$14*$AG$16</f>
        <v>28.75016317092884</v>
      </c>
      <c r="G345" s="13">
        <f>G344-'Area 2010'!$F$14*$AG$28</f>
        <v>14.769993046704373</v>
      </c>
      <c r="H345" s="11" t="s">
        <v>22</v>
      </c>
      <c r="I345" s="118" t="s">
        <v>67</v>
      </c>
      <c r="J345" s="119" t="s">
        <v>68</v>
      </c>
      <c r="K345" s="15"/>
      <c r="M345"/>
      <c r="N345"/>
      <c r="O345"/>
      <c r="P345"/>
      <c r="Q345"/>
      <c r="R345"/>
      <c r="S345"/>
      <c r="T345" s="14"/>
      <c r="U345" s="14"/>
      <c r="Y345" s="15"/>
      <c r="Z345" s="15"/>
      <c r="AA345" s="15"/>
    </row>
    <row r="346" spans="4:27" s="11" customFormat="1" x14ac:dyDescent="0.25">
      <c r="D346" s="7" t="s">
        <v>9</v>
      </c>
      <c r="E346" s="12">
        <v>2032</v>
      </c>
      <c r="F346" s="13">
        <f>F345-'Area 2010'!$E$14*$AG$16</f>
        <v>28.67438519736287</v>
      </c>
      <c r="G346" s="13">
        <f>G345-'Area 2010'!$F$14*$AG$28</f>
        <v>14.730815346315238</v>
      </c>
      <c r="H346" s="11" t="s">
        <v>22</v>
      </c>
      <c r="I346" s="118" t="s">
        <v>67</v>
      </c>
      <c r="J346" s="119" t="s">
        <v>68</v>
      </c>
      <c r="K346" s="15"/>
      <c r="M346"/>
      <c r="N346"/>
      <c r="O346"/>
      <c r="P346"/>
      <c r="Q346"/>
      <c r="R346"/>
      <c r="S346"/>
      <c r="T346" s="14"/>
      <c r="U346" s="14"/>
      <c r="Y346" s="15"/>
      <c r="Z346" s="15"/>
      <c r="AA346" s="15"/>
    </row>
    <row r="347" spans="4:27" s="11" customFormat="1" x14ac:dyDescent="0.25">
      <c r="D347" s="7" t="s">
        <v>9</v>
      </c>
      <c r="E347" s="12">
        <v>2033</v>
      </c>
      <c r="F347" s="13">
        <f>F346-'Area 2010'!$E$14*$AG$16</f>
        <v>28.5986072237969</v>
      </c>
      <c r="G347" s="13">
        <f>G346-'Area 2010'!$F$14*$AG$28</f>
        <v>14.691637645926102</v>
      </c>
      <c r="H347" s="11" t="s">
        <v>22</v>
      </c>
      <c r="I347" s="118" t="s">
        <v>67</v>
      </c>
      <c r="J347" s="119" t="s">
        <v>68</v>
      </c>
      <c r="K347" s="15"/>
      <c r="M347"/>
      <c r="N347"/>
      <c r="O347"/>
      <c r="P347"/>
      <c r="Q347"/>
      <c r="R347"/>
      <c r="S347"/>
      <c r="T347" s="14"/>
      <c r="U347" s="14"/>
      <c r="Y347" s="15"/>
      <c r="Z347" s="15"/>
      <c r="AA347" s="15"/>
    </row>
    <row r="348" spans="4:27" s="11" customFormat="1" x14ac:dyDescent="0.25">
      <c r="D348" s="7" t="s">
        <v>9</v>
      </c>
      <c r="E348" s="12">
        <v>2034</v>
      </c>
      <c r="F348" s="13">
        <f>F347-'Area 2010'!$E$14*$AG$16</f>
        <v>28.522829250230931</v>
      </c>
      <c r="G348" s="13">
        <f>G347-'Area 2010'!$F$14*$AG$28</f>
        <v>14.652459945536966</v>
      </c>
      <c r="H348" s="11" t="s">
        <v>22</v>
      </c>
      <c r="I348" s="118" t="s">
        <v>67</v>
      </c>
      <c r="J348" s="119" t="s">
        <v>68</v>
      </c>
      <c r="K348" s="15"/>
      <c r="M348"/>
      <c r="N348"/>
      <c r="O348"/>
      <c r="P348"/>
      <c r="Q348"/>
      <c r="R348"/>
      <c r="S348"/>
      <c r="T348" s="14"/>
      <c r="U348" s="14"/>
      <c r="Y348" s="15"/>
      <c r="Z348" s="15"/>
      <c r="AA348" s="15"/>
    </row>
    <row r="349" spans="4:27" s="11" customFormat="1" x14ac:dyDescent="0.25">
      <c r="D349" s="7" t="s">
        <v>9</v>
      </c>
      <c r="E349" s="12">
        <v>2035</v>
      </c>
      <c r="F349" s="13">
        <f>F348-'Area 2010'!$E$14*$AG$16</f>
        <v>28.447051276664961</v>
      </c>
      <c r="G349" s="13">
        <f>G348-'Area 2010'!$F$14*$AG$28</f>
        <v>14.613282245147831</v>
      </c>
      <c r="H349" s="11" t="s">
        <v>22</v>
      </c>
      <c r="I349" s="118" t="s">
        <v>67</v>
      </c>
      <c r="J349" s="119" t="s">
        <v>68</v>
      </c>
      <c r="K349" s="15"/>
      <c r="M349"/>
      <c r="N349"/>
      <c r="O349"/>
      <c r="P349"/>
      <c r="Q349"/>
      <c r="R349"/>
      <c r="S349"/>
      <c r="T349" s="14"/>
      <c r="U349" s="14"/>
      <c r="Y349" s="15"/>
      <c r="Z349" s="15"/>
      <c r="AA349" s="15"/>
    </row>
    <row r="350" spans="4:27" s="11" customFormat="1" x14ac:dyDescent="0.25">
      <c r="D350" s="7" t="s">
        <v>9</v>
      </c>
      <c r="E350" s="12">
        <v>2036</v>
      </c>
      <c r="F350" s="13">
        <f>F349-'Area 2010'!$E$14*$AH$16</f>
        <v>28.371273303098992</v>
      </c>
      <c r="G350" s="13">
        <f>G349-'Area 2010'!$F$14*$AH$28</f>
        <v>14.574104544758695</v>
      </c>
      <c r="H350" s="11" t="s">
        <v>22</v>
      </c>
      <c r="I350" s="118" t="s">
        <v>67</v>
      </c>
      <c r="J350" s="119" t="s">
        <v>68</v>
      </c>
      <c r="K350" s="15"/>
      <c r="M350"/>
      <c r="N350"/>
      <c r="O350"/>
      <c r="P350"/>
      <c r="Q350"/>
      <c r="R350"/>
      <c r="S350"/>
      <c r="T350" s="14"/>
      <c r="U350" s="14"/>
      <c r="Y350" s="15"/>
      <c r="Z350" s="15"/>
      <c r="AA350" s="15"/>
    </row>
    <row r="351" spans="4:27" s="11" customFormat="1" x14ac:dyDescent="0.25">
      <c r="D351" s="7" t="s">
        <v>9</v>
      </c>
      <c r="E351" s="12">
        <v>2037</v>
      </c>
      <c r="F351" s="13">
        <f>F350-'Area 2010'!$E$14*$AH$16</f>
        <v>28.295495329533022</v>
      </c>
      <c r="G351" s="13">
        <f>G350-'Area 2010'!$F$14*$AH$28</f>
        <v>14.53492684436956</v>
      </c>
      <c r="H351" s="11" t="s">
        <v>22</v>
      </c>
      <c r="I351" s="118" t="s">
        <v>67</v>
      </c>
      <c r="J351" s="119" t="s">
        <v>68</v>
      </c>
      <c r="K351" s="15"/>
      <c r="M351"/>
      <c r="N351"/>
      <c r="O351"/>
      <c r="P351"/>
      <c r="Q351"/>
      <c r="R351"/>
      <c r="S351"/>
      <c r="T351" s="14"/>
      <c r="U351" s="14"/>
      <c r="Y351" s="15"/>
      <c r="Z351" s="15"/>
      <c r="AA351" s="15"/>
    </row>
    <row r="352" spans="4:27" s="11" customFormat="1" x14ac:dyDescent="0.25">
      <c r="D352" s="7" t="s">
        <v>9</v>
      </c>
      <c r="E352" s="12">
        <v>2038</v>
      </c>
      <c r="F352" s="13">
        <f>F351-'Area 2010'!$E$14*$AH$16</f>
        <v>28.219717355967052</v>
      </c>
      <c r="G352" s="13">
        <f>G351-'Area 2010'!$F$14*$AH$28</f>
        <v>14.495749143980424</v>
      </c>
      <c r="H352" s="11" t="s">
        <v>22</v>
      </c>
      <c r="I352" s="118" t="s">
        <v>67</v>
      </c>
      <c r="J352" s="119" t="s">
        <v>68</v>
      </c>
      <c r="K352" s="15"/>
      <c r="M352"/>
      <c r="N352"/>
      <c r="O352"/>
      <c r="P352"/>
      <c r="Q352"/>
      <c r="R352"/>
      <c r="S352"/>
      <c r="T352" s="14"/>
      <c r="U352" s="14"/>
      <c r="Y352" s="15"/>
      <c r="Z352" s="15"/>
      <c r="AA352" s="15"/>
    </row>
    <row r="353" spans="4:27" s="11" customFormat="1" x14ac:dyDescent="0.25">
      <c r="D353" s="7" t="s">
        <v>9</v>
      </c>
      <c r="E353" s="12">
        <v>2039</v>
      </c>
      <c r="F353" s="13">
        <f>F352-'Area 2010'!$E$14*$AH$16</f>
        <v>28.143939382401083</v>
      </c>
      <c r="G353" s="13">
        <f>G352-'Area 2010'!$F$14*$AH$28</f>
        <v>14.456571443591288</v>
      </c>
      <c r="H353" s="11" t="s">
        <v>22</v>
      </c>
      <c r="I353" s="118" t="s">
        <v>67</v>
      </c>
      <c r="J353" s="119" t="s">
        <v>68</v>
      </c>
      <c r="K353" s="15"/>
      <c r="M353"/>
      <c r="N353"/>
      <c r="O353"/>
      <c r="P353"/>
      <c r="Q353"/>
      <c r="R353"/>
      <c r="S353"/>
      <c r="T353" s="14"/>
      <c r="U353" s="14"/>
      <c r="Y353" s="15"/>
      <c r="Z353" s="15"/>
      <c r="AA353" s="15"/>
    </row>
    <row r="354" spans="4:27" s="11" customFormat="1" x14ac:dyDescent="0.25">
      <c r="D354" s="7" t="s">
        <v>9</v>
      </c>
      <c r="E354" s="12">
        <v>2040</v>
      </c>
      <c r="F354" s="13">
        <f>F353-'Area 2010'!$E$14*$AH$16</f>
        <v>28.068161408835113</v>
      </c>
      <c r="G354" s="13">
        <f>G353-'Area 2010'!$F$14*$AH$28</f>
        <v>14.417393743202153</v>
      </c>
      <c r="H354" s="11" t="s">
        <v>22</v>
      </c>
      <c r="I354" s="118" t="s">
        <v>67</v>
      </c>
      <c r="J354" s="119" t="s">
        <v>68</v>
      </c>
      <c r="K354" s="15"/>
      <c r="M354"/>
      <c r="N354"/>
      <c r="O354"/>
      <c r="P354"/>
      <c r="Q354"/>
      <c r="R354"/>
      <c r="S354"/>
      <c r="T354" s="14"/>
      <c r="U354" s="14"/>
      <c r="Y354" s="15"/>
      <c r="Z354" s="15"/>
      <c r="AA354" s="15"/>
    </row>
    <row r="355" spans="4:27" s="11" customFormat="1" x14ac:dyDescent="0.25">
      <c r="D355" s="7" t="s">
        <v>9</v>
      </c>
      <c r="E355" s="12">
        <v>2041</v>
      </c>
      <c r="F355" s="13">
        <f>F354-'Area 2010'!$E$14*$AI$16</f>
        <v>27.992383435269144</v>
      </c>
      <c r="G355" s="13">
        <f>G354-'Area 2010'!$F$14*$AI$28</f>
        <v>14.378216042813017</v>
      </c>
      <c r="H355" s="11" t="s">
        <v>22</v>
      </c>
      <c r="I355" s="118" t="s">
        <v>67</v>
      </c>
      <c r="J355" s="119" t="s">
        <v>68</v>
      </c>
      <c r="K355" s="15"/>
      <c r="M355"/>
      <c r="N355"/>
      <c r="O355"/>
      <c r="P355"/>
      <c r="Q355"/>
      <c r="R355"/>
      <c r="S355"/>
      <c r="T355" s="14"/>
      <c r="U355" s="14"/>
      <c r="Y355" s="15"/>
      <c r="Z355" s="15"/>
      <c r="AA355" s="15"/>
    </row>
    <row r="356" spans="4:27" s="11" customFormat="1" x14ac:dyDescent="0.25">
      <c r="D356" s="7" t="s">
        <v>9</v>
      </c>
      <c r="E356" s="12">
        <v>2042</v>
      </c>
      <c r="F356" s="13">
        <f>F355-'Area 2010'!$E$14*$AI$16</f>
        <v>27.916605461703174</v>
      </c>
      <c r="G356" s="13">
        <f>G355-'Area 2010'!$F$14*$AI$28</f>
        <v>14.339038342423882</v>
      </c>
      <c r="H356" s="11" t="s">
        <v>22</v>
      </c>
      <c r="I356" s="118" t="s">
        <v>67</v>
      </c>
      <c r="J356" s="119" t="s">
        <v>68</v>
      </c>
      <c r="K356" s="15"/>
      <c r="M356"/>
      <c r="N356"/>
      <c r="O356"/>
      <c r="P356"/>
      <c r="Q356"/>
      <c r="R356"/>
      <c r="S356"/>
      <c r="T356" s="14"/>
      <c r="U356" s="14"/>
      <c r="Y356" s="15"/>
      <c r="Z356" s="15"/>
      <c r="AA356" s="15"/>
    </row>
    <row r="357" spans="4:27" s="11" customFormat="1" x14ac:dyDescent="0.25">
      <c r="D357" s="7" t="s">
        <v>9</v>
      </c>
      <c r="E357" s="12">
        <v>2043</v>
      </c>
      <c r="F357" s="13">
        <f>F356-'Area 2010'!$E$14*$AI$16</f>
        <v>27.840827488137204</v>
      </c>
      <c r="G357" s="13">
        <f>G356-'Area 2010'!$F$14*$AI$28</f>
        <v>14.299860642034746</v>
      </c>
      <c r="H357" s="11" t="s">
        <v>22</v>
      </c>
      <c r="I357" s="118" t="s">
        <v>67</v>
      </c>
      <c r="J357" s="119" t="s">
        <v>68</v>
      </c>
      <c r="K357" s="15"/>
      <c r="M357"/>
      <c r="N357"/>
      <c r="O357"/>
      <c r="P357"/>
      <c r="Q357"/>
      <c r="R357"/>
      <c r="S357"/>
      <c r="T357" s="14"/>
      <c r="U357" s="14"/>
      <c r="Y357" s="15"/>
      <c r="Z357" s="15"/>
      <c r="AA357" s="15"/>
    </row>
    <row r="358" spans="4:27" s="11" customFormat="1" x14ac:dyDescent="0.25">
      <c r="D358" s="7" t="s">
        <v>9</v>
      </c>
      <c r="E358" s="12">
        <v>2044</v>
      </c>
      <c r="F358" s="13">
        <f>F357-'Area 2010'!$E$14*$AI$16</f>
        <v>27.765049514571235</v>
      </c>
      <c r="G358" s="13">
        <f>G357-'Area 2010'!$F$14*$AI$28</f>
        <v>14.26068294164561</v>
      </c>
      <c r="H358" s="11" t="s">
        <v>22</v>
      </c>
      <c r="I358" s="118" t="s">
        <v>67</v>
      </c>
      <c r="J358" s="119" t="s">
        <v>68</v>
      </c>
      <c r="K358" s="15"/>
      <c r="M358"/>
      <c r="N358"/>
      <c r="O358"/>
      <c r="P358"/>
      <c r="Q358"/>
      <c r="R358"/>
      <c r="S358"/>
      <c r="T358" s="14"/>
      <c r="U358" s="14"/>
      <c r="Y358" s="15"/>
      <c r="Z358" s="15"/>
      <c r="AA358" s="15"/>
    </row>
    <row r="359" spans="4:27" s="11" customFormat="1" x14ac:dyDescent="0.25">
      <c r="D359" s="7" t="s">
        <v>9</v>
      </c>
      <c r="E359" s="12">
        <v>2045</v>
      </c>
      <c r="F359" s="13">
        <f>F358-'Area 2010'!$E$14*$AI$16</f>
        <v>27.689271541005265</v>
      </c>
      <c r="G359" s="13">
        <f>G358-'Area 2010'!$F$14*$AI$28</f>
        <v>14.221505241256475</v>
      </c>
      <c r="H359" s="11" t="s">
        <v>22</v>
      </c>
      <c r="I359" s="118" t="s">
        <v>67</v>
      </c>
      <c r="J359" s="119" t="s">
        <v>68</v>
      </c>
      <c r="K359" s="15"/>
      <c r="M359"/>
      <c r="N359"/>
      <c r="O359"/>
      <c r="P359"/>
      <c r="Q359"/>
      <c r="R359"/>
      <c r="S359"/>
      <c r="T359" s="14"/>
      <c r="U359" s="14"/>
      <c r="Y359" s="15"/>
      <c r="Z359" s="15"/>
      <c r="AA359" s="15"/>
    </row>
    <row r="360" spans="4:27" s="11" customFormat="1" x14ac:dyDescent="0.25">
      <c r="D360" s="7" t="s">
        <v>9</v>
      </c>
      <c r="E360" s="12">
        <v>2046</v>
      </c>
      <c r="F360" s="13">
        <f>F359-'Area 2010'!$E$14*$AJ$16</f>
        <v>27.613493567439296</v>
      </c>
      <c r="G360" s="13">
        <f>G359-'Area 2010'!$F$14*$AJ$28</f>
        <v>14.182327540867339</v>
      </c>
      <c r="H360" s="11" t="s">
        <v>22</v>
      </c>
      <c r="I360" s="118" t="s">
        <v>67</v>
      </c>
      <c r="J360" s="119" t="s">
        <v>68</v>
      </c>
      <c r="K360" s="15"/>
      <c r="M360"/>
      <c r="N360"/>
      <c r="O360"/>
      <c r="P360"/>
      <c r="Q360"/>
      <c r="R360"/>
      <c r="S360"/>
      <c r="T360" s="14"/>
      <c r="U360" s="14"/>
      <c r="Y360" s="15"/>
      <c r="Z360" s="15"/>
      <c r="AA360" s="15"/>
    </row>
    <row r="361" spans="4:27" s="11" customFormat="1" x14ac:dyDescent="0.25">
      <c r="D361" s="7" t="s">
        <v>9</v>
      </c>
      <c r="E361" s="12">
        <v>2047</v>
      </c>
      <c r="F361" s="13">
        <f>F360-'Area 2010'!$E$14*$AJ$16</f>
        <v>27.537715593873326</v>
      </c>
      <c r="G361" s="13">
        <f>G360-'Area 2010'!$F$14*$AJ$28</f>
        <v>14.143149840478204</v>
      </c>
      <c r="H361" s="11" t="s">
        <v>22</v>
      </c>
      <c r="I361" s="118" t="s">
        <v>67</v>
      </c>
      <c r="J361" s="119" t="s">
        <v>68</v>
      </c>
      <c r="K361" s="15"/>
      <c r="M361"/>
      <c r="N361"/>
      <c r="O361"/>
      <c r="P361"/>
      <c r="Q361"/>
      <c r="R361"/>
      <c r="S361"/>
      <c r="T361" s="14"/>
      <c r="U361" s="14"/>
      <c r="Y361" s="15"/>
      <c r="Z361" s="15"/>
      <c r="AA361" s="15"/>
    </row>
    <row r="362" spans="4:27" s="11" customFormat="1" x14ac:dyDescent="0.25">
      <c r="D362" s="7" t="s">
        <v>9</v>
      </c>
      <c r="E362" s="12">
        <v>2048</v>
      </c>
      <c r="F362" s="13">
        <f>F361-'Area 2010'!$E$14*$AJ$16</f>
        <v>27.461937620307356</v>
      </c>
      <c r="G362" s="13">
        <f>G361-'Area 2010'!$F$14*$AJ$28</f>
        <v>14.103972140089068</v>
      </c>
      <c r="H362" s="11" t="s">
        <v>22</v>
      </c>
      <c r="I362" s="118" t="s">
        <v>67</v>
      </c>
      <c r="J362" s="119" t="s">
        <v>68</v>
      </c>
      <c r="K362" s="15"/>
      <c r="M362"/>
      <c r="N362"/>
      <c r="O362"/>
      <c r="P362"/>
      <c r="Q362"/>
      <c r="R362"/>
      <c r="S362"/>
      <c r="T362" s="14"/>
      <c r="U362" s="14"/>
      <c r="Y362" s="15"/>
      <c r="Z362" s="15"/>
      <c r="AA362" s="15"/>
    </row>
    <row r="363" spans="4:27" s="11" customFormat="1" x14ac:dyDescent="0.25">
      <c r="D363" s="7" t="s">
        <v>9</v>
      </c>
      <c r="E363" s="12">
        <v>2049</v>
      </c>
      <c r="F363" s="13">
        <f>F362-'Area 2010'!$E$14*$AJ$16</f>
        <v>27.386159646741387</v>
      </c>
      <c r="G363" s="13">
        <f>G362-'Area 2010'!$F$14*$AJ$28</f>
        <v>14.064794439699932</v>
      </c>
      <c r="H363" s="11" t="s">
        <v>22</v>
      </c>
      <c r="I363" s="118" t="s">
        <v>67</v>
      </c>
      <c r="J363" s="119" t="s">
        <v>68</v>
      </c>
      <c r="K363" s="15"/>
      <c r="M363"/>
      <c r="N363"/>
      <c r="O363"/>
      <c r="P363"/>
      <c r="Q363"/>
      <c r="R363"/>
      <c r="S363"/>
      <c r="T363" s="14"/>
      <c r="U363" s="14"/>
      <c r="Y363" s="15"/>
      <c r="Z363" s="15"/>
      <c r="AA363" s="15"/>
    </row>
    <row r="364" spans="4:27" s="11" customFormat="1" x14ac:dyDescent="0.25">
      <c r="D364" s="7" t="s">
        <v>9</v>
      </c>
      <c r="E364" s="12">
        <v>2050</v>
      </c>
      <c r="F364" s="13">
        <f>F363-'Area 2010'!$E$14*$AJ$16</f>
        <v>27.310381673175417</v>
      </c>
      <c r="G364" s="13">
        <f>G363-'Area 2010'!$F$14*$AJ$28</f>
        <v>14.025616739310797</v>
      </c>
      <c r="H364" s="11" t="s">
        <v>22</v>
      </c>
      <c r="I364" s="118" t="s">
        <v>67</v>
      </c>
      <c r="J364" s="119" t="s">
        <v>68</v>
      </c>
      <c r="K364" s="15"/>
      <c r="M364"/>
      <c r="N364"/>
      <c r="O364"/>
      <c r="P364"/>
      <c r="Q364"/>
      <c r="R364"/>
      <c r="S364"/>
      <c r="T364" s="14"/>
      <c r="U364" s="14"/>
      <c r="Y364" s="15"/>
      <c r="Z364" s="15"/>
      <c r="AA364" s="15"/>
    </row>
    <row r="365" spans="4:27" s="11" customFormat="1" x14ac:dyDescent="0.25">
      <c r="D365" s="7" t="s">
        <v>9</v>
      </c>
      <c r="E365" s="12">
        <v>2011</v>
      </c>
      <c r="F365" s="13">
        <f>'Area 2010'!$E$15-'Area 2010'!$E$15*$AB$17</f>
        <v>6.5621615974324277</v>
      </c>
      <c r="G365" s="13">
        <f>'Area 2010'!$F$15-'Area 2010'!$F$15*$AB$29</f>
        <v>5.1187951880028297</v>
      </c>
      <c r="H365" s="11" t="s">
        <v>23</v>
      </c>
      <c r="I365" s="118" t="s">
        <v>67</v>
      </c>
      <c r="J365" s="119" t="s">
        <v>68</v>
      </c>
      <c r="K365" s="15"/>
      <c r="M365"/>
      <c r="N365"/>
      <c r="O365"/>
      <c r="P365"/>
      <c r="Q365"/>
      <c r="R365"/>
      <c r="S365"/>
      <c r="T365" s="14"/>
      <c r="U365" s="14"/>
      <c r="Y365" s="15"/>
      <c r="Z365" s="15"/>
      <c r="AA365" s="15"/>
    </row>
    <row r="366" spans="4:27" s="11" customFormat="1" x14ac:dyDescent="0.25">
      <c r="D366" s="7" t="s">
        <v>9</v>
      </c>
      <c r="E366" s="12">
        <v>2012</v>
      </c>
      <c r="F366" s="13">
        <f>F365-'Area 2010'!$E$15*$AB$17</f>
        <v>6.5470338318976031</v>
      </c>
      <c r="G366" s="13">
        <f>G365-'Area 2010'!$F$15*$AB$29</f>
        <v>5.1008164793645863</v>
      </c>
      <c r="H366" s="11" t="s">
        <v>23</v>
      </c>
      <c r="I366" s="118" t="s">
        <v>67</v>
      </c>
      <c r="J366" s="119" t="s">
        <v>68</v>
      </c>
      <c r="K366" s="15"/>
      <c r="M366"/>
      <c r="N366"/>
      <c r="O366"/>
      <c r="P366"/>
      <c r="Q366"/>
      <c r="R366"/>
      <c r="S366"/>
      <c r="T366" s="14"/>
      <c r="U366" s="14"/>
      <c r="Y366" s="15"/>
      <c r="Z366" s="15"/>
      <c r="AA366" s="15"/>
    </row>
    <row r="367" spans="4:27" s="11" customFormat="1" x14ac:dyDescent="0.25">
      <c r="D367" s="7" t="s">
        <v>9</v>
      </c>
      <c r="E367" s="12">
        <v>2013</v>
      </c>
      <c r="F367" s="13">
        <f>F366-'Area 2010'!$E$15*$AC$17</f>
        <v>6.5319060663627786</v>
      </c>
      <c r="G367" s="13">
        <f>G366-'Area 2010'!$F$15*$AC$29</f>
        <v>5.0828377707263428</v>
      </c>
      <c r="H367" s="11" t="s">
        <v>23</v>
      </c>
      <c r="I367" s="118" t="s">
        <v>67</v>
      </c>
      <c r="J367" s="119" t="s">
        <v>68</v>
      </c>
      <c r="K367" s="15"/>
      <c r="M367"/>
      <c r="N367"/>
      <c r="O367"/>
      <c r="P367"/>
      <c r="Q367"/>
      <c r="R367"/>
      <c r="S367"/>
      <c r="T367" s="14"/>
      <c r="U367" s="14"/>
      <c r="Y367" s="15"/>
      <c r="Z367" s="15"/>
      <c r="AA367" s="15"/>
    </row>
    <row r="368" spans="4:27" s="11" customFormat="1" x14ac:dyDescent="0.25">
      <c r="D368" s="7" t="s">
        <v>9</v>
      </c>
      <c r="E368" s="12">
        <v>2014</v>
      </c>
      <c r="F368" s="13">
        <f>F367-'Area 2010'!$E$15*$AC$17</f>
        <v>6.5167783008279541</v>
      </c>
      <c r="G368" s="13">
        <f>G367-'Area 2010'!$F$15*$AC$29</f>
        <v>5.0648590620880993</v>
      </c>
      <c r="H368" s="11" t="s">
        <v>23</v>
      </c>
      <c r="I368" s="118" t="s">
        <v>67</v>
      </c>
      <c r="J368" s="119" t="s">
        <v>68</v>
      </c>
      <c r="K368" s="15"/>
      <c r="M368"/>
      <c r="N368"/>
      <c r="O368"/>
      <c r="P368"/>
      <c r="Q368"/>
      <c r="R368"/>
      <c r="S368"/>
      <c r="T368" s="14"/>
      <c r="U368" s="14"/>
      <c r="Y368" s="15"/>
      <c r="Z368" s="15"/>
      <c r="AA368" s="15"/>
    </row>
    <row r="369" spans="4:27" s="11" customFormat="1" x14ac:dyDescent="0.25">
      <c r="D369" s="7" t="s">
        <v>9</v>
      </c>
      <c r="E369" s="12">
        <v>2015</v>
      </c>
      <c r="F369" s="13">
        <f>F368-'Area 2010'!$E$15*$AC$17</f>
        <v>6.5016505352931295</v>
      </c>
      <c r="G369" s="13">
        <f>G368-'Area 2010'!$F$15*$AC$29</f>
        <v>5.0468803534498559</v>
      </c>
      <c r="H369" s="11" t="s">
        <v>23</v>
      </c>
      <c r="I369" s="118" t="s">
        <v>67</v>
      </c>
      <c r="J369" s="119" t="s">
        <v>68</v>
      </c>
      <c r="K369" s="15"/>
      <c r="M369"/>
      <c r="N369"/>
      <c r="O369"/>
      <c r="P369"/>
      <c r="Q369"/>
      <c r="R369"/>
      <c r="S369"/>
      <c r="T369" s="14"/>
      <c r="U369" s="14"/>
      <c r="Y369" s="15"/>
      <c r="Z369" s="15"/>
      <c r="AA369" s="15"/>
    </row>
    <row r="370" spans="4:27" s="11" customFormat="1" x14ac:dyDescent="0.25">
      <c r="D370" s="7" t="s">
        <v>9</v>
      </c>
      <c r="E370" s="12">
        <v>2016</v>
      </c>
      <c r="F370" s="13">
        <f>F369-'Area 2010'!$E$15*$AD$17</f>
        <v>6.485207311885711</v>
      </c>
      <c r="G370" s="13">
        <f>G369-'Area 2010'!$F$15*$AD$29</f>
        <v>5.0340384187082527</v>
      </c>
      <c r="H370" s="11" t="s">
        <v>23</v>
      </c>
      <c r="I370" s="118" t="s">
        <v>67</v>
      </c>
      <c r="J370" s="119" t="s">
        <v>68</v>
      </c>
      <c r="K370" s="15"/>
      <c r="M370"/>
      <c r="N370"/>
      <c r="O370"/>
      <c r="P370"/>
      <c r="Q370"/>
      <c r="R370"/>
      <c r="S370"/>
      <c r="T370" s="14"/>
      <c r="U370" s="14"/>
      <c r="Y370" s="15"/>
      <c r="Z370" s="15"/>
      <c r="AA370" s="15"/>
    </row>
    <row r="371" spans="4:27" s="11" customFormat="1" x14ac:dyDescent="0.25">
      <c r="D371" s="7" t="s">
        <v>9</v>
      </c>
      <c r="E371" s="12">
        <v>2017</v>
      </c>
      <c r="F371" s="13">
        <f>F370-'Area 2010'!$E$15*$AD$17</f>
        <v>6.4687640884782924</v>
      </c>
      <c r="G371" s="13">
        <f>G370-'Area 2010'!$F$15*$AD$29</f>
        <v>5.0211964839666496</v>
      </c>
      <c r="H371" s="11" t="s">
        <v>23</v>
      </c>
      <c r="I371" s="118" t="s">
        <v>67</v>
      </c>
      <c r="J371" s="119" t="s">
        <v>68</v>
      </c>
      <c r="K371" s="15"/>
      <c r="M371"/>
      <c r="N371"/>
      <c r="O371"/>
      <c r="P371"/>
      <c r="Q371"/>
      <c r="R371"/>
      <c r="S371"/>
      <c r="T371" s="14"/>
      <c r="U371" s="14"/>
      <c r="Y371" s="15"/>
      <c r="Z371" s="15"/>
      <c r="AA371" s="15"/>
    </row>
    <row r="372" spans="4:27" s="11" customFormat="1" x14ac:dyDescent="0.25">
      <c r="D372" s="7" t="s">
        <v>9</v>
      </c>
      <c r="E372" s="12">
        <v>2018</v>
      </c>
      <c r="F372" s="13">
        <f>F371-'Area 2010'!$E$15*$AD$17</f>
        <v>6.4523208650708739</v>
      </c>
      <c r="G372" s="13">
        <f>G371-'Area 2010'!$F$15*$AD$29</f>
        <v>5.0083545492250465</v>
      </c>
      <c r="H372" s="11" t="s">
        <v>23</v>
      </c>
      <c r="I372" s="118" t="s">
        <v>67</v>
      </c>
      <c r="J372" s="119" t="s">
        <v>68</v>
      </c>
      <c r="K372" s="15"/>
      <c r="M372"/>
      <c r="N372"/>
      <c r="O372"/>
      <c r="P372"/>
      <c r="Q372"/>
      <c r="R372"/>
      <c r="S372"/>
      <c r="T372" s="14"/>
      <c r="U372" s="14"/>
      <c r="Y372" s="15"/>
      <c r="Z372" s="15"/>
      <c r="AA372" s="15"/>
    </row>
    <row r="373" spans="4:27" s="11" customFormat="1" x14ac:dyDescent="0.25">
      <c r="D373" s="7" t="s">
        <v>9</v>
      </c>
      <c r="E373" s="12">
        <v>2019</v>
      </c>
      <c r="F373" s="13">
        <f>F372-'Area 2010'!$E$15*$AD$17</f>
        <v>6.4358776416634553</v>
      </c>
      <c r="G373" s="13">
        <f>G372-'Area 2010'!$F$15*$AD$29</f>
        <v>4.9955126144834434</v>
      </c>
      <c r="H373" s="11" t="s">
        <v>23</v>
      </c>
      <c r="I373" s="118" t="s">
        <v>67</v>
      </c>
      <c r="J373" s="119" t="s">
        <v>68</v>
      </c>
      <c r="K373" s="15"/>
      <c r="M373"/>
      <c r="N373"/>
      <c r="O373"/>
      <c r="P373"/>
      <c r="Q373"/>
      <c r="R373"/>
      <c r="S373"/>
      <c r="T373" s="14"/>
      <c r="U373" s="14"/>
      <c r="Y373" s="15"/>
      <c r="Z373" s="15"/>
      <c r="AA373" s="15"/>
    </row>
    <row r="374" spans="4:27" s="11" customFormat="1" x14ac:dyDescent="0.25">
      <c r="D374" s="7" t="s">
        <v>9</v>
      </c>
      <c r="E374" s="12">
        <v>2020</v>
      </c>
      <c r="F374" s="13">
        <f>F373-'Area 2010'!$E$15*$AD$17</f>
        <v>6.4194344182560368</v>
      </c>
      <c r="G374" s="13">
        <f>G373-'Area 2010'!$F$15*$AD$29</f>
        <v>4.9826706797418403</v>
      </c>
      <c r="H374" s="11" t="s">
        <v>23</v>
      </c>
      <c r="I374" s="118" t="s">
        <v>67</v>
      </c>
      <c r="J374" s="119" t="s">
        <v>68</v>
      </c>
      <c r="K374" s="15"/>
      <c r="M374"/>
      <c r="N374"/>
      <c r="O374"/>
      <c r="P374"/>
      <c r="Q374"/>
      <c r="R374"/>
      <c r="S374"/>
      <c r="T374" s="14"/>
      <c r="U374" s="14"/>
      <c r="Y374" s="15"/>
      <c r="Z374" s="15"/>
      <c r="AA374" s="15"/>
    </row>
    <row r="375" spans="4:27" s="11" customFormat="1" x14ac:dyDescent="0.25">
      <c r="D375" s="7" t="s">
        <v>9</v>
      </c>
      <c r="E375" s="12">
        <v>2021</v>
      </c>
      <c r="F375" s="13">
        <f>F374-'Area 2010'!$E$15*$AE$17</f>
        <v>6.4029911948486182</v>
      </c>
      <c r="G375" s="13">
        <f>G374-'Area 2010'!$F$15*$AE$29</f>
        <v>4.9698287450002372</v>
      </c>
      <c r="H375" s="11" t="s">
        <v>23</v>
      </c>
      <c r="I375" s="118" t="s">
        <v>67</v>
      </c>
      <c r="J375" s="119" t="s">
        <v>68</v>
      </c>
      <c r="K375" s="15"/>
      <c r="M375"/>
      <c r="N375"/>
      <c r="O375"/>
      <c r="P375"/>
      <c r="Q375"/>
      <c r="R375"/>
      <c r="S375"/>
      <c r="T375" s="14"/>
      <c r="U375" s="14"/>
      <c r="Y375" s="15"/>
      <c r="Z375" s="15"/>
      <c r="AA375" s="15"/>
    </row>
    <row r="376" spans="4:27" s="11" customFormat="1" x14ac:dyDescent="0.25">
      <c r="D376" s="7" t="s">
        <v>9</v>
      </c>
      <c r="E376" s="12">
        <v>2022</v>
      </c>
      <c r="F376" s="13">
        <f>F375-'Area 2010'!$E$15*$AE$17</f>
        <v>6.3865479714411997</v>
      </c>
      <c r="G376" s="13">
        <f>G375-'Area 2010'!$F$15*$AE$29</f>
        <v>4.9569868102586341</v>
      </c>
      <c r="H376" s="11" t="s">
        <v>23</v>
      </c>
      <c r="I376" s="118" t="s">
        <v>67</v>
      </c>
      <c r="J376" s="119" t="s">
        <v>68</v>
      </c>
      <c r="K376" s="15"/>
      <c r="M376"/>
      <c r="N376"/>
      <c r="O376"/>
      <c r="P376"/>
      <c r="Q376"/>
      <c r="R376"/>
      <c r="S376"/>
      <c r="T376" s="14"/>
      <c r="U376" s="14"/>
      <c r="Y376" s="15"/>
      <c r="Z376" s="15"/>
      <c r="AA376" s="15"/>
    </row>
    <row r="377" spans="4:27" s="11" customFormat="1" x14ac:dyDescent="0.25">
      <c r="D377" s="7" t="s">
        <v>9</v>
      </c>
      <c r="E377" s="12">
        <v>2023</v>
      </c>
      <c r="F377" s="13">
        <f>F376-'Area 2010'!$E$15*$AE$17</f>
        <v>6.3701047480337811</v>
      </c>
      <c r="G377" s="13">
        <f>G376-'Area 2010'!$F$15*$AE$29</f>
        <v>4.944144875517031</v>
      </c>
      <c r="H377" s="11" t="s">
        <v>23</v>
      </c>
      <c r="I377" s="118" t="s">
        <v>67</v>
      </c>
      <c r="J377" s="119" t="s">
        <v>68</v>
      </c>
      <c r="K377" s="15"/>
      <c r="M377"/>
      <c r="N377"/>
      <c r="O377"/>
      <c r="P377"/>
      <c r="Q377"/>
      <c r="R377"/>
      <c r="S377"/>
      <c r="T377" s="14"/>
      <c r="U377" s="14"/>
      <c r="Y377" s="15"/>
      <c r="Z377" s="15"/>
      <c r="AA377" s="15"/>
    </row>
    <row r="378" spans="4:27" s="11" customFormat="1" x14ac:dyDescent="0.25">
      <c r="D378" s="7" t="s">
        <v>9</v>
      </c>
      <c r="E378" s="12">
        <v>2024</v>
      </c>
      <c r="F378" s="13">
        <f>F377-'Area 2010'!$E$15*$AE$17</f>
        <v>6.3536615246263626</v>
      </c>
      <c r="G378" s="13">
        <f>G377-'Area 2010'!$F$15*$AE$29</f>
        <v>4.9313029407754279</v>
      </c>
      <c r="H378" s="11" t="s">
        <v>23</v>
      </c>
      <c r="I378" s="118" t="s">
        <v>67</v>
      </c>
      <c r="J378" s="119" t="s">
        <v>68</v>
      </c>
      <c r="K378" s="15"/>
      <c r="M378"/>
      <c r="N378"/>
      <c r="O378"/>
      <c r="P378"/>
      <c r="Q378"/>
      <c r="R378"/>
      <c r="S378"/>
      <c r="T378" s="14"/>
      <c r="U378" s="14"/>
      <c r="Y378" s="15"/>
      <c r="Z378" s="15"/>
      <c r="AA378" s="15"/>
    </row>
    <row r="379" spans="4:27" s="11" customFormat="1" x14ac:dyDescent="0.25">
      <c r="D379" s="7" t="s">
        <v>9</v>
      </c>
      <c r="E379" s="12">
        <v>2025</v>
      </c>
      <c r="F379" s="13">
        <f>F378-'Area 2010'!$E$15*$AE$17</f>
        <v>6.337218301218944</v>
      </c>
      <c r="G379" s="13">
        <f>G378-'Area 2010'!$F$15*$AE$29</f>
        <v>4.9184610060338247</v>
      </c>
      <c r="H379" s="11" t="s">
        <v>23</v>
      </c>
      <c r="I379" s="118" t="s">
        <v>67</v>
      </c>
      <c r="J379" s="119" t="s">
        <v>68</v>
      </c>
      <c r="K379" s="15"/>
      <c r="M379"/>
      <c r="N379"/>
      <c r="O379"/>
      <c r="P379"/>
      <c r="Q379"/>
      <c r="R379"/>
      <c r="S379"/>
      <c r="T379" s="14"/>
      <c r="U379" s="14"/>
      <c r="Y379" s="15"/>
      <c r="Z379" s="15"/>
      <c r="AA379" s="15"/>
    </row>
    <row r="380" spans="4:27" s="11" customFormat="1" x14ac:dyDescent="0.25">
      <c r="D380" s="7" t="s">
        <v>9</v>
      </c>
      <c r="E380" s="12">
        <v>2026</v>
      </c>
      <c r="F380" s="13">
        <f>F379-'Area 2010'!$E$15*$AF$17</f>
        <v>6.3207750778115255</v>
      </c>
      <c r="G380" s="13">
        <f>G379-'Area 2010'!$F$15*$AF$29</f>
        <v>4.9056190712922216</v>
      </c>
      <c r="H380" s="11" t="s">
        <v>23</v>
      </c>
      <c r="I380" s="118" t="s">
        <v>67</v>
      </c>
      <c r="J380" s="119" t="s">
        <v>68</v>
      </c>
      <c r="K380" s="15"/>
      <c r="M380"/>
      <c r="N380"/>
      <c r="O380"/>
      <c r="P380"/>
      <c r="Q380"/>
      <c r="R380"/>
      <c r="S380"/>
      <c r="T380" s="14"/>
      <c r="U380" s="14"/>
      <c r="Y380" s="15"/>
      <c r="Z380" s="15"/>
      <c r="AA380" s="15"/>
    </row>
    <row r="381" spans="4:27" s="11" customFormat="1" x14ac:dyDescent="0.25">
      <c r="D381" s="7" t="s">
        <v>9</v>
      </c>
      <c r="E381" s="12">
        <v>2027</v>
      </c>
      <c r="F381" s="13">
        <f>F380-'Area 2010'!$E$15*$AF$17</f>
        <v>6.3043318544041069</v>
      </c>
      <c r="G381" s="13">
        <f>G380-'Area 2010'!$F$15*$AF$29</f>
        <v>4.8927771365506185</v>
      </c>
      <c r="H381" s="11" t="s">
        <v>23</v>
      </c>
      <c r="I381" s="118" t="s">
        <v>67</v>
      </c>
      <c r="J381" s="119" t="s">
        <v>68</v>
      </c>
      <c r="K381" s="15"/>
      <c r="M381"/>
      <c r="N381"/>
      <c r="O381"/>
      <c r="P381"/>
      <c r="Q381"/>
      <c r="R381"/>
      <c r="S381"/>
      <c r="T381" s="14"/>
      <c r="U381" s="14"/>
      <c r="Y381" s="15"/>
      <c r="Z381" s="15"/>
      <c r="AA381" s="15"/>
    </row>
    <row r="382" spans="4:27" s="11" customFormat="1" x14ac:dyDescent="0.25">
      <c r="D382" s="7" t="s">
        <v>9</v>
      </c>
      <c r="E382" s="12">
        <v>2028</v>
      </c>
      <c r="F382" s="13">
        <f>F381-'Area 2010'!$E$15*$AF$17</f>
        <v>6.2878886309966884</v>
      </c>
      <c r="G382" s="13">
        <f>G381-'Area 2010'!$F$15*$AF$29</f>
        <v>4.8799352018090154</v>
      </c>
      <c r="H382" s="11" t="s">
        <v>23</v>
      </c>
      <c r="I382" s="118" t="s">
        <v>67</v>
      </c>
      <c r="J382" s="119" t="s">
        <v>68</v>
      </c>
      <c r="K382" s="15"/>
      <c r="M382"/>
      <c r="N382"/>
      <c r="O382"/>
      <c r="P382"/>
      <c r="Q382"/>
      <c r="R382"/>
      <c r="S382"/>
      <c r="T382" s="14"/>
      <c r="U382" s="14"/>
      <c r="Y382" s="15"/>
      <c r="Z382" s="15"/>
      <c r="AA382" s="15"/>
    </row>
    <row r="383" spans="4:27" s="11" customFormat="1" x14ac:dyDescent="0.25">
      <c r="D383" s="7" t="s">
        <v>9</v>
      </c>
      <c r="E383" s="12">
        <v>2029</v>
      </c>
      <c r="F383" s="13">
        <f>F382-'Area 2010'!$E$15*$AF$17</f>
        <v>6.2714454075892698</v>
      </c>
      <c r="G383" s="13">
        <f>G382-'Area 2010'!$F$15*$AF$29</f>
        <v>4.8670932670674123</v>
      </c>
      <c r="H383" s="11" t="s">
        <v>23</v>
      </c>
      <c r="I383" s="118" t="s">
        <v>67</v>
      </c>
      <c r="J383" s="119" t="s">
        <v>68</v>
      </c>
      <c r="K383" s="15"/>
      <c r="M383"/>
      <c r="N383"/>
      <c r="O383"/>
      <c r="P383"/>
      <c r="Q383"/>
      <c r="R383"/>
      <c r="S383"/>
      <c r="T383" s="14"/>
      <c r="U383" s="14"/>
      <c r="Y383" s="15"/>
      <c r="Z383" s="15"/>
      <c r="AA383" s="15"/>
    </row>
    <row r="384" spans="4:27" s="11" customFormat="1" x14ac:dyDescent="0.25">
      <c r="D384" s="7" t="s">
        <v>9</v>
      </c>
      <c r="E384" s="12">
        <v>2030</v>
      </c>
      <c r="F384" s="13">
        <f>F383-'Area 2010'!$E$15*$AF$17</f>
        <v>6.2550021841818513</v>
      </c>
      <c r="G384" s="13">
        <f>G383-'Area 2010'!$F$15*$AF$29</f>
        <v>4.8542513323258092</v>
      </c>
      <c r="H384" s="11" t="s">
        <v>23</v>
      </c>
      <c r="I384" s="118" t="s">
        <v>67</v>
      </c>
      <c r="J384" s="119" t="s">
        <v>68</v>
      </c>
      <c r="K384" s="15"/>
      <c r="M384"/>
      <c r="N384"/>
      <c r="O384"/>
      <c r="P384"/>
      <c r="Q384"/>
      <c r="R384"/>
      <c r="S384"/>
      <c r="T384" s="14"/>
      <c r="U384" s="14"/>
      <c r="Y384" s="15"/>
      <c r="Z384" s="15"/>
      <c r="AA384" s="15"/>
    </row>
    <row r="385" spans="4:27" s="11" customFormat="1" x14ac:dyDescent="0.25">
      <c r="D385" s="7" t="s">
        <v>9</v>
      </c>
      <c r="E385" s="12">
        <v>2031</v>
      </c>
      <c r="F385" s="13">
        <f>F384-'Area 2010'!$E$15*$AG$17</f>
        <v>6.2385589607744327</v>
      </c>
      <c r="G385" s="13">
        <f>G384-'Area 2010'!$F$15*$AG$29</f>
        <v>4.8414093975842061</v>
      </c>
      <c r="H385" s="11" t="s">
        <v>23</v>
      </c>
      <c r="I385" s="118" t="s">
        <v>67</v>
      </c>
      <c r="J385" s="119" t="s">
        <v>68</v>
      </c>
      <c r="K385" s="15"/>
      <c r="M385"/>
      <c r="N385"/>
      <c r="O385"/>
      <c r="P385"/>
      <c r="Q385"/>
      <c r="R385"/>
      <c r="S385"/>
      <c r="T385" s="14"/>
      <c r="U385" s="14"/>
      <c r="Y385" s="15"/>
      <c r="Z385" s="15"/>
      <c r="AA385" s="15"/>
    </row>
    <row r="386" spans="4:27" s="11" customFormat="1" x14ac:dyDescent="0.25">
      <c r="D386" s="7" t="s">
        <v>9</v>
      </c>
      <c r="E386" s="12">
        <v>2032</v>
      </c>
      <c r="F386" s="13">
        <f>F385-'Area 2010'!$E$15*$AG$17</f>
        <v>6.2221157373670142</v>
      </c>
      <c r="G386" s="13">
        <f>G385-'Area 2010'!$F$15*$AG$29</f>
        <v>4.828567462842603</v>
      </c>
      <c r="H386" s="11" t="s">
        <v>23</v>
      </c>
      <c r="I386" s="118" t="s">
        <v>67</v>
      </c>
      <c r="J386" s="119" t="s">
        <v>68</v>
      </c>
      <c r="K386" s="15"/>
      <c r="M386"/>
      <c r="N386"/>
      <c r="O386"/>
      <c r="P386"/>
      <c r="Q386"/>
      <c r="R386"/>
      <c r="S386"/>
      <c r="T386" s="14"/>
      <c r="U386" s="14"/>
      <c r="Y386" s="15"/>
      <c r="Z386" s="15"/>
      <c r="AA386" s="15"/>
    </row>
    <row r="387" spans="4:27" s="11" customFormat="1" x14ac:dyDescent="0.25">
      <c r="D387" s="7" t="s">
        <v>9</v>
      </c>
      <c r="E387" s="12">
        <v>2033</v>
      </c>
      <c r="F387" s="13">
        <f>F386-'Area 2010'!$E$15*$AG$17</f>
        <v>6.2056725139595956</v>
      </c>
      <c r="G387" s="13">
        <f>G386-'Area 2010'!$F$15*$AG$29</f>
        <v>4.8157255281009999</v>
      </c>
      <c r="H387" s="11" t="s">
        <v>23</v>
      </c>
      <c r="I387" s="118" t="s">
        <v>67</v>
      </c>
      <c r="J387" s="119" t="s">
        <v>68</v>
      </c>
      <c r="K387" s="15"/>
      <c r="M387"/>
      <c r="N387"/>
      <c r="O387"/>
      <c r="P387"/>
      <c r="Q387"/>
      <c r="R387"/>
      <c r="S387"/>
      <c r="T387" s="14"/>
      <c r="U387" s="14"/>
      <c r="Y387" s="15"/>
      <c r="Z387" s="15"/>
      <c r="AA387" s="15"/>
    </row>
    <row r="388" spans="4:27" s="11" customFormat="1" x14ac:dyDescent="0.25">
      <c r="D388" s="7" t="s">
        <v>9</v>
      </c>
      <c r="E388" s="12">
        <v>2034</v>
      </c>
      <c r="F388" s="13">
        <f>F387-'Area 2010'!$E$15*$AG$17</f>
        <v>6.1892292905521771</v>
      </c>
      <c r="G388" s="13">
        <f>G387-'Area 2010'!$F$15*$AG$29</f>
        <v>4.8028835933593967</v>
      </c>
      <c r="H388" s="11" t="s">
        <v>23</v>
      </c>
      <c r="I388" s="118" t="s">
        <v>67</v>
      </c>
      <c r="J388" s="119" t="s">
        <v>68</v>
      </c>
      <c r="K388" s="15"/>
      <c r="M388"/>
      <c r="N388"/>
      <c r="O388"/>
      <c r="P388"/>
      <c r="Q388"/>
      <c r="R388"/>
      <c r="S388"/>
      <c r="T388" s="14"/>
      <c r="U388" s="14"/>
      <c r="Y388" s="15"/>
      <c r="Z388" s="15"/>
      <c r="AA388" s="15"/>
    </row>
    <row r="389" spans="4:27" s="11" customFormat="1" x14ac:dyDescent="0.25">
      <c r="D389" s="7" t="s">
        <v>9</v>
      </c>
      <c r="E389" s="12">
        <v>2035</v>
      </c>
      <c r="F389" s="13">
        <f>F388-'Area 2010'!$E$15*$AG$17</f>
        <v>6.1727860671447585</v>
      </c>
      <c r="G389" s="13">
        <f>G388-'Area 2010'!$F$15*$AG$29</f>
        <v>4.7900416586177936</v>
      </c>
      <c r="H389" s="11" t="s">
        <v>23</v>
      </c>
      <c r="I389" s="118" t="s">
        <v>67</v>
      </c>
      <c r="J389" s="119" t="s">
        <v>68</v>
      </c>
      <c r="K389" s="15"/>
      <c r="M389"/>
      <c r="N389"/>
      <c r="O389"/>
      <c r="P389"/>
      <c r="Q389"/>
      <c r="R389"/>
      <c r="S389"/>
      <c r="T389" s="14"/>
      <c r="U389" s="14"/>
      <c r="Y389" s="15"/>
      <c r="Z389" s="15"/>
      <c r="AA389" s="15"/>
    </row>
    <row r="390" spans="4:27" s="11" customFormat="1" x14ac:dyDescent="0.25">
      <c r="D390" s="7" t="s">
        <v>9</v>
      </c>
      <c r="E390" s="12">
        <v>2036</v>
      </c>
      <c r="F390" s="13">
        <f>F389-'Area 2010'!$E$15*$AH$17</f>
        <v>6.15634284373734</v>
      </c>
      <c r="G390" s="13">
        <f>G389-'Area 2010'!$F$15*$AH$29</f>
        <v>4.7771997238761905</v>
      </c>
      <c r="H390" s="11" t="s">
        <v>23</v>
      </c>
      <c r="I390" s="118" t="s">
        <v>67</v>
      </c>
      <c r="J390" s="119" t="s">
        <v>68</v>
      </c>
      <c r="K390" s="15"/>
      <c r="M390"/>
      <c r="N390"/>
      <c r="O390"/>
      <c r="P390"/>
      <c r="Q390"/>
      <c r="R390"/>
      <c r="S390"/>
      <c r="T390" s="14"/>
      <c r="U390" s="14"/>
      <c r="Y390" s="15"/>
      <c r="Z390" s="15"/>
      <c r="AA390" s="15"/>
    </row>
    <row r="391" spans="4:27" s="11" customFormat="1" x14ac:dyDescent="0.25">
      <c r="D391" s="7" t="s">
        <v>9</v>
      </c>
      <c r="E391" s="12">
        <v>2037</v>
      </c>
      <c r="F391" s="13">
        <f>F390-'Area 2010'!$E$15*$AH$17</f>
        <v>6.1398996203299214</v>
      </c>
      <c r="G391" s="13">
        <f>G390-'Area 2010'!$F$15*$AH$29</f>
        <v>4.7643577891345874</v>
      </c>
      <c r="H391" s="11" t="s">
        <v>23</v>
      </c>
      <c r="I391" s="118" t="s">
        <v>67</v>
      </c>
      <c r="J391" s="119" t="s">
        <v>68</v>
      </c>
      <c r="K391" s="15"/>
      <c r="M391"/>
      <c r="N391"/>
      <c r="O391"/>
      <c r="P391"/>
      <c r="Q391"/>
      <c r="R391"/>
      <c r="S391"/>
      <c r="T391" s="14"/>
      <c r="U391" s="14"/>
      <c r="Y391" s="15"/>
      <c r="Z391" s="15"/>
      <c r="AA391" s="15"/>
    </row>
    <row r="392" spans="4:27" s="11" customFormat="1" x14ac:dyDescent="0.25">
      <c r="D392" s="7" t="s">
        <v>9</v>
      </c>
      <c r="E392" s="12">
        <v>2038</v>
      </c>
      <c r="F392" s="13">
        <f>F391-'Area 2010'!$E$15*$AH$17</f>
        <v>6.1234563969225029</v>
      </c>
      <c r="G392" s="13">
        <f>G391-'Area 2010'!$F$15*$AH$29</f>
        <v>4.7515158543929843</v>
      </c>
      <c r="H392" s="11" t="s">
        <v>23</v>
      </c>
      <c r="I392" s="118" t="s">
        <v>67</v>
      </c>
      <c r="J392" s="119" t="s">
        <v>68</v>
      </c>
      <c r="K392" s="15"/>
      <c r="M392"/>
      <c r="N392"/>
      <c r="O392"/>
      <c r="P392"/>
      <c r="Q392"/>
      <c r="R392"/>
      <c r="S392"/>
      <c r="T392" s="14"/>
      <c r="U392" s="14"/>
      <c r="Y392" s="15"/>
      <c r="Z392" s="15"/>
      <c r="AA392" s="15"/>
    </row>
    <row r="393" spans="4:27" s="11" customFormat="1" x14ac:dyDescent="0.25">
      <c r="D393" s="7" t="s">
        <v>9</v>
      </c>
      <c r="E393" s="12">
        <v>2039</v>
      </c>
      <c r="F393" s="13">
        <f>F392-'Area 2010'!$E$15*$AH$17</f>
        <v>6.1070131735150843</v>
      </c>
      <c r="G393" s="13">
        <f>G392-'Area 2010'!$F$15*$AH$29</f>
        <v>4.7386739196513812</v>
      </c>
      <c r="H393" s="11" t="s">
        <v>23</v>
      </c>
      <c r="I393" s="118" t="s">
        <v>67</v>
      </c>
      <c r="J393" s="119" t="s">
        <v>68</v>
      </c>
      <c r="K393" s="15"/>
      <c r="M393"/>
      <c r="N393"/>
      <c r="O393"/>
      <c r="P393"/>
      <c r="Q393"/>
      <c r="R393"/>
      <c r="S393"/>
      <c r="T393" s="14"/>
      <c r="U393" s="14"/>
      <c r="Y393" s="15"/>
      <c r="Z393" s="15"/>
      <c r="AA393" s="15"/>
    </row>
    <row r="394" spans="4:27" s="11" customFormat="1" x14ac:dyDescent="0.25">
      <c r="D394" s="7" t="s">
        <v>9</v>
      </c>
      <c r="E394" s="12">
        <v>2040</v>
      </c>
      <c r="F394" s="13">
        <f>F393-'Area 2010'!$E$15*$AH$17</f>
        <v>6.0905699501076658</v>
      </c>
      <c r="G394" s="13">
        <f>G393-'Area 2010'!$F$15*$AH$29</f>
        <v>4.7258319849097781</v>
      </c>
      <c r="H394" s="11" t="s">
        <v>23</v>
      </c>
      <c r="I394" s="118" t="s">
        <v>67</v>
      </c>
      <c r="J394" s="119" t="s">
        <v>68</v>
      </c>
      <c r="K394" s="15"/>
      <c r="M394"/>
      <c r="N394"/>
      <c r="O394"/>
      <c r="P394"/>
      <c r="Q394"/>
      <c r="R394"/>
      <c r="S394"/>
      <c r="T394" s="14"/>
      <c r="U394" s="14"/>
      <c r="Y394" s="15"/>
      <c r="Z394" s="15"/>
      <c r="AA394" s="15"/>
    </row>
    <row r="395" spans="4:27" s="11" customFormat="1" x14ac:dyDescent="0.25">
      <c r="D395" s="7" t="s">
        <v>9</v>
      </c>
      <c r="E395" s="12">
        <v>2041</v>
      </c>
      <c r="F395" s="13">
        <f>F394-'Area 2010'!$E$15*$AI$17</f>
        <v>6.0741267267002472</v>
      </c>
      <c r="G395" s="13">
        <f>G394-'Area 2010'!$F$15*$AI$29</f>
        <v>4.712990050168175</v>
      </c>
      <c r="H395" s="11" t="s">
        <v>23</v>
      </c>
      <c r="I395" s="118" t="s">
        <v>67</v>
      </c>
      <c r="J395" s="119" t="s">
        <v>68</v>
      </c>
      <c r="K395" s="15"/>
      <c r="M395"/>
      <c r="N395"/>
      <c r="O395"/>
      <c r="P395"/>
      <c r="Q395"/>
      <c r="R395"/>
      <c r="S395"/>
      <c r="T395" s="14"/>
      <c r="U395" s="14"/>
      <c r="Y395" s="15"/>
      <c r="Z395" s="15"/>
      <c r="AA395" s="15"/>
    </row>
    <row r="396" spans="4:27" s="11" customFormat="1" x14ac:dyDescent="0.25">
      <c r="D396" s="7" t="s">
        <v>9</v>
      </c>
      <c r="E396" s="12">
        <v>2042</v>
      </c>
      <c r="F396" s="13">
        <f>F395-'Area 2010'!$E$15*$AI$17</f>
        <v>6.0576835032928287</v>
      </c>
      <c r="G396" s="13">
        <f>G395-'Area 2010'!$F$15*$AI$29</f>
        <v>4.7001481154265718</v>
      </c>
      <c r="H396" s="11" t="s">
        <v>23</v>
      </c>
      <c r="I396" s="118" t="s">
        <v>67</v>
      </c>
      <c r="J396" s="119" t="s">
        <v>68</v>
      </c>
      <c r="K396" s="15"/>
      <c r="M396"/>
      <c r="N396"/>
      <c r="O396"/>
      <c r="P396"/>
      <c r="Q396"/>
      <c r="R396"/>
      <c r="S396"/>
      <c r="T396" s="14"/>
      <c r="U396" s="14"/>
      <c r="Y396" s="15"/>
      <c r="Z396" s="15"/>
      <c r="AA396" s="15"/>
    </row>
    <row r="397" spans="4:27" s="11" customFormat="1" x14ac:dyDescent="0.25">
      <c r="D397" s="7" t="s">
        <v>9</v>
      </c>
      <c r="E397" s="12">
        <v>2043</v>
      </c>
      <c r="F397" s="13">
        <f>F396-'Area 2010'!$E$15*$AI$17</f>
        <v>6.0412402798854101</v>
      </c>
      <c r="G397" s="13">
        <f>G396-'Area 2010'!$F$15*$AI$29</f>
        <v>4.6873061806849687</v>
      </c>
      <c r="H397" s="11" t="s">
        <v>23</v>
      </c>
      <c r="I397" s="118" t="s">
        <v>67</v>
      </c>
      <c r="J397" s="119" t="s">
        <v>68</v>
      </c>
      <c r="K397" s="15"/>
      <c r="M397"/>
      <c r="N397"/>
      <c r="O397"/>
      <c r="P397"/>
      <c r="Q397"/>
      <c r="R397"/>
      <c r="S397"/>
      <c r="T397" s="14"/>
      <c r="U397" s="14"/>
      <c r="Y397" s="15"/>
      <c r="Z397" s="15"/>
      <c r="AA397" s="15"/>
    </row>
    <row r="398" spans="4:27" s="11" customFormat="1" x14ac:dyDescent="0.25">
      <c r="D398" s="7" t="s">
        <v>9</v>
      </c>
      <c r="E398" s="12">
        <v>2044</v>
      </c>
      <c r="F398" s="13">
        <f>F397-'Area 2010'!$E$15*$AI$17</f>
        <v>6.0247970564779916</v>
      </c>
      <c r="G398" s="13">
        <f>G397-'Area 2010'!$F$15*$AI$29</f>
        <v>4.6744642459433656</v>
      </c>
      <c r="H398" s="11" t="s">
        <v>23</v>
      </c>
      <c r="I398" s="118" t="s">
        <v>67</v>
      </c>
      <c r="J398" s="119" t="s">
        <v>68</v>
      </c>
      <c r="K398" s="15"/>
      <c r="M398"/>
      <c r="N398"/>
      <c r="O398"/>
      <c r="P398"/>
      <c r="Q398"/>
      <c r="R398"/>
      <c r="S398"/>
      <c r="T398" s="14"/>
      <c r="U398" s="14"/>
      <c r="Y398" s="15"/>
      <c r="Z398" s="15"/>
      <c r="AA398" s="15"/>
    </row>
    <row r="399" spans="4:27" s="11" customFormat="1" x14ac:dyDescent="0.25">
      <c r="D399" s="7" t="s">
        <v>9</v>
      </c>
      <c r="E399" s="12">
        <v>2045</v>
      </c>
      <c r="F399" s="13">
        <f>F398-'Area 2010'!$E$15*$AI$17</f>
        <v>6.008353833070573</v>
      </c>
      <c r="G399" s="13">
        <f>G398-'Area 2010'!$F$15*$AI$29</f>
        <v>4.6616223112017625</v>
      </c>
      <c r="H399" s="11" t="s">
        <v>23</v>
      </c>
      <c r="I399" s="118" t="s">
        <v>67</v>
      </c>
      <c r="J399" s="119" t="s">
        <v>68</v>
      </c>
      <c r="K399" s="15"/>
      <c r="M399"/>
      <c r="N399"/>
      <c r="O399"/>
      <c r="P399"/>
      <c r="Q399"/>
      <c r="R399"/>
      <c r="S399"/>
      <c r="T399" s="14"/>
      <c r="U399" s="14"/>
      <c r="Y399" s="15"/>
      <c r="Z399" s="15"/>
      <c r="AA399" s="15"/>
    </row>
    <row r="400" spans="4:27" s="11" customFormat="1" x14ac:dyDescent="0.25">
      <c r="D400" s="7" t="s">
        <v>9</v>
      </c>
      <c r="E400" s="12">
        <v>2046</v>
      </c>
      <c r="F400" s="13">
        <f>F399-'Area 2010'!$E$15*$AJ$17</f>
        <v>5.9919106096631545</v>
      </c>
      <c r="G400" s="13">
        <f>G399-'Area 2010'!$F$15*$AJ$29</f>
        <v>4.6487803764601594</v>
      </c>
      <c r="H400" s="11" t="s">
        <v>23</v>
      </c>
      <c r="I400" s="118" t="s">
        <v>67</v>
      </c>
      <c r="J400" s="119" t="s">
        <v>68</v>
      </c>
      <c r="K400" s="15"/>
      <c r="M400"/>
      <c r="N400"/>
      <c r="O400"/>
      <c r="P400"/>
      <c r="Q400"/>
      <c r="R400"/>
      <c r="S400"/>
      <c r="T400" s="14"/>
      <c r="U400" s="14"/>
      <c r="Y400" s="15"/>
      <c r="Z400" s="15"/>
      <c r="AA400" s="15"/>
    </row>
    <row r="401" spans="4:27" s="11" customFormat="1" x14ac:dyDescent="0.25">
      <c r="D401" s="7" t="s">
        <v>9</v>
      </c>
      <c r="E401" s="12">
        <v>2047</v>
      </c>
      <c r="F401" s="13">
        <f>F400-'Area 2010'!$E$15*$AJ$17</f>
        <v>5.9754673862557359</v>
      </c>
      <c r="G401" s="13">
        <f>G400-'Area 2010'!$F$15*$AJ$29</f>
        <v>4.6359384417185563</v>
      </c>
      <c r="H401" s="11" t="s">
        <v>23</v>
      </c>
      <c r="I401" s="118" t="s">
        <v>67</v>
      </c>
      <c r="J401" s="119" t="s">
        <v>68</v>
      </c>
      <c r="K401" s="15"/>
      <c r="M401"/>
      <c r="N401"/>
      <c r="O401"/>
      <c r="P401"/>
      <c r="Q401"/>
      <c r="R401"/>
      <c r="S401"/>
      <c r="T401" s="14"/>
      <c r="U401" s="14"/>
      <c r="Y401" s="15"/>
      <c r="Z401" s="15"/>
      <c r="AA401" s="15"/>
    </row>
    <row r="402" spans="4:27" s="11" customFormat="1" x14ac:dyDescent="0.25">
      <c r="D402" s="7" t="s">
        <v>9</v>
      </c>
      <c r="E402" s="12">
        <v>2048</v>
      </c>
      <c r="F402" s="13">
        <f>F401-'Area 2010'!$E$15*$AJ$17</f>
        <v>5.9590241628483174</v>
      </c>
      <c r="G402" s="13">
        <f>G401-'Area 2010'!$F$15*$AJ$29</f>
        <v>4.6230965069769532</v>
      </c>
      <c r="H402" s="11" t="s">
        <v>23</v>
      </c>
      <c r="I402" s="118" t="s">
        <v>67</v>
      </c>
      <c r="J402" s="119" t="s">
        <v>68</v>
      </c>
      <c r="K402" s="15"/>
      <c r="M402"/>
      <c r="N402"/>
      <c r="O402"/>
      <c r="P402"/>
      <c r="Q402"/>
      <c r="R402"/>
      <c r="S402"/>
      <c r="T402" s="14"/>
      <c r="U402" s="14"/>
      <c r="Y402" s="15"/>
      <c r="Z402" s="15"/>
      <c r="AA402" s="15"/>
    </row>
    <row r="403" spans="4:27" s="11" customFormat="1" x14ac:dyDescent="0.25">
      <c r="D403" s="7" t="s">
        <v>9</v>
      </c>
      <c r="E403" s="12">
        <v>2049</v>
      </c>
      <c r="F403" s="13">
        <f>F402-'Area 2010'!$E$15*$AJ$17</f>
        <v>5.9425809394408988</v>
      </c>
      <c r="G403" s="13">
        <f>G402-'Area 2010'!$F$15*$AJ$29</f>
        <v>4.6102545722353501</v>
      </c>
      <c r="H403" s="11" t="s">
        <v>23</v>
      </c>
      <c r="I403" s="118" t="s">
        <v>67</v>
      </c>
      <c r="J403" s="119" t="s">
        <v>68</v>
      </c>
      <c r="K403" s="15"/>
      <c r="M403"/>
      <c r="N403"/>
      <c r="O403"/>
      <c r="P403"/>
      <c r="Q403"/>
      <c r="R403"/>
      <c r="S403"/>
      <c r="T403" s="14"/>
      <c r="U403" s="14"/>
      <c r="Y403" s="15"/>
      <c r="Z403" s="15"/>
      <c r="AA403" s="15"/>
    </row>
    <row r="404" spans="4:27" s="11" customFormat="1" x14ac:dyDescent="0.25">
      <c r="D404" s="7" t="s">
        <v>9</v>
      </c>
      <c r="E404" s="12">
        <v>2050</v>
      </c>
      <c r="F404" s="13">
        <f>F403-'Area 2010'!$E$15*$AJ$17</f>
        <v>5.9261377160334803</v>
      </c>
      <c r="G404" s="13">
        <f>G403-'Area 2010'!$F$15*$AJ$29</f>
        <v>4.597412637493747</v>
      </c>
      <c r="H404" s="11" t="s">
        <v>23</v>
      </c>
      <c r="I404" s="118" t="s">
        <v>67</v>
      </c>
      <c r="J404" s="119" t="s">
        <v>68</v>
      </c>
      <c r="K404" s="15"/>
      <c r="M404"/>
      <c r="N404"/>
      <c r="O404"/>
      <c r="P404"/>
      <c r="Q404"/>
      <c r="R404"/>
      <c r="S404"/>
      <c r="T404" s="14"/>
      <c r="U404" s="14"/>
      <c r="Y404" s="15"/>
      <c r="Z404" s="15"/>
      <c r="AA404" s="15"/>
    </row>
    <row r="405" spans="4:27" s="11" customFormat="1" x14ac:dyDescent="0.25">
      <c r="D405" s="7" t="s">
        <v>9</v>
      </c>
      <c r="E405" s="12">
        <v>2011</v>
      </c>
      <c r="F405" s="13">
        <f>'Area 2010'!$E$16-'Area 2010'!$E$16*$AB$18</f>
        <v>0.76817985754229712</v>
      </c>
      <c r="G405" s="13">
        <f>'Area 2010'!$F$16-'Area 2010'!$F$16*$AB$30</f>
        <v>1.2288969907003322</v>
      </c>
      <c r="H405" s="11" t="s">
        <v>25</v>
      </c>
      <c r="I405" s="118" t="s">
        <v>67</v>
      </c>
      <c r="J405" s="119" t="s">
        <v>68</v>
      </c>
      <c r="K405" s="15"/>
      <c r="M405"/>
      <c r="N405"/>
      <c r="O405"/>
      <c r="P405"/>
      <c r="Q405"/>
      <c r="R405"/>
      <c r="S405"/>
      <c r="T405" s="14"/>
      <c r="U405" s="14"/>
      <c r="Y405" s="15"/>
      <c r="Z405" s="15"/>
      <c r="AA405" s="15"/>
    </row>
    <row r="406" spans="4:27" s="11" customFormat="1" x14ac:dyDescent="0.25">
      <c r="D406" s="7" t="s">
        <v>9</v>
      </c>
      <c r="E406" s="12">
        <v>2012</v>
      </c>
      <c r="F406" s="13">
        <f>F405-'Area 2010'!$E$16*$AB$18</f>
        <v>0.76640897083051274</v>
      </c>
      <c r="G406" s="13">
        <f>G405-'Area 2010'!$F$16*$AB$30</f>
        <v>1.2114481490473863</v>
      </c>
      <c r="H406" s="11" t="s">
        <v>25</v>
      </c>
      <c r="I406" s="118" t="s">
        <v>67</v>
      </c>
      <c r="J406" s="119" t="s">
        <v>68</v>
      </c>
      <c r="K406" s="15"/>
      <c r="M406"/>
      <c r="N406"/>
      <c r="O406"/>
      <c r="P406"/>
      <c r="Q406"/>
      <c r="R406"/>
      <c r="S406"/>
      <c r="T406" s="14"/>
      <c r="U406" s="14"/>
      <c r="Y406" s="15"/>
      <c r="Z406" s="15"/>
      <c r="AA406" s="15"/>
    </row>
    <row r="407" spans="4:27" s="11" customFormat="1" x14ac:dyDescent="0.25">
      <c r="D407" s="7" t="s">
        <v>9</v>
      </c>
      <c r="E407" s="12">
        <v>2013</v>
      </c>
      <c r="F407" s="13">
        <f>F406-'Area 2010'!$E$16*$AC$18</f>
        <v>0.76463808411872836</v>
      </c>
      <c r="G407" s="13">
        <f>G406-'Area 2010'!$F$16*$AC$30</f>
        <v>1.1939993073944404</v>
      </c>
      <c r="H407" s="11" t="s">
        <v>25</v>
      </c>
      <c r="I407" s="118" t="s">
        <v>67</v>
      </c>
      <c r="J407" s="119" t="s">
        <v>68</v>
      </c>
      <c r="K407" s="15"/>
      <c r="M407"/>
      <c r="N407"/>
      <c r="O407"/>
      <c r="P407"/>
      <c r="Q407"/>
      <c r="R407"/>
      <c r="S407"/>
      <c r="T407" s="14"/>
      <c r="U407" s="14"/>
      <c r="Y407" s="15"/>
      <c r="Z407" s="15"/>
      <c r="AA407" s="15"/>
    </row>
    <row r="408" spans="4:27" s="11" customFormat="1" x14ac:dyDescent="0.25">
      <c r="D408" s="7" t="s">
        <v>9</v>
      </c>
      <c r="E408" s="12">
        <v>2014</v>
      </c>
      <c r="F408" s="13">
        <f>F407-'Area 2010'!$E$16*$AC$18</f>
        <v>0.76286719740694398</v>
      </c>
      <c r="G408" s="13">
        <f>G407-'Area 2010'!$F$16*$AC$30</f>
        <v>1.1765504657414945</v>
      </c>
      <c r="H408" s="11" t="s">
        <v>25</v>
      </c>
      <c r="I408" s="118" t="s">
        <v>67</v>
      </c>
      <c r="J408" s="119" t="s">
        <v>68</v>
      </c>
      <c r="K408" s="15"/>
      <c r="M408"/>
      <c r="N408"/>
      <c r="O408"/>
      <c r="P408"/>
      <c r="Q408"/>
      <c r="R408"/>
      <c r="S408"/>
      <c r="T408" s="14"/>
      <c r="U408" s="14"/>
      <c r="Y408" s="15"/>
      <c r="Z408" s="15"/>
      <c r="AA408" s="15"/>
    </row>
    <row r="409" spans="4:27" s="11" customFormat="1" x14ac:dyDescent="0.25">
      <c r="D409" s="7" t="s">
        <v>9</v>
      </c>
      <c r="E409" s="12">
        <v>2015</v>
      </c>
      <c r="F409" s="13">
        <f>F408-'Area 2010'!$E$16*$AC$18</f>
        <v>0.76109631069515959</v>
      </c>
      <c r="G409" s="13">
        <f>G408-'Area 2010'!$F$16*$AC$30</f>
        <v>1.1591016240885486</v>
      </c>
      <c r="H409" s="11" t="s">
        <v>25</v>
      </c>
      <c r="I409" s="118" t="s">
        <v>67</v>
      </c>
      <c r="J409" s="119" t="s">
        <v>68</v>
      </c>
      <c r="K409" s="15"/>
      <c r="M409"/>
      <c r="N409"/>
      <c r="O409"/>
      <c r="P409"/>
      <c r="Q409"/>
      <c r="R409"/>
      <c r="S409"/>
      <c r="T409" s="14"/>
      <c r="U409" s="14"/>
      <c r="Y409" s="15"/>
      <c r="Z409" s="15"/>
      <c r="AA409" s="15"/>
    </row>
    <row r="410" spans="4:27" s="11" customFormat="1" x14ac:dyDescent="0.25">
      <c r="D410" s="7" t="s">
        <v>9</v>
      </c>
      <c r="E410" s="12">
        <v>2016</v>
      </c>
      <c r="F410" s="13">
        <f>F409-'Area 2010'!$E$16*$AD$18</f>
        <v>0.75917143383452435</v>
      </c>
      <c r="G410" s="13">
        <f>G409-'Area 2010'!$F$16*$AD$30</f>
        <v>1.1559857595076655</v>
      </c>
      <c r="H410" s="11" t="s">
        <v>25</v>
      </c>
      <c r="I410" s="118" t="s">
        <v>67</v>
      </c>
      <c r="J410" s="119" t="s">
        <v>68</v>
      </c>
      <c r="K410" s="15"/>
      <c r="M410"/>
      <c r="N410"/>
      <c r="O410"/>
      <c r="P410"/>
      <c r="Q410"/>
      <c r="R410"/>
      <c r="S410"/>
      <c r="T410" s="14"/>
      <c r="U410" s="14"/>
      <c r="Y410" s="15"/>
      <c r="Z410" s="15"/>
      <c r="AA410" s="15"/>
    </row>
    <row r="411" spans="4:27" s="11" customFormat="1" x14ac:dyDescent="0.25">
      <c r="D411" s="7" t="s">
        <v>9</v>
      </c>
      <c r="E411" s="12">
        <v>2017</v>
      </c>
      <c r="F411" s="13">
        <f>F410-'Area 2010'!$E$16*$AD$18</f>
        <v>0.7572465569738891</v>
      </c>
      <c r="G411" s="13">
        <f>G410-'Area 2010'!$F$16*$AD$30</f>
        <v>1.1528698949267824</v>
      </c>
      <c r="H411" s="11" t="s">
        <v>25</v>
      </c>
      <c r="I411" s="118" t="s">
        <v>67</v>
      </c>
      <c r="J411" s="119" t="s">
        <v>68</v>
      </c>
      <c r="K411" s="15"/>
      <c r="M411"/>
      <c r="N411"/>
      <c r="O411"/>
      <c r="P411"/>
      <c r="Q411"/>
      <c r="R411"/>
      <c r="S411"/>
      <c r="T411" s="14"/>
      <c r="U411" s="14"/>
      <c r="Y411" s="15"/>
      <c r="Z411" s="15"/>
      <c r="AA411" s="15"/>
    </row>
    <row r="412" spans="4:27" s="11" customFormat="1" x14ac:dyDescent="0.25">
      <c r="D412" s="7" t="s">
        <v>9</v>
      </c>
      <c r="E412" s="12">
        <v>2018</v>
      </c>
      <c r="F412" s="13">
        <f>F411-'Area 2010'!$E$16*$AD$18</f>
        <v>0.75532168011325385</v>
      </c>
      <c r="G412" s="13">
        <f>G411-'Area 2010'!$F$16*$AD$30</f>
        <v>1.1497540303458993</v>
      </c>
      <c r="H412" s="11" t="s">
        <v>25</v>
      </c>
      <c r="I412" s="118" t="s">
        <v>67</v>
      </c>
      <c r="J412" s="119" t="s">
        <v>68</v>
      </c>
      <c r="K412" s="15"/>
      <c r="M412"/>
      <c r="N412"/>
      <c r="O412"/>
      <c r="P412"/>
      <c r="Q412"/>
      <c r="R412"/>
      <c r="S412"/>
      <c r="T412" s="14"/>
      <c r="U412" s="14"/>
      <c r="Y412" s="15"/>
      <c r="Z412" s="15"/>
      <c r="AA412" s="15"/>
    </row>
    <row r="413" spans="4:27" s="11" customFormat="1" x14ac:dyDescent="0.25">
      <c r="D413" s="7" t="s">
        <v>9</v>
      </c>
      <c r="E413" s="12">
        <v>2019</v>
      </c>
      <c r="F413" s="13">
        <f>F412-'Area 2010'!$E$16*$AD$18</f>
        <v>0.7533968032526186</v>
      </c>
      <c r="G413" s="13">
        <f>G412-'Area 2010'!$F$16*$AD$30</f>
        <v>1.1466381657650162</v>
      </c>
      <c r="H413" s="11" t="s">
        <v>25</v>
      </c>
      <c r="I413" s="118" t="s">
        <v>67</v>
      </c>
      <c r="J413" s="119" t="s">
        <v>68</v>
      </c>
      <c r="K413" s="15"/>
      <c r="M413"/>
      <c r="N413"/>
      <c r="O413"/>
      <c r="P413"/>
      <c r="Q413"/>
      <c r="R413"/>
      <c r="S413"/>
      <c r="T413" s="14"/>
      <c r="U413" s="14"/>
      <c r="Y413" s="15"/>
      <c r="Z413" s="15"/>
      <c r="AA413" s="15"/>
    </row>
    <row r="414" spans="4:27" s="11" customFormat="1" x14ac:dyDescent="0.25">
      <c r="D414" s="7" t="s">
        <v>9</v>
      </c>
      <c r="E414" s="12">
        <v>2020</v>
      </c>
      <c r="F414" s="13">
        <f>F413-'Area 2010'!$E$16*$AD$18</f>
        <v>0.75147192639198335</v>
      </c>
      <c r="G414" s="13">
        <f>G413-'Area 2010'!$F$16*$AD$30</f>
        <v>1.1435223011841331</v>
      </c>
      <c r="H414" s="11" t="s">
        <v>25</v>
      </c>
      <c r="I414" s="118" t="s">
        <v>67</v>
      </c>
      <c r="J414" s="119" t="s">
        <v>68</v>
      </c>
      <c r="K414" s="15"/>
      <c r="M414"/>
      <c r="N414"/>
      <c r="O414"/>
      <c r="P414"/>
      <c r="Q414"/>
      <c r="R414"/>
      <c r="S414"/>
      <c r="T414" s="14"/>
      <c r="U414" s="14"/>
      <c r="Y414" s="15"/>
      <c r="Z414" s="15"/>
      <c r="AA414" s="15"/>
    </row>
    <row r="415" spans="4:27" s="11" customFormat="1" x14ac:dyDescent="0.25">
      <c r="D415" s="7" t="s">
        <v>9</v>
      </c>
      <c r="E415" s="12">
        <v>2021</v>
      </c>
      <c r="F415" s="13">
        <f>F414-'Area 2010'!$E$16*$AE$18</f>
        <v>0.7495470495313481</v>
      </c>
      <c r="G415" s="13">
        <f>G414-'Area 2010'!$F$16*$AE$30</f>
        <v>1.14040643660325</v>
      </c>
      <c r="H415" s="11" t="s">
        <v>25</v>
      </c>
      <c r="I415" s="118" t="s">
        <v>67</v>
      </c>
      <c r="J415" s="119" t="s">
        <v>68</v>
      </c>
      <c r="K415" s="15"/>
      <c r="M415"/>
      <c r="N415"/>
      <c r="O415"/>
      <c r="P415"/>
      <c r="Q415"/>
      <c r="R415"/>
      <c r="S415"/>
      <c r="T415" s="14"/>
      <c r="U415" s="14"/>
      <c r="Y415" s="15"/>
      <c r="Z415" s="15"/>
      <c r="AA415" s="15"/>
    </row>
    <row r="416" spans="4:27" s="11" customFormat="1" x14ac:dyDescent="0.25">
      <c r="D416" s="7" t="s">
        <v>9</v>
      </c>
      <c r="E416" s="12">
        <v>2022</v>
      </c>
      <c r="F416" s="13">
        <f>F415-'Area 2010'!$E$16*$AE$18</f>
        <v>0.74762217267071285</v>
      </c>
      <c r="G416" s="13">
        <f>G415-'Area 2010'!$F$16*$AE$30</f>
        <v>1.1372905720223669</v>
      </c>
      <c r="H416" s="11" t="s">
        <v>25</v>
      </c>
      <c r="I416" s="118" t="s">
        <v>67</v>
      </c>
      <c r="J416" s="119" t="s">
        <v>68</v>
      </c>
      <c r="K416" s="15"/>
      <c r="M416"/>
      <c r="N416"/>
      <c r="O416"/>
      <c r="P416"/>
      <c r="Q416"/>
      <c r="R416"/>
      <c r="S416"/>
      <c r="T416" s="14"/>
      <c r="U416" s="14"/>
      <c r="Y416" s="15"/>
      <c r="Z416" s="15"/>
      <c r="AA416" s="15"/>
    </row>
    <row r="417" spans="4:27" s="11" customFormat="1" x14ac:dyDescent="0.25">
      <c r="D417" s="7" t="s">
        <v>9</v>
      </c>
      <c r="E417" s="12">
        <v>2023</v>
      </c>
      <c r="F417" s="13">
        <f>F416-'Area 2010'!$E$16*$AE$18</f>
        <v>0.7456972958100776</v>
      </c>
      <c r="G417" s="13">
        <f>G416-'Area 2010'!$F$16*$AE$30</f>
        <v>1.1341747074414839</v>
      </c>
      <c r="H417" s="11" t="s">
        <v>25</v>
      </c>
      <c r="I417" s="118" t="s">
        <v>67</v>
      </c>
      <c r="J417" s="119" t="s">
        <v>68</v>
      </c>
      <c r="K417" s="15"/>
      <c r="M417"/>
      <c r="N417"/>
      <c r="O417"/>
      <c r="P417"/>
      <c r="Q417"/>
      <c r="R417"/>
      <c r="S417"/>
      <c r="T417" s="14"/>
      <c r="U417" s="14"/>
      <c r="Y417" s="15"/>
      <c r="Z417" s="15"/>
      <c r="AA417" s="15"/>
    </row>
    <row r="418" spans="4:27" s="11" customFormat="1" x14ac:dyDescent="0.25">
      <c r="D418" s="7" t="s">
        <v>9</v>
      </c>
      <c r="E418" s="12">
        <v>2024</v>
      </c>
      <c r="F418" s="13">
        <f>F417-'Area 2010'!$E$16*$AE$18</f>
        <v>0.74377241894944235</v>
      </c>
      <c r="G418" s="13">
        <f>G417-'Area 2010'!$F$16*$AE$30</f>
        <v>1.1310588428606008</v>
      </c>
      <c r="H418" s="11" t="s">
        <v>25</v>
      </c>
      <c r="I418" s="118" t="s">
        <v>67</v>
      </c>
      <c r="J418" s="119" t="s">
        <v>68</v>
      </c>
      <c r="K418" s="15"/>
      <c r="M418"/>
      <c r="N418"/>
      <c r="O418"/>
      <c r="P418"/>
      <c r="Q418"/>
      <c r="R418"/>
      <c r="S418"/>
      <c r="T418" s="14"/>
      <c r="U418" s="14"/>
      <c r="Y418" s="15"/>
      <c r="Z418" s="15"/>
      <c r="AA418" s="15"/>
    </row>
    <row r="419" spans="4:27" s="11" customFormat="1" x14ac:dyDescent="0.25">
      <c r="D419" s="7" t="s">
        <v>9</v>
      </c>
      <c r="E419" s="12">
        <v>2025</v>
      </c>
      <c r="F419" s="13">
        <f>F418-'Area 2010'!$E$16*$AE$18</f>
        <v>0.7418475420888071</v>
      </c>
      <c r="G419" s="13">
        <f>G418-'Area 2010'!$F$16*$AE$30</f>
        <v>1.1279429782797177</v>
      </c>
      <c r="H419" s="11" t="s">
        <v>25</v>
      </c>
      <c r="I419" s="118" t="s">
        <v>67</v>
      </c>
      <c r="J419" s="119" t="s">
        <v>68</v>
      </c>
      <c r="K419" s="15"/>
      <c r="M419"/>
      <c r="N419"/>
      <c r="O419"/>
      <c r="P419"/>
      <c r="Q419"/>
      <c r="R419"/>
      <c r="S419"/>
      <c r="T419" s="14"/>
      <c r="U419" s="14"/>
      <c r="Y419" s="15"/>
      <c r="Z419" s="15"/>
      <c r="AA419" s="15"/>
    </row>
    <row r="420" spans="4:27" s="11" customFormat="1" x14ac:dyDescent="0.25">
      <c r="D420" s="7" t="s">
        <v>9</v>
      </c>
      <c r="E420" s="12">
        <v>2026</v>
      </c>
      <c r="F420" s="13">
        <f>F419-'Area 2010'!$E$16*$AF$18</f>
        <v>0.73992266522817185</v>
      </c>
      <c r="G420" s="13">
        <f>G419-'Area 2010'!$F$16*$AF$30</f>
        <v>1.1248271136988346</v>
      </c>
      <c r="H420" s="11" t="s">
        <v>25</v>
      </c>
      <c r="I420" s="118" t="s">
        <v>67</v>
      </c>
      <c r="J420" s="119" t="s">
        <v>68</v>
      </c>
      <c r="K420" s="15"/>
      <c r="M420"/>
      <c r="N420"/>
      <c r="O420"/>
      <c r="P420"/>
      <c r="Q420"/>
      <c r="R420"/>
      <c r="S420"/>
      <c r="T420" s="14"/>
      <c r="U420" s="14"/>
      <c r="Y420" s="15"/>
      <c r="Z420" s="15"/>
      <c r="AA420" s="15"/>
    </row>
    <row r="421" spans="4:27" s="11" customFormat="1" x14ac:dyDescent="0.25">
      <c r="D421" s="7" t="s">
        <v>9</v>
      </c>
      <c r="E421" s="12">
        <v>2027</v>
      </c>
      <c r="F421" s="13">
        <f>F420-'Area 2010'!$E$16*$AF$18</f>
        <v>0.7379977883675366</v>
      </c>
      <c r="G421" s="13">
        <f>G420-'Area 2010'!$F$16*$AF$30</f>
        <v>1.1217112491179515</v>
      </c>
      <c r="H421" s="11" t="s">
        <v>25</v>
      </c>
      <c r="I421" s="118" t="s">
        <v>67</v>
      </c>
      <c r="J421" s="119" t="s">
        <v>68</v>
      </c>
      <c r="K421" s="15"/>
      <c r="M421"/>
      <c r="N421"/>
      <c r="O421"/>
      <c r="P421"/>
      <c r="Q421"/>
      <c r="R421"/>
      <c r="S421"/>
      <c r="T421" s="14"/>
      <c r="U421" s="14"/>
      <c r="Y421" s="15"/>
      <c r="Z421" s="15"/>
      <c r="AA421" s="15"/>
    </row>
    <row r="422" spans="4:27" s="11" customFormat="1" x14ac:dyDescent="0.25">
      <c r="D422" s="7" t="s">
        <v>9</v>
      </c>
      <c r="E422" s="12">
        <v>2028</v>
      </c>
      <c r="F422" s="13">
        <f>F421-'Area 2010'!$E$16*$AF$18</f>
        <v>0.73607291150690135</v>
      </c>
      <c r="G422" s="13">
        <f>G421-'Area 2010'!$F$16*$AF$30</f>
        <v>1.1185953845370684</v>
      </c>
      <c r="H422" s="11" t="s">
        <v>25</v>
      </c>
      <c r="I422" s="118" t="s">
        <v>67</v>
      </c>
      <c r="J422" s="119" t="s">
        <v>68</v>
      </c>
      <c r="K422" s="15"/>
      <c r="M422"/>
      <c r="N422"/>
      <c r="O422"/>
      <c r="P422"/>
      <c r="Q422"/>
      <c r="R422"/>
      <c r="S422"/>
      <c r="T422" s="14"/>
      <c r="U422" s="14"/>
      <c r="Y422" s="15"/>
      <c r="Z422" s="15"/>
      <c r="AA422" s="15"/>
    </row>
    <row r="423" spans="4:27" s="11" customFormat="1" x14ac:dyDescent="0.25">
      <c r="D423" s="7" t="s">
        <v>9</v>
      </c>
      <c r="E423" s="12">
        <v>2029</v>
      </c>
      <c r="F423" s="13">
        <f>F422-'Area 2010'!$E$16*$AF$18</f>
        <v>0.7341480346462661</v>
      </c>
      <c r="G423" s="13">
        <f>G422-'Area 2010'!$F$16*$AF$30</f>
        <v>1.1154795199561853</v>
      </c>
      <c r="H423" s="11" t="s">
        <v>25</v>
      </c>
      <c r="I423" s="118" t="s">
        <v>67</v>
      </c>
      <c r="J423" s="119" t="s">
        <v>68</v>
      </c>
      <c r="K423" s="15"/>
      <c r="M423"/>
      <c r="N423"/>
      <c r="O423"/>
      <c r="P423"/>
      <c r="Q423"/>
      <c r="R423"/>
      <c r="S423"/>
      <c r="T423" s="14"/>
      <c r="U423" s="14"/>
      <c r="Y423" s="15"/>
      <c r="Z423" s="15"/>
      <c r="AA423" s="15"/>
    </row>
    <row r="424" spans="4:27" s="11" customFormat="1" x14ac:dyDescent="0.25">
      <c r="D424" s="7" t="s">
        <v>9</v>
      </c>
      <c r="E424" s="12">
        <v>2030</v>
      </c>
      <c r="F424" s="13">
        <f>F423-'Area 2010'!$E$16*$AF$18</f>
        <v>0.73222315778563085</v>
      </c>
      <c r="G424" s="13">
        <f>G423-'Area 2010'!$F$16*$AF$30</f>
        <v>1.1123636553753022</v>
      </c>
      <c r="H424" s="11" t="s">
        <v>25</v>
      </c>
      <c r="I424" s="118" t="s">
        <v>67</v>
      </c>
      <c r="J424" s="119" t="s">
        <v>68</v>
      </c>
      <c r="K424" s="15"/>
      <c r="M424"/>
      <c r="N424"/>
      <c r="O424"/>
      <c r="P424"/>
      <c r="Q424"/>
      <c r="R424"/>
      <c r="S424"/>
      <c r="T424" s="14"/>
      <c r="U424" s="14"/>
      <c r="Y424" s="15"/>
      <c r="Z424" s="15"/>
      <c r="AA424" s="15"/>
    </row>
    <row r="425" spans="4:27" s="11" customFormat="1" x14ac:dyDescent="0.25">
      <c r="D425" s="7" t="s">
        <v>9</v>
      </c>
      <c r="E425" s="12">
        <v>2031</v>
      </c>
      <c r="F425" s="13">
        <f>F424-'Area 2010'!$E$16*$AG$18</f>
        <v>0.7302982809249956</v>
      </c>
      <c r="G425" s="13">
        <f>G424-'Area 2010'!$F$16*$AG$30</f>
        <v>1.1092477907944192</v>
      </c>
      <c r="H425" s="11" t="s">
        <v>25</v>
      </c>
      <c r="I425" s="118" t="s">
        <v>67</v>
      </c>
      <c r="J425" s="119" t="s">
        <v>68</v>
      </c>
      <c r="K425" s="15"/>
      <c r="M425"/>
      <c r="N425"/>
      <c r="O425"/>
      <c r="P425"/>
      <c r="Q425"/>
      <c r="R425"/>
      <c r="S425"/>
      <c r="T425" s="14"/>
      <c r="U425" s="14"/>
      <c r="Y425" s="15"/>
      <c r="Z425" s="15"/>
      <c r="AA425" s="15"/>
    </row>
    <row r="426" spans="4:27" s="11" customFormat="1" x14ac:dyDescent="0.25">
      <c r="D426" s="7" t="s">
        <v>9</v>
      </c>
      <c r="E426" s="12">
        <v>2032</v>
      </c>
      <c r="F426" s="13">
        <f>F425-'Area 2010'!$E$16*$AG$18</f>
        <v>0.72837340406436035</v>
      </c>
      <c r="G426" s="13">
        <f>G425-'Area 2010'!$F$16*$AG$30</f>
        <v>1.1061319262135361</v>
      </c>
      <c r="H426" s="11" t="s">
        <v>25</v>
      </c>
      <c r="I426" s="118" t="s">
        <v>67</v>
      </c>
      <c r="J426" s="119" t="s">
        <v>68</v>
      </c>
      <c r="K426" s="15"/>
      <c r="M426"/>
      <c r="N426"/>
      <c r="O426"/>
      <c r="P426"/>
      <c r="Q426"/>
      <c r="R426"/>
      <c r="S426"/>
      <c r="T426" s="14"/>
      <c r="U426" s="14"/>
      <c r="Y426" s="15"/>
      <c r="Z426" s="15"/>
      <c r="AA426" s="15"/>
    </row>
    <row r="427" spans="4:27" s="11" customFormat="1" x14ac:dyDescent="0.25">
      <c r="D427" s="7" t="s">
        <v>9</v>
      </c>
      <c r="E427" s="12">
        <v>2033</v>
      </c>
      <c r="F427" s="13">
        <f>F426-'Area 2010'!$E$16*$AG$18</f>
        <v>0.7264485272037251</v>
      </c>
      <c r="G427" s="13">
        <f>G426-'Area 2010'!$F$16*$AG$30</f>
        <v>1.103016061632653</v>
      </c>
      <c r="H427" s="11" t="s">
        <v>25</v>
      </c>
      <c r="I427" s="118" t="s">
        <v>67</v>
      </c>
      <c r="J427" s="119" t="s">
        <v>68</v>
      </c>
      <c r="K427" s="15"/>
      <c r="M427"/>
      <c r="N427"/>
      <c r="O427"/>
      <c r="P427"/>
      <c r="Q427"/>
      <c r="R427"/>
      <c r="S427"/>
      <c r="T427" s="14"/>
      <c r="U427" s="14"/>
      <c r="Y427" s="15"/>
      <c r="Z427" s="15"/>
      <c r="AA427" s="15"/>
    </row>
    <row r="428" spans="4:27" s="11" customFormat="1" x14ac:dyDescent="0.25">
      <c r="D428" s="7" t="s">
        <v>9</v>
      </c>
      <c r="E428" s="12">
        <v>2034</v>
      </c>
      <c r="F428" s="13">
        <f>F427-'Area 2010'!$E$16*$AG$18</f>
        <v>0.72452365034308985</v>
      </c>
      <c r="G428" s="13">
        <f>G427-'Area 2010'!$F$16*$AG$30</f>
        <v>1.0999001970517699</v>
      </c>
      <c r="H428" s="11" t="s">
        <v>25</v>
      </c>
      <c r="I428" s="118" t="s">
        <v>67</v>
      </c>
      <c r="J428" s="119" t="s">
        <v>68</v>
      </c>
      <c r="K428" s="15"/>
      <c r="M428"/>
      <c r="N428"/>
      <c r="O428"/>
      <c r="P428"/>
      <c r="Q428"/>
      <c r="R428"/>
      <c r="S428"/>
      <c r="T428" s="14"/>
      <c r="U428" s="14"/>
      <c r="Y428" s="15"/>
      <c r="Z428" s="15"/>
      <c r="AA428" s="15"/>
    </row>
    <row r="429" spans="4:27" s="11" customFormat="1" x14ac:dyDescent="0.25">
      <c r="D429" s="7" t="s">
        <v>9</v>
      </c>
      <c r="E429" s="12">
        <v>2035</v>
      </c>
      <c r="F429" s="13">
        <f>F428-'Area 2010'!$E$16*$AG$18</f>
        <v>0.7225987734824546</v>
      </c>
      <c r="G429" s="13">
        <f>G428-'Area 2010'!$F$16*$AG$30</f>
        <v>1.0967843324708868</v>
      </c>
      <c r="H429" s="11" t="s">
        <v>25</v>
      </c>
      <c r="I429" s="118" t="s">
        <v>67</v>
      </c>
      <c r="J429" s="119" t="s">
        <v>68</v>
      </c>
      <c r="K429" s="15"/>
      <c r="M429"/>
      <c r="N429"/>
      <c r="O429"/>
      <c r="P429"/>
      <c r="Q429"/>
      <c r="R429"/>
      <c r="S429"/>
      <c r="T429" s="14"/>
      <c r="U429" s="14"/>
      <c r="Y429" s="15"/>
      <c r="Z429" s="15"/>
      <c r="AA429" s="15"/>
    </row>
    <row r="430" spans="4:27" s="11" customFormat="1" x14ac:dyDescent="0.25">
      <c r="D430" s="7" t="s">
        <v>9</v>
      </c>
      <c r="E430" s="12">
        <v>2036</v>
      </c>
      <c r="F430" s="13">
        <f>F429-'Area 2010'!$E$16*$AH$18</f>
        <v>0.72067389662181935</v>
      </c>
      <c r="G430" s="13">
        <f>G429-'Area 2010'!$F$16*$AH$30</f>
        <v>1.0936684678900037</v>
      </c>
      <c r="H430" s="11" t="s">
        <v>25</v>
      </c>
      <c r="I430" s="118" t="s">
        <v>67</v>
      </c>
      <c r="J430" s="119" t="s">
        <v>68</v>
      </c>
      <c r="K430" s="15"/>
      <c r="M430"/>
      <c r="N430"/>
      <c r="O430"/>
      <c r="P430"/>
      <c r="Q430"/>
      <c r="R430"/>
      <c r="S430"/>
      <c r="T430" s="14"/>
      <c r="U430" s="14"/>
      <c r="Y430" s="15"/>
      <c r="Z430" s="15"/>
      <c r="AA430" s="15"/>
    </row>
    <row r="431" spans="4:27" s="11" customFormat="1" x14ac:dyDescent="0.25">
      <c r="D431" s="7" t="s">
        <v>9</v>
      </c>
      <c r="E431" s="12">
        <v>2037</v>
      </c>
      <c r="F431" s="13">
        <f>F430-'Area 2010'!$E$16*$AH$18</f>
        <v>0.7187490197611841</v>
      </c>
      <c r="G431" s="13">
        <f>G430-'Area 2010'!$F$16*$AH$30</f>
        <v>1.0905526033091206</v>
      </c>
      <c r="H431" s="11" t="s">
        <v>25</v>
      </c>
      <c r="I431" s="118" t="s">
        <v>67</v>
      </c>
      <c r="J431" s="119" t="s">
        <v>68</v>
      </c>
      <c r="K431" s="15"/>
      <c r="M431"/>
      <c r="N431"/>
      <c r="O431"/>
      <c r="P431"/>
      <c r="Q431"/>
      <c r="R431"/>
      <c r="S431"/>
      <c r="T431" s="14"/>
      <c r="U431" s="14"/>
      <c r="Y431" s="15"/>
      <c r="Z431" s="15"/>
      <c r="AA431" s="15"/>
    </row>
    <row r="432" spans="4:27" s="11" customFormat="1" x14ac:dyDescent="0.25">
      <c r="D432" s="7" t="s">
        <v>9</v>
      </c>
      <c r="E432" s="12">
        <v>2038</v>
      </c>
      <c r="F432" s="13">
        <f>F431-'Area 2010'!$E$16*$AH$18</f>
        <v>0.71682414290054886</v>
      </c>
      <c r="G432" s="13">
        <f>G431-'Area 2010'!$F$16*$AH$30</f>
        <v>1.0874367387282375</v>
      </c>
      <c r="H432" s="11" t="s">
        <v>25</v>
      </c>
      <c r="I432" s="118" t="s">
        <v>67</v>
      </c>
      <c r="J432" s="119" t="s">
        <v>68</v>
      </c>
      <c r="K432" s="15"/>
      <c r="M432"/>
      <c r="N432"/>
      <c r="O432"/>
      <c r="P432"/>
      <c r="Q432"/>
      <c r="R432"/>
      <c r="S432"/>
      <c r="T432" s="14"/>
      <c r="U432" s="14"/>
      <c r="Y432" s="15"/>
      <c r="Z432" s="15"/>
      <c r="AA432" s="15"/>
    </row>
    <row r="433" spans="4:27" s="11" customFormat="1" x14ac:dyDescent="0.25">
      <c r="D433" s="7" t="s">
        <v>9</v>
      </c>
      <c r="E433" s="12">
        <v>2039</v>
      </c>
      <c r="F433" s="13">
        <f>F432-'Area 2010'!$E$16*$AH$18</f>
        <v>0.71489926603991361</v>
      </c>
      <c r="G433" s="13">
        <f>G432-'Area 2010'!$F$16*$AH$30</f>
        <v>1.0843208741473545</v>
      </c>
      <c r="H433" s="11" t="s">
        <v>25</v>
      </c>
      <c r="I433" s="118" t="s">
        <v>67</v>
      </c>
      <c r="J433" s="119" t="s">
        <v>68</v>
      </c>
      <c r="K433" s="15"/>
      <c r="M433"/>
      <c r="N433"/>
      <c r="O433"/>
      <c r="P433"/>
      <c r="Q433"/>
      <c r="R433"/>
      <c r="S433"/>
      <c r="T433" s="14"/>
      <c r="U433" s="14"/>
      <c r="Y433" s="15"/>
      <c r="Z433" s="15"/>
      <c r="AA433" s="15"/>
    </row>
    <row r="434" spans="4:27" s="11" customFormat="1" x14ac:dyDescent="0.25">
      <c r="D434" s="7" t="s">
        <v>9</v>
      </c>
      <c r="E434" s="12">
        <v>2040</v>
      </c>
      <c r="F434" s="13">
        <f>F433-'Area 2010'!$E$16*$AH$18</f>
        <v>0.71297438917927836</v>
      </c>
      <c r="G434" s="13">
        <f>G433-'Area 2010'!$F$16*$AH$30</f>
        <v>1.0812050095664714</v>
      </c>
      <c r="H434" s="11" t="s">
        <v>25</v>
      </c>
      <c r="I434" s="118" t="s">
        <v>67</v>
      </c>
      <c r="J434" s="119" t="s">
        <v>68</v>
      </c>
      <c r="K434" s="15"/>
      <c r="M434"/>
      <c r="N434"/>
      <c r="O434"/>
      <c r="P434"/>
      <c r="Q434"/>
      <c r="R434"/>
      <c r="S434"/>
      <c r="T434" s="14"/>
      <c r="U434" s="14"/>
      <c r="Y434" s="15"/>
      <c r="Z434" s="15"/>
      <c r="AA434" s="15"/>
    </row>
    <row r="435" spans="4:27" s="11" customFormat="1" x14ac:dyDescent="0.25">
      <c r="D435" s="7" t="s">
        <v>9</v>
      </c>
      <c r="E435" s="12">
        <v>2041</v>
      </c>
      <c r="F435" s="13">
        <f>F434-'Area 2010'!$E$16*$AI$18</f>
        <v>0.71104951231864311</v>
      </c>
      <c r="G435" s="13">
        <f>G434-'Area 2010'!$F$16*$AI$30</f>
        <v>1.0780891449855883</v>
      </c>
      <c r="H435" s="11" t="s">
        <v>25</v>
      </c>
      <c r="I435" s="118" t="s">
        <v>67</v>
      </c>
      <c r="J435" s="119" t="s">
        <v>68</v>
      </c>
      <c r="K435" s="15"/>
      <c r="M435"/>
      <c r="N435"/>
      <c r="O435"/>
      <c r="P435"/>
      <c r="Q435"/>
      <c r="R435"/>
      <c r="S435"/>
      <c r="T435" s="14"/>
      <c r="U435" s="14"/>
      <c r="Y435" s="15"/>
      <c r="Z435" s="15"/>
      <c r="AA435" s="15"/>
    </row>
    <row r="436" spans="4:27" s="11" customFormat="1" x14ac:dyDescent="0.25">
      <c r="D436" s="7" t="s">
        <v>9</v>
      </c>
      <c r="E436" s="12">
        <v>2042</v>
      </c>
      <c r="F436" s="13">
        <f>F435-'Area 2010'!$E$16*$AI$18</f>
        <v>0.70912463545800786</v>
      </c>
      <c r="G436" s="13">
        <f>G435-'Area 2010'!$F$16*$AI$30</f>
        <v>1.0749732804047052</v>
      </c>
      <c r="H436" s="11" t="s">
        <v>25</v>
      </c>
      <c r="I436" s="118" t="s">
        <v>67</v>
      </c>
      <c r="J436" s="119" t="s">
        <v>68</v>
      </c>
      <c r="K436" s="15"/>
      <c r="M436"/>
      <c r="N436"/>
      <c r="O436"/>
      <c r="P436"/>
      <c r="Q436"/>
      <c r="R436"/>
      <c r="S436"/>
      <c r="T436" s="14"/>
      <c r="U436" s="14"/>
      <c r="Y436" s="15"/>
      <c r="Z436" s="15"/>
      <c r="AA436" s="15"/>
    </row>
    <row r="437" spans="4:27" s="11" customFormat="1" x14ac:dyDescent="0.25">
      <c r="D437" s="7" t="s">
        <v>9</v>
      </c>
      <c r="E437" s="12">
        <v>2043</v>
      </c>
      <c r="F437" s="13">
        <f>F436-'Area 2010'!$E$16*$AI$18</f>
        <v>0.70719975859737261</v>
      </c>
      <c r="G437" s="13">
        <f>G436-'Area 2010'!$F$16*$AI$30</f>
        <v>1.0718574158238221</v>
      </c>
      <c r="H437" s="11" t="s">
        <v>25</v>
      </c>
      <c r="I437" s="118" t="s">
        <v>67</v>
      </c>
      <c r="J437" s="119" t="s">
        <v>68</v>
      </c>
      <c r="K437" s="15"/>
      <c r="M437"/>
      <c r="N437"/>
      <c r="O437"/>
      <c r="P437"/>
      <c r="Q437"/>
      <c r="R437"/>
      <c r="S437"/>
      <c r="T437" s="14"/>
      <c r="U437" s="14"/>
      <c r="Y437" s="15"/>
      <c r="Z437" s="15"/>
      <c r="AA437" s="15"/>
    </row>
    <row r="438" spans="4:27" s="11" customFormat="1" x14ac:dyDescent="0.25">
      <c r="D438" s="7" t="s">
        <v>9</v>
      </c>
      <c r="E438" s="12">
        <v>2044</v>
      </c>
      <c r="F438" s="13">
        <f>F437-'Area 2010'!$E$16*$AI$18</f>
        <v>0.70527488173673736</v>
      </c>
      <c r="G438" s="13">
        <f>G437-'Area 2010'!$F$16*$AI$30</f>
        <v>1.068741551242939</v>
      </c>
      <c r="H438" s="11" t="s">
        <v>25</v>
      </c>
      <c r="I438" s="118" t="s">
        <v>67</v>
      </c>
      <c r="J438" s="119" t="s">
        <v>68</v>
      </c>
      <c r="K438" s="15"/>
      <c r="M438"/>
      <c r="N438"/>
      <c r="O438"/>
      <c r="P438"/>
      <c r="Q438"/>
      <c r="R438"/>
      <c r="S438"/>
      <c r="T438" s="14"/>
      <c r="U438" s="14"/>
      <c r="Y438" s="15"/>
      <c r="Z438" s="15"/>
      <c r="AA438" s="15"/>
    </row>
    <row r="439" spans="4:27" s="11" customFormat="1" x14ac:dyDescent="0.25">
      <c r="D439" s="7" t="s">
        <v>9</v>
      </c>
      <c r="E439" s="12">
        <v>2045</v>
      </c>
      <c r="F439" s="13">
        <f>F438-'Area 2010'!$E$16*$AI$18</f>
        <v>0.70335000487610211</v>
      </c>
      <c r="G439" s="13">
        <f>G438-'Area 2010'!$F$16*$AI$30</f>
        <v>1.0656256866620559</v>
      </c>
      <c r="H439" s="11" t="s">
        <v>25</v>
      </c>
      <c r="I439" s="118" t="s">
        <v>67</v>
      </c>
      <c r="J439" s="119" t="s">
        <v>68</v>
      </c>
      <c r="K439" s="15"/>
      <c r="M439"/>
      <c r="N439"/>
      <c r="O439"/>
      <c r="P439"/>
      <c r="Q439"/>
      <c r="R439"/>
      <c r="S439"/>
      <c r="T439" s="14"/>
      <c r="U439" s="14"/>
      <c r="Y439" s="15"/>
      <c r="Z439" s="15"/>
      <c r="AA439" s="15"/>
    </row>
    <row r="440" spans="4:27" s="11" customFormat="1" x14ac:dyDescent="0.25">
      <c r="D440" s="7" t="s">
        <v>9</v>
      </c>
      <c r="E440" s="12">
        <v>2046</v>
      </c>
      <c r="F440" s="13">
        <f>F439-'Area 2010'!$E$16*$AJ$18</f>
        <v>0.70142512801546686</v>
      </c>
      <c r="G440" s="13">
        <f>G439-'Area 2010'!$F$16*$AJ$30</f>
        <v>1.0625098220811728</v>
      </c>
      <c r="H440" s="11" t="s">
        <v>25</v>
      </c>
      <c r="I440" s="118" t="s">
        <v>67</v>
      </c>
      <c r="J440" s="119" t="s">
        <v>68</v>
      </c>
      <c r="K440" s="15"/>
      <c r="M440"/>
      <c r="N440"/>
      <c r="O440"/>
      <c r="P440"/>
      <c r="Q440"/>
      <c r="R440"/>
      <c r="S440"/>
      <c r="T440" s="14"/>
      <c r="U440" s="14"/>
      <c r="Y440" s="15"/>
      <c r="Z440" s="15"/>
      <c r="AA440" s="15"/>
    </row>
    <row r="441" spans="4:27" s="11" customFormat="1" x14ac:dyDescent="0.25">
      <c r="D441" s="7" t="s">
        <v>9</v>
      </c>
      <c r="E441" s="12">
        <v>2047</v>
      </c>
      <c r="F441" s="13">
        <f>F440-'Area 2010'!$E$16*$AJ$18</f>
        <v>0.69950025115483161</v>
      </c>
      <c r="G441" s="13">
        <f>G440-'Area 2010'!$F$16*$AJ$30</f>
        <v>1.0593939575002898</v>
      </c>
      <c r="H441" s="11" t="s">
        <v>25</v>
      </c>
      <c r="I441" s="118" t="s">
        <v>67</v>
      </c>
      <c r="J441" s="119" t="s">
        <v>68</v>
      </c>
      <c r="K441" s="15"/>
      <c r="M441"/>
      <c r="N441"/>
      <c r="O441"/>
      <c r="P441"/>
      <c r="Q441"/>
      <c r="R441"/>
      <c r="S441"/>
      <c r="T441" s="14"/>
      <c r="U441" s="14"/>
      <c r="Y441" s="15"/>
      <c r="Z441" s="15"/>
      <c r="AA441" s="15"/>
    </row>
    <row r="442" spans="4:27" s="11" customFormat="1" x14ac:dyDescent="0.25">
      <c r="D442" s="7" t="s">
        <v>9</v>
      </c>
      <c r="E442" s="12">
        <v>2048</v>
      </c>
      <c r="F442" s="13">
        <f>F441-'Area 2010'!$E$16*$AJ$18</f>
        <v>0.69757537429419636</v>
      </c>
      <c r="G442" s="13">
        <f>G441-'Area 2010'!$F$16*$AJ$30</f>
        <v>1.0562780929194067</v>
      </c>
      <c r="H442" s="11" t="s">
        <v>25</v>
      </c>
      <c r="I442" s="118" t="s">
        <v>67</v>
      </c>
      <c r="J442" s="119" t="s">
        <v>68</v>
      </c>
      <c r="K442" s="15"/>
      <c r="M442"/>
      <c r="N442"/>
      <c r="O442"/>
      <c r="P442"/>
      <c r="Q442"/>
      <c r="R442"/>
      <c r="S442"/>
      <c r="T442" s="14"/>
      <c r="U442" s="14"/>
      <c r="Y442" s="15"/>
      <c r="Z442" s="15"/>
      <c r="AA442" s="15"/>
    </row>
    <row r="443" spans="4:27" s="11" customFormat="1" x14ac:dyDescent="0.25">
      <c r="D443" s="7" t="s">
        <v>9</v>
      </c>
      <c r="E443" s="12">
        <v>2049</v>
      </c>
      <c r="F443" s="13">
        <f>F442-'Area 2010'!$E$16*$AJ$18</f>
        <v>0.69565049743356111</v>
      </c>
      <c r="G443" s="13">
        <f>G442-'Area 2010'!$F$16*$AJ$30</f>
        <v>1.0531622283385236</v>
      </c>
      <c r="H443" s="11" t="s">
        <v>25</v>
      </c>
      <c r="I443" s="118" t="s">
        <v>67</v>
      </c>
      <c r="J443" s="119" t="s">
        <v>68</v>
      </c>
      <c r="K443" s="15"/>
      <c r="M443"/>
      <c r="N443"/>
      <c r="O443"/>
      <c r="P443"/>
      <c r="Q443"/>
      <c r="R443"/>
      <c r="S443"/>
      <c r="T443" s="14"/>
      <c r="U443" s="14"/>
      <c r="Y443" s="15"/>
      <c r="Z443" s="15"/>
      <c r="AA443" s="15"/>
    </row>
    <row r="444" spans="4:27" s="11" customFormat="1" x14ac:dyDescent="0.25">
      <c r="D444" s="7" t="s">
        <v>9</v>
      </c>
      <c r="E444" s="12">
        <v>2050</v>
      </c>
      <c r="F444" s="13">
        <f>F443-'Area 2010'!$E$16*$AJ$18</f>
        <v>0.69372562057292586</v>
      </c>
      <c r="G444" s="13">
        <f>G443-'Area 2010'!$F$16*$AJ$30</f>
        <v>1.0500463637576405</v>
      </c>
      <c r="H444" s="11" t="s">
        <v>25</v>
      </c>
      <c r="I444" s="118" t="s">
        <v>67</v>
      </c>
      <c r="J444" s="119" t="s">
        <v>68</v>
      </c>
      <c r="K444" s="15"/>
      <c r="M444"/>
      <c r="N444"/>
      <c r="O444"/>
      <c r="P444"/>
      <c r="Q444"/>
      <c r="R444"/>
      <c r="S444"/>
      <c r="T444" s="14"/>
      <c r="U444" s="14"/>
      <c r="Y444" s="15"/>
      <c r="Z444" s="15"/>
      <c r="AA444" s="15"/>
    </row>
    <row r="445" spans="4:27" s="11" customFormat="1" x14ac:dyDescent="0.25">
      <c r="D445" s="7" t="s">
        <v>9</v>
      </c>
      <c r="E445" s="12">
        <v>2011</v>
      </c>
      <c r="F445" s="13">
        <f>'Area 2010'!$E$17-'Area 2010'!$E$17*$AB$19</f>
        <v>0.27411166508415885</v>
      </c>
      <c r="G445" s="13">
        <f>'Area 2010'!$F$17-'Area 2010'!$F$17*$AB$31</f>
        <v>0.35049021274325243</v>
      </c>
      <c r="H445" s="11" t="s">
        <v>26</v>
      </c>
      <c r="I445" s="118" t="s">
        <v>67</v>
      </c>
      <c r="J445" s="119" t="s">
        <v>68</v>
      </c>
      <c r="K445" s="15"/>
      <c r="M445"/>
      <c r="N445"/>
      <c r="O445"/>
      <c r="P445"/>
      <c r="Q445"/>
      <c r="R445"/>
      <c r="S445"/>
      <c r="T445" s="14"/>
      <c r="U445" s="14"/>
      <c r="Y445" s="15"/>
      <c r="Z445" s="15"/>
      <c r="AA445" s="15"/>
    </row>
    <row r="446" spans="4:27" s="11" customFormat="1" x14ac:dyDescent="0.25">
      <c r="D446" s="7" t="s">
        <v>9</v>
      </c>
      <c r="E446" s="12">
        <v>2012</v>
      </c>
      <c r="F446" s="13">
        <f>F445-'Area 2010'!$E$17*$AB$19</f>
        <v>0.27347975486095188</v>
      </c>
      <c r="G446" s="13">
        <f>G445-'Area 2010'!$F$17*$AB$31</f>
        <v>0.34551367828239488</v>
      </c>
      <c r="H446" s="11" t="s">
        <v>26</v>
      </c>
      <c r="I446" s="118" t="s">
        <v>67</v>
      </c>
      <c r="J446" s="119" t="s">
        <v>68</v>
      </c>
      <c r="K446" s="15"/>
      <c r="M446"/>
      <c r="N446"/>
      <c r="O446"/>
      <c r="P446"/>
      <c r="Q446"/>
      <c r="R446"/>
      <c r="S446"/>
      <c r="T446" s="14"/>
      <c r="U446" s="14"/>
      <c r="Y446" s="15"/>
      <c r="Z446" s="15"/>
      <c r="AA446" s="15"/>
    </row>
    <row r="447" spans="4:27" s="11" customFormat="1" x14ac:dyDescent="0.25">
      <c r="D447" s="7" t="s">
        <v>9</v>
      </c>
      <c r="E447" s="12">
        <v>2013</v>
      </c>
      <c r="F447" s="13">
        <f>F446-'Area 2010'!$E$17*$AC$19</f>
        <v>0.27284784463774492</v>
      </c>
      <c r="G447" s="13">
        <f>G446-'Area 2010'!$F$17*$AC$31</f>
        <v>0.34053714382153732</v>
      </c>
      <c r="H447" s="11" t="s">
        <v>26</v>
      </c>
      <c r="I447" s="118" t="s">
        <v>67</v>
      </c>
      <c r="J447" s="119" t="s">
        <v>68</v>
      </c>
      <c r="K447" s="15"/>
      <c r="M447"/>
      <c r="N447"/>
      <c r="O447"/>
      <c r="P447"/>
      <c r="Q447"/>
      <c r="R447"/>
      <c r="S447"/>
      <c r="T447" s="14"/>
      <c r="U447" s="14"/>
      <c r="Y447" s="15"/>
      <c r="Z447" s="15"/>
      <c r="AA447" s="15"/>
    </row>
    <row r="448" spans="4:27" s="11" customFormat="1" x14ac:dyDescent="0.25">
      <c r="D448" s="7" t="s">
        <v>9</v>
      </c>
      <c r="E448" s="12">
        <v>2014</v>
      </c>
      <c r="F448" s="13">
        <f>F447-'Area 2010'!$E$17*$AC$19</f>
        <v>0.27221593441453795</v>
      </c>
      <c r="G448" s="13">
        <f>G447-'Area 2010'!$F$17*$AC$31</f>
        <v>0.33556060936067977</v>
      </c>
      <c r="H448" s="11" t="s">
        <v>26</v>
      </c>
      <c r="I448" s="118" t="s">
        <v>67</v>
      </c>
      <c r="J448" s="119" t="s">
        <v>68</v>
      </c>
      <c r="K448" s="15"/>
      <c r="M448"/>
      <c r="N448"/>
      <c r="O448"/>
      <c r="P448"/>
      <c r="Q448"/>
      <c r="R448"/>
      <c r="S448"/>
      <c r="T448" s="14"/>
      <c r="U448" s="14"/>
      <c r="Y448" s="15"/>
      <c r="Z448" s="15"/>
      <c r="AA448" s="15"/>
    </row>
    <row r="449" spans="4:27" s="11" customFormat="1" x14ac:dyDescent="0.25">
      <c r="D449" s="7" t="s">
        <v>9</v>
      </c>
      <c r="E449" s="12">
        <v>2015</v>
      </c>
      <c r="F449" s="13">
        <f>F448-'Area 2010'!$E$17*$AC$19</f>
        <v>0.27158402419133099</v>
      </c>
      <c r="G449" s="13">
        <f>G448-'Area 2010'!$F$17*$AC$31</f>
        <v>0.33058407489982222</v>
      </c>
      <c r="H449" s="11" t="s">
        <v>26</v>
      </c>
      <c r="I449" s="118" t="s">
        <v>67</v>
      </c>
      <c r="J449" s="119" t="s">
        <v>68</v>
      </c>
      <c r="K449" s="15"/>
      <c r="M449"/>
      <c r="N449"/>
      <c r="O449"/>
      <c r="P449"/>
      <c r="Q449"/>
      <c r="R449"/>
      <c r="S449"/>
      <c r="T449" s="14"/>
      <c r="U449" s="14"/>
      <c r="Y449" s="15"/>
      <c r="Z449" s="15"/>
      <c r="AA449" s="15"/>
    </row>
    <row r="450" spans="4:27" s="11" customFormat="1" x14ac:dyDescent="0.25">
      <c r="D450" s="7" t="s">
        <v>9</v>
      </c>
      <c r="E450" s="12">
        <v>2016</v>
      </c>
      <c r="F450" s="13">
        <f>F449-'Area 2010'!$E$17*$AD$19</f>
        <v>0.27089716525306257</v>
      </c>
      <c r="G450" s="13">
        <f>G449-'Area 2010'!$F$17*$AD$31</f>
        <v>0.32969540803181197</v>
      </c>
      <c r="H450" s="11" t="s">
        <v>26</v>
      </c>
      <c r="I450" s="118" t="s">
        <v>67</v>
      </c>
      <c r="J450" s="119" t="s">
        <v>68</v>
      </c>
      <c r="K450" s="15"/>
      <c r="M450"/>
      <c r="N450"/>
      <c r="O450"/>
      <c r="P450"/>
      <c r="Q450"/>
      <c r="R450"/>
      <c r="S450"/>
      <c r="T450" s="14"/>
      <c r="U450" s="14"/>
      <c r="Y450" s="15"/>
      <c r="Z450" s="15"/>
      <c r="AA450" s="15"/>
    </row>
    <row r="451" spans="4:27" s="11" customFormat="1" x14ac:dyDescent="0.25">
      <c r="D451" s="7" t="s">
        <v>9</v>
      </c>
      <c r="E451" s="12">
        <v>2017</v>
      </c>
      <c r="F451" s="13">
        <f>F450-'Area 2010'!$E$17*$AD$19</f>
        <v>0.27021030631479415</v>
      </c>
      <c r="G451" s="13">
        <f>G450-'Area 2010'!$F$17*$AD$31</f>
        <v>0.32880674116380171</v>
      </c>
      <c r="H451" s="11" t="s">
        <v>26</v>
      </c>
      <c r="I451" s="118" t="s">
        <v>67</v>
      </c>
      <c r="J451" s="119" t="s">
        <v>68</v>
      </c>
      <c r="K451" s="15"/>
      <c r="M451"/>
      <c r="N451"/>
      <c r="O451"/>
      <c r="P451"/>
      <c r="Q451"/>
      <c r="R451"/>
      <c r="S451"/>
      <c r="T451" s="14"/>
      <c r="U451" s="14"/>
      <c r="Y451" s="15"/>
      <c r="Z451" s="15"/>
      <c r="AA451" s="15"/>
    </row>
    <row r="452" spans="4:27" s="11" customFormat="1" x14ac:dyDescent="0.25">
      <c r="D452" s="7" t="s">
        <v>9</v>
      </c>
      <c r="E452" s="12">
        <v>2018</v>
      </c>
      <c r="F452" s="13">
        <f>F451-'Area 2010'!$E$17*$AD$19</f>
        <v>0.26952344737652573</v>
      </c>
      <c r="G452" s="13">
        <f>G451-'Area 2010'!$F$17*$AD$31</f>
        <v>0.32791807429579145</v>
      </c>
      <c r="H452" s="11" t="s">
        <v>26</v>
      </c>
      <c r="I452" s="118" t="s">
        <v>67</v>
      </c>
      <c r="J452" s="119" t="s">
        <v>68</v>
      </c>
      <c r="K452" s="15"/>
      <c r="M452"/>
      <c r="N452"/>
      <c r="O452"/>
      <c r="P452"/>
      <c r="Q452"/>
      <c r="R452"/>
      <c r="S452"/>
      <c r="T452" s="14"/>
      <c r="U452" s="14"/>
      <c r="Y452" s="15"/>
      <c r="Z452" s="15"/>
      <c r="AA452" s="15"/>
    </row>
    <row r="453" spans="4:27" s="11" customFormat="1" x14ac:dyDescent="0.25">
      <c r="D453" s="7" t="s">
        <v>9</v>
      </c>
      <c r="E453" s="12">
        <v>2019</v>
      </c>
      <c r="F453" s="13">
        <f>F452-'Area 2010'!$E$17*$AD$19</f>
        <v>0.26883658843825731</v>
      </c>
      <c r="G453" s="13">
        <f>G452-'Area 2010'!$F$17*$AD$31</f>
        <v>0.32702940742778119</v>
      </c>
      <c r="H453" s="11" t="s">
        <v>26</v>
      </c>
      <c r="I453" s="118" t="s">
        <v>67</v>
      </c>
      <c r="J453" s="119" t="s">
        <v>68</v>
      </c>
      <c r="K453" s="15"/>
      <c r="M453"/>
      <c r="N453"/>
      <c r="O453"/>
      <c r="P453"/>
      <c r="Q453"/>
      <c r="R453"/>
      <c r="S453"/>
      <c r="T453" s="14"/>
      <c r="U453" s="14"/>
      <c r="Y453" s="15"/>
      <c r="Z453" s="15"/>
      <c r="AA453" s="15"/>
    </row>
    <row r="454" spans="4:27" s="11" customFormat="1" x14ac:dyDescent="0.25">
      <c r="D454" s="7" t="s">
        <v>9</v>
      </c>
      <c r="E454" s="12">
        <v>2020</v>
      </c>
      <c r="F454" s="13">
        <f>F453-'Area 2010'!$E$17*$AD$19</f>
        <v>0.26814972949998889</v>
      </c>
      <c r="G454" s="13">
        <f>G453-'Area 2010'!$F$17*$AD$31</f>
        <v>0.32614074055977094</v>
      </c>
      <c r="H454" s="11" t="s">
        <v>26</v>
      </c>
      <c r="I454" s="118" t="s">
        <v>67</v>
      </c>
      <c r="J454" s="119" t="s">
        <v>68</v>
      </c>
      <c r="K454" s="15"/>
      <c r="M454"/>
      <c r="N454"/>
      <c r="O454"/>
      <c r="P454"/>
      <c r="Q454"/>
      <c r="R454"/>
      <c r="S454"/>
      <c r="T454" s="14"/>
      <c r="U454" s="14"/>
      <c r="Y454" s="15"/>
      <c r="Z454" s="15"/>
      <c r="AA454" s="15"/>
    </row>
    <row r="455" spans="4:27" s="11" customFormat="1" x14ac:dyDescent="0.25">
      <c r="D455" s="7" t="s">
        <v>9</v>
      </c>
      <c r="E455" s="12">
        <v>2021</v>
      </c>
      <c r="F455" s="13">
        <f>F454-'Area 2010'!$E$17*$AE$19</f>
        <v>0.26746287056172047</v>
      </c>
      <c r="G455" s="13">
        <f>G454-'Area 2010'!$F$17*$AE$31</f>
        <v>0.32525207369176068</v>
      </c>
      <c r="H455" s="11" t="s">
        <v>26</v>
      </c>
      <c r="I455" s="118" t="s">
        <v>67</v>
      </c>
      <c r="J455" s="119" t="s">
        <v>68</v>
      </c>
      <c r="K455" s="15"/>
      <c r="M455"/>
      <c r="N455"/>
      <c r="O455"/>
      <c r="P455"/>
      <c r="Q455"/>
      <c r="R455"/>
      <c r="S455"/>
      <c r="T455" s="14"/>
      <c r="U455" s="14"/>
      <c r="Y455" s="15"/>
      <c r="Z455" s="15"/>
      <c r="AA455" s="15"/>
    </row>
    <row r="456" spans="4:27" s="11" customFormat="1" x14ac:dyDescent="0.25">
      <c r="D456" s="7" t="s">
        <v>9</v>
      </c>
      <c r="E456" s="12">
        <v>2022</v>
      </c>
      <c r="F456" s="13">
        <f>F455-'Area 2010'!$E$17*$AE$19</f>
        <v>0.26677601162345205</v>
      </c>
      <c r="G456" s="13">
        <f>G455-'Area 2010'!$F$17*$AE$31</f>
        <v>0.32436340682375042</v>
      </c>
      <c r="H456" s="11" t="s">
        <v>26</v>
      </c>
      <c r="I456" s="118" t="s">
        <v>67</v>
      </c>
      <c r="J456" s="119" t="s">
        <v>68</v>
      </c>
      <c r="K456" s="15"/>
      <c r="M456"/>
      <c r="N456"/>
      <c r="O456"/>
      <c r="P456"/>
      <c r="Q456"/>
      <c r="R456"/>
      <c r="S456"/>
      <c r="T456" s="14"/>
      <c r="U456" s="14"/>
      <c r="Y456" s="15"/>
      <c r="Z456" s="15"/>
      <c r="AA456" s="15"/>
    </row>
    <row r="457" spans="4:27" s="11" customFormat="1" x14ac:dyDescent="0.25">
      <c r="D457" s="7" t="s">
        <v>9</v>
      </c>
      <c r="E457" s="12">
        <v>2023</v>
      </c>
      <c r="F457" s="13">
        <f>F456-'Area 2010'!$E$17*$AE$19</f>
        <v>0.26608915268518363</v>
      </c>
      <c r="G457" s="13">
        <f>G456-'Area 2010'!$F$17*$AE$31</f>
        <v>0.32347473995574016</v>
      </c>
      <c r="H457" s="11" t="s">
        <v>26</v>
      </c>
      <c r="I457" s="118" t="s">
        <v>67</v>
      </c>
      <c r="J457" s="119" t="s">
        <v>68</v>
      </c>
      <c r="K457" s="15"/>
      <c r="M457"/>
      <c r="N457"/>
      <c r="O457"/>
      <c r="P457"/>
      <c r="Q457"/>
      <c r="R457"/>
      <c r="S457"/>
      <c r="T457" s="14"/>
      <c r="U457" s="14"/>
      <c r="Y457" s="15"/>
      <c r="Z457" s="15"/>
      <c r="AA457" s="15"/>
    </row>
    <row r="458" spans="4:27" s="11" customFormat="1" x14ac:dyDescent="0.25">
      <c r="D458" s="7" t="s">
        <v>9</v>
      </c>
      <c r="E458" s="12">
        <v>2024</v>
      </c>
      <c r="F458" s="13">
        <f>F457-'Area 2010'!$E$17*$AE$19</f>
        <v>0.26540229374691521</v>
      </c>
      <c r="G458" s="13">
        <f>G457-'Area 2010'!$F$17*$AE$31</f>
        <v>0.32258607308772991</v>
      </c>
      <c r="H458" s="11" t="s">
        <v>26</v>
      </c>
      <c r="I458" s="118" t="s">
        <v>67</v>
      </c>
      <c r="J458" s="119" t="s">
        <v>68</v>
      </c>
      <c r="K458" s="15"/>
      <c r="M458"/>
      <c r="N458"/>
      <c r="O458"/>
      <c r="P458"/>
      <c r="Q458"/>
      <c r="R458"/>
      <c r="S458"/>
      <c r="T458" s="14"/>
      <c r="U458" s="14"/>
      <c r="Y458" s="15"/>
      <c r="Z458" s="15"/>
      <c r="AA458" s="15"/>
    </row>
    <row r="459" spans="4:27" s="11" customFormat="1" x14ac:dyDescent="0.25">
      <c r="D459" s="7" t="s">
        <v>9</v>
      </c>
      <c r="E459" s="12">
        <v>2025</v>
      </c>
      <c r="F459" s="13">
        <f>F458-'Area 2010'!$E$17*$AE$19</f>
        <v>0.26471543480864679</v>
      </c>
      <c r="G459" s="13">
        <f>G458-'Area 2010'!$F$17*$AE$31</f>
        <v>0.32169740621971965</v>
      </c>
      <c r="H459" s="11" t="s">
        <v>26</v>
      </c>
      <c r="I459" s="118" t="s">
        <v>67</v>
      </c>
      <c r="J459" s="119" t="s">
        <v>68</v>
      </c>
      <c r="K459" s="15"/>
      <c r="M459"/>
      <c r="N459"/>
      <c r="O459"/>
      <c r="P459"/>
      <c r="Q459"/>
      <c r="R459"/>
      <c r="S459"/>
      <c r="T459" s="14"/>
      <c r="U459" s="14"/>
      <c r="Y459" s="15"/>
      <c r="Z459" s="15"/>
      <c r="AA459" s="15"/>
    </row>
    <row r="460" spans="4:27" s="11" customFormat="1" x14ac:dyDescent="0.25">
      <c r="D460" s="7" t="s">
        <v>9</v>
      </c>
      <c r="E460" s="12">
        <v>2026</v>
      </c>
      <c r="F460" s="13">
        <f>F459-'Area 2010'!$E$17*$AF$19</f>
        <v>0.26402857587037837</v>
      </c>
      <c r="G460" s="13">
        <f>G459-'Area 2010'!$F$17*$AF$31</f>
        <v>0.32080873935170939</v>
      </c>
      <c r="H460" s="11" t="s">
        <v>26</v>
      </c>
      <c r="I460" s="118" t="s">
        <v>67</v>
      </c>
      <c r="J460" s="119" t="s">
        <v>68</v>
      </c>
      <c r="K460" s="15"/>
      <c r="M460"/>
      <c r="N460"/>
      <c r="O460"/>
      <c r="P460"/>
      <c r="Q460"/>
      <c r="R460"/>
      <c r="S460"/>
      <c r="T460" s="14"/>
      <c r="U460" s="14"/>
      <c r="Y460" s="15"/>
      <c r="Z460" s="15"/>
      <c r="AA460" s="15"/>
    </row>
    <row r="461" spans="4:27" s="11" customFormat="1" x14ac:dyDescent="0.25">
      <c r="D461" s="7" t="s">
        <v>9</v>
      </c>
      <c r="E461" s="12">
        <v>2027</v>
      </c>
      <c r="F461" s="13">
        <f>F460-'Area 2010'!$E$17*$AF$19</f>
        <v>0.26334171693210995</v>
      </c>
      <c r="G461" s="13">
        <f>G460-'Area 2010'!$F$17*$AF$31</f>
        <v>0.31992007248369914</v>
      </c>
      <c r="H461" s="11" t="s">
        <v>26</v>
      </c>
      <c r="I461" s="118" t="s">
        <v>67</v>
      </c>
      <c r="J461" s="119" t="s">
        <v>68</v>
      </c>
      <c r="K461" s="15"/>
      <c r="M461"/>
      <c r="N461"/>
      <c r="O461"/>
      <c r="P461"/>
      <c r="Q461"/>
      <c r="R461"/>
      <c r="S461"/>
      <c r="T461" s="14"/>
      <c r="U461" s="14"/>
      <c r="Y461" s="15"/>
      <c r="Z461" s="15"/>
      <c r="AA461" s="15"/>
    </row>
    <row r="462" spans="4:27" s="11" customFormat="1" x14ac:dyDescent="0.25">
      <c r="D462" s="7" t="s">
        <v>9</v>
      </c>
      <c r="E462" s="12">
        <v>2028</v>
      </c>
      <c r="F462" s="13">
        <f>F461-'Area 2010'!$E$17*$AF$19</f>
        <v>0.26265485799384153</v>
      </c>
      <c r="G462" s="13">
        <f>G461-'Area 2010'!$F$17*$AF$31</f>
        <v>0.31903140561568888</v>
      </c>
      <c r="H462" s="11" t="s">
        <v>26</v>
      </c>
      <c r="I462" s="118" t="s">
        <v>67</v>
      </c>
      <c r="J462" s="119" t="s">
        <v>68</v>
      </c>
      <c r="K462" s="15"/>
      <c r="M462"/>
      <c r="N462"/>
      <c r="O462"/>
      <c r="P462"/>
      <c r="Q462"/>
      <c r="R462"/>
      <c r="S462"/>
      <c r="T462" s="14"/>
      <c r="U462" s="14"/>
      <c r="Y462" s="15"/>
      <c r="Z462" s="15"/>
      <c r="AA462" s="15"/>
    </row>
    <row r="463" spans="4:27" s="11" customFormat="1" x14ac:dyDescent="0.25">
      <c r="D463" s="7" t="s">
        <v>9</v>
      </c>
      <c r="E463" s="12">
        <v>2029</v>
      </c>
      <c r="F463" s="13">
        <f>F462-'Area 2010'!$E$17*$AF$19</f>
        <v>0.26196799905557311</v>
      </c>
      <c r="G463" s="13">
        <f>G462-'Area 2010'!$F$17*$AF$31</f>
        <v>0.31814273874767862</v>
      </c>
      <c r="H463" s="11" t="s">
        <v>26</v>
      </c>
      <c r="I463" s="118" t="s">
        <v>67</v>
      </c>
      <c r="J463" s="119" t="s">
        <v>68</v>
      </c>
      <c r="K463" s="15"/>
      <c r="M463"/>
      <c r="N463"/>
      <c r="O463"/>
      <c r="P463"/>
      <c r="Q463"/>
      <c r="R463"/>
      <c r="S463"/>
      <c r="T463" s="14"/>
      <c r="U463" s="14"/>
      <c r="Y463" s="15"/>
      <c r="Z463" s="15"/>
      <c r="AA463" s="15"/>
    </row>
    <row r="464" spans="4:27" s="11" customFormat="1" x14ac:dyDescent="0.25">
      <c r="D464" s="7" t="s">
        <v>9</v>
      </c>
      <c r="E464" s="12">
        <v>2030</v>
      </c>
      <c r="F464" s="13">
        <f>F463-'Area 2010'!$E$17*$AF$19</f>
        <v>0.26128114011730469</v>
      </c>
      <c r="G464" s="13">
        <f>G463-'Area 2010'!$F$17*$AF$31</f>
        <v>0.31725407187966836</v>
      </c>
      <c r="H464" s="11" t="s">
        <v>26</v>
      </c>
      <c r="I464" s="118" t="s">
        <v>67</v>
      </c>
      <c r="J464" s="119" t="s">
        <v>68</v>
      </c>
      <c r="K464" s="15"/>
      <c r="M464"/>
      <c r="N464"/>
      <c r="O464"/>
      <c r="P464"/>
      <c r="Q464"/>
      <c r="R464"/>
      <c r="S464"/>
      <c r="T464" s="14"/>
      <c r="U464" s="14"/>
      <c r="Y464" s="15"/>
      <c r="Z464" s="15"/>
      <c r="AA464" s="15"/>
    </row>
    <row r="465" spans="4:27" s="11" customFormat="1" x14ac:dyDescent="0.25">
      <c r="D465" s="7" t="s">
        <v>9</v>
      </c>
      <c r="E465" s="12">
        <v>2031</v>
      </c>
      <c r="F465" s="13">
        <f>F464-'Area 2010'!$E$17*$AG$19</f>
        <v>0.26059428117903627</v>
      </c>
      <c r="G465" s="13">
        <f>G464-'Area 2010'!$F$17*$AG$31</f>
        <v>0.31636540501165811</v>
      </c>
      <c r="H465" s="11" t="s">
        <v>26</v>
      </c>
      <c r="I465" s="118" t="s">
        <v>67</v>
      </c>
      <c r="J465" s="119" t="s">
        <v>68</v>
      </c>
      <c r="K465" s="15"/>
      <c r="M465"/>
      <c r="N465"/>
      <c r="O465"/>
      <c r="P465"/>
      <c r="Q465"/>
      <c r="R465"/>
      <c r="S465"/>
      <c r="T465" s="14"/>
      <c r="U465" s="14"/>
      <c r="Y465" s="15"/>
      <c r="Z465" s="15"/>
      <c r="AA465" s="15"/>
    </row>
    <row r="466" spans="4:27" s="11" customFormat="1" x14ac:dyDescent="0.25">
      <c r="D466" s="7" t="s">
        <v>9</v>
      </c>
      <c r="E466" s="12">
        <v>2032</v>
      </c>
      <c r="F466" s="13">
        <f>F465-'Area 2010'!$E$17*$AG$19</f>
        <v>0.25990742224076785</v>
      </c>
      <c r="G466" s="13">
        <f>G465-'Area 2010'!$F$17*$AG$31</f>
        <v>0.31547673814364785</v>
      </c>
      <c r="H466" s="11" t="s">
        <v>26</v>
      </c>
      <c r="I466" s="118" t="s">
        <v>67</v>
      </c>
      <c r="J466" s="119" t="s">
        <v>68</v>
      </c>
      <c r="K466" s="15"/>
      <c r="M466"/>
      <c r="N466"/>
      <c r="O466"/>
      <c r="P466"/>
      <c r="Q466"/>
      <c r="R466"/>
      <c r="S466"/>
      <c r="T466" s="14"/>
      <c r="U466" s="14"/>
      <c r="Y466" s="15"/>
      <c r="Z466" s="15"/>
      <c r="AA466" s="15"/>
    </row>
    <row r="467" spans="4:27" s="11" customFormat="1" x14ac:dyDescent="0.25">
      <c r="D467" s="7" t="s">
        <v>9</v>
      </c>
      <c r="E467" s="12">
        <v>2033</v>
      </c>
      <c r="F467" s="13">
        <f>F466-'Area 2010'!$E$17*$AG$19</f>
        <v>0.25922056330249943</v>
      </c>
      <c r="G467" s="13">
        <f>G466-'Area 2010'!$F$17*$AG$31</f>
        <v>0.31458807127563759</v>
      </c>
      <c r="H467" s="11" t="s">
        <v>26</v>
      </c>
      <c r="I467" s="118" t="s">
        <v>67</v>
      </c>
      <c r="J467" s="119" t="s">
        <v>68</v>
      </c>
      <c r="K467" s="15"/>
      <c r="M467"/>
      <c r="N467"/>
      <c r="O467"/>
      <c r="P467"/>
      <c r="Q467"/>
      <c r="R467"/>
      <c r="S467"/>
      <c r="T467" s="14"/>
      <c r="U467" s="14"/>
      <c r="Y467" s="15"/>
      <c r="Z467" s="15"/>
      <c r="AA467" s="15"/>
    </row>
    <row r="468" spans="4:27" s="11" customFormat="1" x14ac:dyDescent="0.25">
      <c r="D468" s="7" t="s">
        <v>9</v>
      </c>
      <c r="E468" s="12">
        <v>2034</v>
      </c>
      <c r="F468" s="13">
        <f>F467-'Area 2010'!$E$17*$AG$19</f>
        <v>0.25853370436423101</v>
      </c>
      <c r="G468" s="13">
        <f>G467-'Area 2010'!$F$17*$AG$31</f>
        <v>0.31369940440762734</v>
      </c>
      <c r="H468" s="11" t="s">
        <v>26</v>
      </c>
      <c r="I468" s="118" t="s">
        <v>67</v>
      </c>
      <c r="J468" s="119" t="s">
        <v>68</v>
      </c>
      <c r="K468" s="15"/>
      <c r="M468"/>
      <c r="N468"/>
      <c r="O468"/>
      <c r="P468"/>
      <c r="Q468"/>
      <c r="R468"/>
      <c r="S468"/>
      <c r="T468" s="14"/>
      <c r="U468" s="14"/>
      <c r="Y468" s="15"/>
      <c r="Z468" s="15"/>
      <c r="AA468" s="15"/>
    </row>
    <row r="469" spans="4:27" s="11" customFormat="1" x14ac:dyDescent="0.25">
      <c r="D469" s="7" t="s">
        <v>9</v>
      </c>
      <c r="E469" s="12">
        <v>2035</v>
      </c>
      <c r="F469" s="13">
        <f>F468-'Area 2010'!$E$17*$AG$19</f>
        <v>0.25784684542596259</v>
      </c>
      <c r="G469" s="13">
        <f>G468-'Area 2010'!$F$17*$AG$31</f>
        <v>0.31281073753961708</v>
      </c>
      <c r="H469" s="11" t="s">
        <v>26</v>
      </c>
      <c r="I469" s="118" t="s">
        <v>67</v>
      </c>
      <c r="J469" s="119" t="s">
        <v>68</v>
      </c>
      <c r="K469" s="15"/>
      <c r="M469"/>
      <c r="N469"/>
      <c r="O469"/>
      <c r="P469"/>
      <c r="Q469"/>
      <c r="R469"/>
      <c r="S469"/>
      <c r="T469" s="14"/>
      <c r="U469" s="14"/>
      <c r="Y469" s="15"/>
      <c r="Z469" s="15"/>
      <c r="AA469" s="15"/>
    </row>
    <row r="470" spans="4:27" s="11" customFormat="1" x14ac:dyDescent="0.25">
      <c r="D470" s="7" t="s">
        <v>9</v>
      </c>
      <c r="E470" s="12">
        <v>2036</v>
      </c>
      <c r="F470" s="13">
        <f>F469-'Area 2010'!$E$17*$AH$19</f>
        <v>0.25715998648769417</v>
      </c>
      <c r="G470" s="13">
        <f>G469-'Area 2010'!$F$17*$AH$31</f>
        <v>0.31192207067160682</v>
      </c>
      <c r="H470" s="11" t="s">
        <v>26</v>
      </c>
      <c r="I470" s="118" t="s">
        <v>67</v>
      </c>
      <c r="J470" s="119" t="s">
        <v>68</v>
      </c>
      <c r="K470" s="15"/>
      <c r="M470"/>
      <c r="N470"/>
      <c r="O470"/>
      <c r="P470"/>
      <c r="Q470"/>
      <c r="R470"/>
      <c r="S470"/>
      <c r="T470" s="14"/>
      <c r="U470" s="14"/>
      <c r="Y470" s="15"/>
      <c r="Z470" s="15"/>
      <c r="AA470" s="15"/>
    </row>
    <row r="471" spans="4:27" s="11" customFormat="1" x14ac:dyDescent="0.25">
      <c r="D471" s="7" t="s">
        <v>9</v>
      </c>
      <c r="E471" s="12">
        <v>2037</v>
      </c>
      <c r="F471" s="13">
        <f>F470-'Area 2010'!$E$17*$AH$19</f>
        <v>0.25647312754942575</v>
      </c>
      <c r="G471" s="13">
        <f>G470-'Area 2010'!$F$17*$AH$31</f>
        <v>0.31103340380359656</v>
      </c>
      <c r="H471" s="11" t="s">
        <v>26</v>
      </c>
      <c r="I471" s="118" t="s">
        <v>67</v>
      </c>
      <c r="J471" s="119" t="s">
        <v>68</v>
      </c>
      <c r="K471" s="15"/>
      <c r="M471"/>
      <c r="N471"/>
      <c r="O471"/>
      <c r="P471"/>
      <c r="Q471"/>
      <c r="R471"/>
      <c r="S471"/>
      <c r="T471" s="14"/>
      <c r="U471" s="14"/>
      <c r="Y471" s="15"/>
      <c r="Z471" s="15"/>
      <c r="AA471" s="15"/>
    </row>
    <row r="472" spans="4:27" s="11" customFormat="1" x14ac:dyDescent="0.25">
      <c r="D472" s="7" t="s">
        <v>9</v>
      </c>
      <c r="E472" s="12">
        <v>2038</v>
      </c>
      <c r="F472" s="13">
        <f>F471-'Area 2010'!$E$17*$AH$19</f>
        <v>0.25578626861115733</v>
      </c>
      <c r="G472" s="13">
        <f>G471-'Area 2010'!$F$17*$AH$31</f>
        <v>0.31014473693558631</v>
      </c>
      <c r="H472" s="11" t="s">
        <v>26</v>
      </c>
      <c r="I472" s="118" t="s">
        <v>67</v>
      </c>
      <c r="J472" s="119" t="s">
        <v>68</v>
      </c>
      <c r="K472" s="15"/>
      <c r="M472"/>
      <c r="N472"/>
      <c r="O472"/>
      <c r="P472"/>
      <c r="Q472"/>
      <c r="R472"/>
      <c r="S472"/>
      <c r="T472" s="14"/>
      <c r="U472" s="14"/>
      <c r="Y472" s="15"/>
      <c r="Z472" s="15"/>
      <c r="AA472" s="15"/>
    </row>
    <row r="473" spans="4:27" s="11" customFormat="1" x14ac:dyDescent="0.25">
      <c r="D473" s="7" t="s">
        <v>9</v>
      </c>
      <c r="E473" s="12">
        <v>2039</v>
      </c>
      <c r="F473" s="13">
        <f>F472-'Area 2010'!$E$17*$AH$19</f>
        <v>0.25509940967288891</v>
      </c>
      <c r="G473" s="13">
        <f>G472-'Area 2010'!$F$17*$AH$31</f>
        <v>0.30925607006757605</v>
      </c>
      <c r="H473" s="11" t="s">
        <v>26</v>
      </c>
      <c r="I473" s="118" t="s">
        <v>67</v>
      </c>
      <c r="J473" s="119" t="s">
        <v>68</v>
      </c>
      <c r="K473" s="15"/>
      <c r="M473"/>
      <c r="N473"/>
      <c r="O473"/>
      <c r="P473"/>
      <c r="Q473"/>
      <c r="R473"/>
      <c r="S473"/>
      <c r="T473" s="14"/>
      <c r="U473" s="14"/>
      <c r="Y473" s="15"/>
      <c r="Z473" s="15"/>
      <c r="AA473" s="15"/>
    </row>
    <row r="474" spans="4:27" s="11" customFormat="1" x14ac:dyDescent="0.25">
      <c r="D474" s="7" t="s">
        <v>9</v>
      </c>
      <c r="E474" s="12">
        <v>2040</v>
      </c>
      <c r="F474" s="13">
        <f>F473-'Area 2010'!$E$17*$AH$19</f>
        <v>0.25441255073462049</v>
      </c>
      <c r="G474" s="13">
        <f>G473-'Area 2010'!$F$17*$AH$31</f>
        <v>0.30836740319956579</v>
      </c>
      <c r="H474" s="11" t="s">
        <v>26</v>
      </c>
      <c r="I474" s="118" t="s">
        <v>67</v>
      </c>
      <c r="J474" s="119" t="s">
        <v>68</v>
      </c>
      <c r="K474" s="15"/>
      <c r="M474"/>
      <c r="N474"/>
      <c r="O474"/>
      <c r="P474"/>
      <c r="Q474"/>
      <c r="R474"/>
      <c r="S474"/>
      <c r="T474" s="14"/>
      <c r="U474" s="14"/>
      <c r="Y474" s="15"/>
      <c r="Z474" s="15"/>
      <c r="AA474" s="15"/>
    </row>
    <row r="475" spans="4:27" s="11" customFormat="1" x14ac:dyDescent="0.25">
      <c r="D475" s="7" t="s">
        <v>9</v>
      </c>
      <c r="E475" s="12">
        <v>2041</v>
      </c>
      <c r="F475" s="13">
        <f>F474-'Area 2010'!$E$17*$AI$19</f>
        <v>0.25372569179635207</v>
      </c>
      <c r="G475" s="13">
        <f>G474-'Area 2010'!$F$17*$AI$31</f>
        <v>0.30747873633155554</v>
      </c>
      <c r="H475" s="11" t="s">
        <v>26</v>
      </c>
      <c r="I475" s="118" t="s">
        <v>67</v>
      </c>
      <c r="J475" s="119" t="s">
        <v>68</v>
      </c>
      <c r="K475" s="15"/>
      <c r="M475"/>
      <c r="N475"/>
      <c r="O475"/>
      <c r="P475"/>
      <c r="Q475"/>
      <c r="R475"/>
      <c r="S475"/>
      <c r="T475" s="14"/>
      <c r="U475" s="14"/>
      <c r="Y475" s="15"/>
      <c r="Z475" s="15"/>
      <c r="AA475" s="15"/>
    </row>
    <row r="476" spans="4:27" s="11" customFormat="1" x14ac:dyDescent="0.25">
      <c r="D476" s="7" t="s">
        <v>9</v>
      </c>
      <c r="E476" s="12">
        <v>2042</v>
      </c>
      <c r="F476" s="13">
        <f>F475-'Area 2010'!$E$17*$AI$19</f>
        <v>0.25303883285808365</v>
      </c>
      <c r="G476" s="13">
        <f>G475-'Area 2010'!$F$17*$AI$31</f>
        <v>0.30659006946354528</v>
      </c>
      <c r="H476" s="11" t="s">
        <v>26</v>
      </c>
      <c r="I476" s="118" t="s">
        <v>67</v>
      </c>
      <c r="J476" s="119" t="s">
        <v>68</v>
      </c>
      <c r="K476" s="15"/>
      <c r="M476"/>
      <c r="N476"/>
      <c r="O476"/>
      <c r="P476"/>
      <c r="Q476"/>
      <c r="R476"/>
      <c r="S476"/>
      <c r="T476" s="14"/>
      <c r="U476" s="14"/>
      <c r="Y476" s="15"/>
      <c r="Z476" s="15"/>
      <c r="AA476" s="15"/>
    </row>
    <row r="477" spans="4:27" s="11" customFormat="1" x14ac:dyDescent="0.25">
      <c r="D477" s="7" t="s">
        <v>9</v>
      </c>
      <c r="E477" s="12">
        <v>2043</v>
      </c>
      <c r="F477" s="13">
        <f>F476-'Area 2010'!$E$17*$AI$19</f>
        <v>0.25235197391981523</v>
      </c>
      <c r="G477" s="13">
        <f>G476-'Area 2010'!$F$17*$AI$31</f>
        <v>0.30570140259553502</v>
      </c>
      <c r="H477" s="11" t="s">
        <v>26</v>
      </c>
      <c r="I477" s="118" t="s">
        <v>67</v>
      </c>
      <c r="J477" s="119" t="s">
        <v>68</v>
      </c>
      <c r="K477" s="15"/>
      <c r="M477"/>
      <c r="N477"/>
      <c r="O477"/>
      <c r="P477"/>
      <c r="Q477"/>
      <c r="R477"/>
      <c r="S477"/>
      <c r="T477" s="14"/>
      <c r="U477" s="14"/>
      <c r="Y477" s="15"/>
      <c r="Z477" s="15"/>
      <c r="AA477" s="15"/>
    </row>
    <row r="478" spans="4:27" s="11" customFormat="1" x14ac:dyDescent="0.25">
      <c r="D478" s="7" t="s">
        <v>9</v>
      </c>
      <c r="E478" s="12">
        <v>2044</v>
      </c>
      <c r="F478" s="13">
        <f>F477-'Area 2010'!$E$17*$AI$19</f>
        <v>0.25166511498154681</v>
      </c>
      <c r="G478" s="13">
        <f>G477-'Area 2010'!$F$17*$AI$31</f>
        <v>0.30481273572752476</v>
      </c>
      <c r="H478" s="11" t="s">
        <v>26</v>
      </c>
      <c r="I478" s="118" t="s">
        <v>67</v>
      </c>
      <c r="J478" s="119" t="s">
        <v>68</v>
      </c>
      <c r="K478" s="15"/>
      <c r="M478"/>
      <c r="N478"/>
      <c r="O478"/>
      <c r="P478"/>
      <c r="Q478"/>
      <c r="R478"/>
      <c r="S478"/>
      <c r="T478" s="14"/>
      <c r="U478" s="14"/>
      <c r="Y478" s="15"/>
      <c r="Z478" s="15"/>
      <c r="AA478" s="15"/>
    </row>
    <row r="479" spans="4:27" s="11" customFormat="1" x14ac:dyDescent="0.25">
      <c r="D479" s="7" t="s">
        <v>9</v>
      </c>
      <c r="E479" s="12">
        <v>2045</v>
      </c>
      <c r="F479" s="13">
        <f>F478-'Area 2010'!$E$17*$AI$19</f>
        <v>0.25097825604327839</v>
      </c>
      <c r="G479" s="13">
        <f>G478-'Area 2010'!$F$17*$AI$31</f>
        <v>0.30392406885951451</v>
      </c>
      <c r="H479" s="11" t="s">
        <v>26</v>
      </c>
      <c r="I479" s="118" t="s">
        <v>67</v>
      </c>
      <c r="J479" s="119" t="s">
        <v>68</v>
      </c>
      <c r="K479" s="15"/>
      <c r="M479"/>
      <c r="N479"/>
      <c r="O479"/>
      <c r="P479"/>
      <c r="Q479"/>
      <c r="R479"/>
      <c r="S479"/>
      <c r="T479" s="14"/>
      <c r="U479" s="14"/>
      <c r="Y479" s="15"/>
      <c r="Z479" s="15"/>
      <c r="AA479" s="15"/>
    </row>
    <row r="480" spans="4:27" s="11" customFormat="1" x14ac:dyDescent="0.25">
      <c r="D480" s="7" t="s">
        <v>9</v>
      </c>
      <c r="E480" s="12">
        <v>2046</v>
      </c>
      <c r="F480" s="13">
        <f>F479-'Area 2010'!$E$17*$AJ$19</f>
        <v>0.25029139710500997</v>
      </c>
      <c r="G480" s="13">
        <f>G479-'Area 2010'!$F$17*$AJ$31</f>
        <v>0.30303540199150425</v>
      </c>
      <c r="H480" s="11" t="s">
        <v>26</v>
      </c>
      <c r="I480" s="118" t="s">
        <v>67</v>
      </c>
      <c r="J480" s="119" t="s">
        <v>68</v>
      </c>
      <c r="K480" s="15"/>
      <c r="M480"/>
      <c r="N480"/>
      <c r="O480"/>
      <c r="P480"/>
      <c r="Q480"/>
      <c r="R480"/>
      <c r="S480"/>
      <c r="T480" s="14"/>
      <c r="U480" s="14"/>
      <c r="Y480" s="15"/>
      <c r="Z480" s="15"/>
      <c r="AA480" s="15"/>
    </row>
    <row r="481" spans="4:27" s="11" customFormat="1" x14ac:dyDescent="0.25">
      <c r="D481" s="7" t="s">
        <v>9</v>
      </c>
      <c r="E481" s="12">
        <v>2047</v>
      </c>
      <c r="F481" s="13">
        <f>F480-'Area 2010'!$E$17*$AJ$19</f>
        <v>0.24960453816674155</v>
      </c>
      <c r="G481" s="13">
        <f>G480-'Area 2010'!$F$17*$AJ$31</f>
        <v>0.30214673512349399</v>
      </c>
      <c r="H481" s="11" t="s">
        <v>26</v>
      </c>
      <c r="I481" s="118" t="s">
        <v>67</v>
      </c>
      <c r="J481" s="119" t="s">
        <v>68</v>
      </c>
      <c r="K481" s="15"/>
      <c r="M481"/>
      <c r="N481"/>
      <c r="O481"/>
      <c r="P481"/>
      <c r="Q481"/>
      <c r="R481"/>
      <c r="S481"/>
      <c r="T481" s="14"/>
      <c r="U481" s="14"/>
      <c r="Y481" s="15"/>
      <c r="Z481" s="15"/>
      <c r="AA481" s="15"/>
    </row>
    <row r="482" spans="4:27" s="11" customFormat="1" x14ac:dyDescent="0.25">
      <c r="D482" s="7" t="s">
        <v>9</v>
      </c>
      <c r="E482" s="12">
        <v>2048</v>
      </c>
      <c r="F482" s="13">
        <f>F481-'Area 2010'!$E$17*$AJ$19</f>
        <v>0.24891767922847313</v>
      </c>
      <c r="G482" s="13">
        <f>G481-'Area 2010'!$F$17*$AJ$31</f>
        <v>0.30125806825548374</v>
      </c>
      <c r="H482" s="11" t="s">
        <v>26</v>
      </c>
      <c r="I482" s="118" t="s">
        <v>67</v>
      </c>
      <c r="J482" s="119" t="s">
        <v>68</v>
      </c>
      <c r="K482" s="15"/>
      <c r="M482"/>
      <c r="N482"/>
      <c r="O482"/>
      <c r="P482"/>
      <c r="Q482"/>
      <c r="R482"/>
      <c r="S482"/>
      <c r="T482" s="14"/>
      <c r="U482" s="14"/>
      <c r="Y482" s="15"/>
      <c r="Z482" s="15"/>
      <c r="AA482" s="15"/>
    </row>
    <row r="483" spans="4:27" s="11" customFormat="1" x14ac:dyDescent="0.25">
      <c r="D483" s="7" t="s">
        <v>9</v>
      </c>
      <c r="E483" s="12">
        <v>2049</v>
      </c>
      <c r="F483" s="13">
        <f>F482-'Area 2010'!$E$17*$AJ$19</f>
        <v>0.24823082029020471</v>
      </c>
      <c r="G483" s="13">
        <f>G482-'Area 2010'!$F$17*$AJ$31</f>
        <v>0.30036940138747348</v>
      </c>
      <c r="H483" s="11" t="s">
        <v>26</v>
      </c>
      <c r="I483" s="118" t="s">
        <v>67</v>
      </c>
      <c r="J483" s="119" t="s">
        <v>68</v>
      </c>
      <c r="K483" s="15"/>
      <c r="M483"/>
      <c r="N483"/>
      <c r="O483"/>
      <c r="P483"/>
      <c r="Q483"/>
      <c r="R483"/>
      <c r="S483"/>
      <c r="T483" s="14"/>
      <c r="U483" s="14"/>
      <c r="Y483" s="15"/>
      <c r="Z483" s="15"/>
      <c r="AA483" s="15"/>
    </row>
    <row r="484" spans="4:27" s="11" customFormat="1" x14ac:dyDescent="0.25">
      <c r="D484" s="7" t="s">
        <v>9</v>
      </c>
      <c r="E484" s="12">
        <v>2050</v>
      </c>
      <c r="F484" s="13">
        <f>F483-'Area 2010'!$E$17*$AJ$19</f>
        <v>0.24754396135193629</v>
      </c>
      <c r="G484" s="13">
        <f>G483-'Area 2010'!$F$17*$AJ$31</f>
        <v>0.29948073451946322</v>
      </c>
      <c r="H484" s="11" t="s">
        <v>26</v>
      </c>
      <c r="I484" s="118" t="s">
        <v>67</v>
      </c>
      <c r="J484" s="119" t="s">
        <v>68</v>
      </c>
      <c r="K484" s="15"/>
      <c r="M484"/>
      <c r="N484"/>
      <c r="O484"/>
      <c r="P484"/>
      <c r="Q484"/>
      <c r="R484"/>
      <c r="S484"/>
      <c r="T484" s="14"/>
      <c r="U484" s="14"/>
      <c r="Y484" s="15"/>
      <c r="Z484" s="15"/>
      <c r="AA484" s="15"/>
    </row>
    <row r="485" spans="4:27" s="11" customFormat="1" x14ac:dyDescent="0.25">
      <c r="I485" s="15"/>
      <c r="J485" s="15"/>
      <c r="K485" s="15"/>
      <c r="M485"/>
      <c r="N485"/>
      <c r="O485"/>
      <c r="P485"/>
      <c r="Q485"/>
      <c r="R485"/>
      <c r="S485"/>
      <c r="T485" s="14"/>
      <c r="U485" s="14"/>
      <c r="Y485" s="15"/>
      <c r="Z485" s="15"/>
      <c r="AA485" s="15"/>
    </row>
  </sheetData>
  <mergeCells count="64">
    <mergeCell ref="Z61:Z62"/>
    <mergeCell ref="X104:X105"/>
    <mergeCell ref="X106:X107"/>
    <mergeCell ref="X108:X109"/>
    <mergeCell ref="Z81:Z82"/>
    <mergeCell ref="Z83:Z84"/>
    <mergeCell ref="Z85:Z86"/>
    <mergeCell ref="Z104:Z105"/>
    <mergeCell ref="Z106:Z107"/>
    <mergeCell ref="Z108:Z109"/>
    <mergeCell ref="X61:X62"/>
    <mergeCell ref="AA90:AJ90"/>
    <mergeCell ref="X92:X97"/>
    <mergeCell ref="Y92:Y94"/>
    <mergeCell ref="Y95:Y97"/>
    <mergeCell ref="X98:X103"/>
    <mergeCell ref="Y98:Y100"/>
    <mergeCell ref="Y101:Y103"/>
    <mergeCell ref="AB35:AJ35"/>
    <mergeCell ref="AB37:AJ37"/>
    <mergeCell ref="AB38:AJ38"/>
    <mergeCell ref="AB39:AJ39"/>
    <mergeCell ref="Z18:Z19"/>
    <mergeCell ref="X8:X19"/>
    <mergeCell ref="X20:X31"/>
    <mergeCell ref="AB33:AJ33"/>
    <mergeCell ref="AB34:AJ34"/>
    <mergeCell ref="Y26:Y31"/>
    <mergeCell ref="Z26:Z27"/>
    <mergeCell ref="Z28:Z29"/>
    <mergeCell ref="Z30:Z31"/>
    <mergeCell ref="AB6:AJ6"/>
    <mergeCell ref="Y8:Y13"/>
    <mergeCell ref="Y14:Y19"/>
    <mergeCell ref="Y20:Y25"/>
    <mergeCell ref="Z20:Z21"/>
    <mergeCell ref="Z22:Z23"/>
    <mergeCell ref="Z24:Z25"/>
    <mergeCell ref="Z8:Z9"/>
    <mergeCell ref="Z10:Z11"/>
    <mergeCell ref="Z12:Z13"/>
    <mergeCell ref="Z14:Z15"/>
    <mergeCell ref="Z16:Z17"/>
    <mergeCell ref="AA67:AJ67"/>
    <mergeCell ref="X85:X86"/>
    <mergeCell ref="AA43:AJ43"/>
    <mergeCell ref="X45:X50"/>
    <mergeCell ref="Y45:Y47"/>
    <mergeCell ref="Y48:Y50"/>
    <mergeCell ref="Y72:Y74"/>
    <mergeCell ref="Y75:Y77"/>
    <mergeCell ref="Y78:Y80"/>
    <mergeCell ref="X81:X82"/>
    <mergeCell ref="X83:X84"/>
    <mergeCell ref="X75:X80"/>
    <mergeCell ref="X69:X74"/>
    <mergeCell ref="Y69:Y71"/>
    <mergeCell ref="Z57:Z58"/>
    <mergeCell ref="Z59:Z60"/>
    <mergeCell ref="X51:X56"/>
    <mergeCell ref="Y51:Y53"/>
    <mergeCell ref="Y54:Y56"/>
    <mergeCell ref="X57:X58"/>
    <mergeCell ref="X59:X60"/>
  </mergeCells>
  <conditionalFormatting sqref="AB32:AJ32">
    <cfRule type="cellIs" dxfId="5" priority="4" operator="greaterThan">
      <formula>$AB$35</formula>
    </cfRule>
    <cfRule type="cellIs" dxfId="4" priority="5" operator="between">
      <formula>$AB$33</formula>
      <formula>$AB$35</formula>
    </cfRule>
    <cfRule type="cellIs" dxfId="3" priority="6" operator="lessThan">
      <formula>$AB$33</formula>
    </cfRule>
  </conditionalFormatting>
  <conditionalFormatting sqref="AB36:AJ36">
    <cfRule type="cellIs" dxfId="2" priority="1" operator="greaterThan">
      <formula>$AB$39</formula>
    </cfRule>
    <cfRule type="cellIs" dxfId="1" priority="2" operator="between">
      <formula>$AB$37</formula>
      <formula>$AB$39</formula>
    </cfRule>
    <cfRule type="cellIs" dxfId="0" priority="3" operator="lessThan">
      <formula>$AB$37</formula>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F23"/>
  <sheetViews>
    <sheetView workbookViewId="0">
      <selection activeCell="E6" sqref="E6:F17"/>
    </sheetView>
  </sheetViews>
  <sheetFormatPr defaultRowHeight="15" x14ac:dyDescent="0.25"/>
  <cols>
    <col min="2" max="2" width="4.85546875" bestFit="1" customWidth="1"/>
    <col min="4" max="4" width="11.85546875" bestFit="1" customWidth="1"/>
    <col min="8" max="8" width="8" bestFit="1" customWidth="1"/>
    <col min="9" max="9" width="9.85546875" bestFit="1" customWidth="1"/>
    <col min="10" max="10" width="11.42578125" bestFit="1" customWidth="1"/>
    <col min="11" max="12" width="10.7109375" customWidth="1"/>
  </cols>
  <sheetData>
    <row r="2" spans="2:6" ht="23.25" x14ac:dyDescent="0.35">
      <c r="B2" s="8"/>
    </row>
    <row r="4" spans="2:6" s="14" customFormat="1" ht="15" customHeight="1" thickBot="1" x14ac:dyDescent="0.3">
      <c r="B4"/>
      <c r="C4"/>
      <c r="D4"/>
      <c r="E4" s="158" t="s">
        <v>51</v>
      </c>
      <c r="F4" s="158"/>
    </row>
    <row r="5" spans="2:6" s="14" customFormat="1" ht="15.75" thickTop="1" x14ac:dyDescent="0.25">
      <c r="B5" s="22"/>
      <c r="C5" s="21"/>
      <c r="D5" s="21"/>
      <c r="E5" s="23" t="s">
        <v>8</v>
      </c>
      <c r="F5" s="24" t="s">
        <v>7</v>
      </c>
    </row>
    <row r="6" spans="2:6" s="14" customFormat="1" x14ac:dyDescent="0.25">
      <c r="B6" s="142" t="s">
        <v>38</v>
      </c>
      <c r="C6" s="134" t="s">
        <v>31</v>
      </c>
      <c r="D6" s="15" t="s">
        <v>35</v>
      </c>
      <c r="E6" s="86">
        <v>16.260264398284722</v>
      </c>
      <c r="F6" s="28">
        <v>25.496437167789633</v>
      </c>
    </row>
    <row r="7" spans="2:6" s="14" customFormat="1" x14ac:dyDescent="0.25">
      <c r="B7" s="142"/>
      <c r="C7" s="134"/>
      <c r="D7" s="15" t="s">
        <v>36</v>
      </c>
      <c r="E7" s="86">
        <v>11.268825062895125</v>
      </c>
      <c r="F7" s="28">
        <v>21.315135762203379</v>
      </c>
    </row>
    <row r="8" spans="2:6" s="14" customFormat="1" ht="15" customHeight="1" x14ac:dyDescent="0.25">
      <c r="B8" s="142"/>
      <c r="C8" s="134" t="s">
        <v>30</v>
      </c>
      <c r="D8" s="15" t="s">
        <v>35</v>
      </c>
      <c r="E8" s="86">
        <v>16.601608811524365</v>
      </c>
      <c r="F8" s="28">
        <v>19.938561833634289</v>
      </c>
    </row>
    <row r="9" spans="2:6" s="14" customFormat="1" x14ac:dyDescent="0.25">
      <c r="B9" s="142"/>
      <c r="C9" s="134"/>
      <c r="D9" s="15" t="s">
        <v>36</v>
      </c>
      <c r="E9" s="86">
        <v>5.7668421798441063</v>
      </c>
      <c r="F9" s="28">
        <v>15.84696230373755</v>
      </c>
    </row>
    <row r="10" spans="2:6" s="14" customFormat="1" ht="15" customHeight="1" x14ac:dyDescent="0.25">
      <c r="B10" s="142"/>
      <c r="C10" s="134" t="s">
        <v>32</v>
      </c>
      <c r="D10" s="15" t="s">
        <v>35</v>
      </c>
      <c r="E10" s="86">
        <v>18.268754962227746</v>
      </c>
      <c r="F10" s="28">
        <v>39.68131083380036</v>
      </c>
    </row>
    <row r="11" spans="2:6" s="14" customFormat="1" x14ac:dyDescent="0.25">
      <c r="B11" s="142"/>
      <c r="C11" s="134"/>
      <c r="D11" s="15" t="s">
        <v>36</v>
      </c>
      <c r="E11" s="86">
        <v>5.9810614165144784</v>
      </c>
      <c r="F11" s="28">
        <v>11.550181131908179</v>
      </c>
    </row>
    <row r="12" spans="2:6" s="14" customFormat="1" x14ac:dyDescent="0.25">
      <c r="B12" s="142" t="s">
        <v>39</v>
      </c>
      <c r="C12" s="134" t="s">
        <v>31</v>
      </c>
      <c r="D12" s="15" t="s">
        <v>35</v>
      </c>
      <c r="E12" s="86">
        <v>6.7640199905105227</v>
      </c>
      <c r="F12" s="28">
        <v>7.916013373783807</v>
      </c>
    </row>
    <row r="13" spans="2:6" x14ac:dyDescent="0.25">
      <c r="B13" s="142"/>
      <c r="C13" s="134"/>
      <c r="D13" s="15" t="s">
        <v>36</v>
      </c>
      <c r="E13" s="86">
        <v>3.0515457021674508</v>
      </c>
      <c r="F13" s="28">
        <v>3.2947212563397263</v>
      </c>
    </row>
    <row r="14" spans="2:6" x14ac:dyDescent="0.25">
      <c r="B14" s="142"/>
      <c r="C14" s="134" t="s">
        <v>30</v>
      </c>
      <c r="D14" s="15" t="s">
        <v>35</v>
      </c>
      <c r="E14" s="86">
        <v>30.311189426387813</v>
      </c>
      <c r="F14" s="28">
        <v>15.671080155654499</v>
      </c>
    </row>
    <row r="15" spans="2:6" x14ac:dyDescent="0.25">
      <c r="B15" s="142"/>
      <c r="C15" s="134"/>
      <c r="D15" s="15" t="s">
        <v>36</v>
      </c>
      <c r="E15" s="86">
        <v>6.5772893629672522</v>
      </c>
      <c r="F15" s="28">
        <v>5.1367738966410732</v>
      </c>
    </row>
    <row r="16" spans="2:6" x14ac:dyDescent="0.25">
      <c r="B16" s="142"/>
      <c r="C16" s="134" t="s">
        <v>32</v>
      </c>
      <c r="D16" s="15" t="s">
        <v>35</v>
      </c>
      <c r="E16" s="86">
        <v>0.7699507442540815</v>
      </c>
      <c r="F16" s="28">
        <v>1.2463458323532781</v>
      </c>
    </row>
    <row r="17" spans="2:6" ht="15" customHeight="1" thickBot="1" x14ac:dyDescent="0.3">
      <c r="B17" s="143"/>
      <c r="C17" s="157"/>
      <c r="D17" s="20" t="s">
        <v>36</v>
      </c>
      <c r="E17" s="87">
        <v>0.27474357530736582</v>
      </c>
      <c r="F17" s="29">
        <v>0.35546674720410998</v>
      </c>
    </row>
    <row r="18" spans="2:6" ht="15.75" thickTop="1" x14ac:dyDescent="0.25"/>
    <row r="19" spans="2:6" ht="15" customHeight="1" x14ac:dyDescent="0.25"/>
    <row r="23" spans="2:6" ht="15" customHeight="1" x14ac:dyDescent="0.25"/>
  </sheetData>
  <mergeCells count="9">
    <mergeCell ref="B12:B17"/>
    <mergeCell ref="C12:C13"/>
    <mergeCell ref="C14:C15"/>
    <mergeCell ref="C16:C17"/>
    <mergeCell ref="E4:F4"/>
    <mergeCell ref="B6:B11"/>
    <mergeCell ref="C6:C7"/>
    <mergeCell ref="C8:C9"/>
    <mergeCell ref="C10:C1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
  <sheetViews>
    <sheetView workbookViewId="0">
      <selection activeCell="Z24" sqref="Z24"/>
    </sheetView>
  </sheetViews>
  <sheetFormatPr defaultRowHeight="15" x14ac:dyDescent="0.25"/>
  <cols>
    <col min="2" max="2" width="21.7109375" bestFit="1" customWidth="1"/>
    <col min="32" max="32" width="9.85546875" bestFit="1" customWidth="1"/>
  </cols>
  <sheetData>
    <row r="1" spans="1:32" ht="17.25" x14ac:dyDescent="0.25">
      <c r="C1" s="163" t="s">
        <v>66</v>
      </c>
      <c r="D1" s="164"/>
      <c r="E1" s="164"/>
      <c r="F1" s="164" t="s">
        <v>66</v>
      </c>
      <c r="G1" s="164"/>
      <c r="H1" s="164"/>
      <c r="I1" s="164" t="s">
        <v>66</v>
      </c>
      <c r="J1" s="164"/>
      <c r="K1" s="164"/>
      <c r="L1" s="164" t="s">
        <v>66</v>
      </c>
      <c r="M1" s="164"/>
      <c r="N1" s="164"/>
      <c r="O1" s="164" t="s">
        <v>66</v>
      </c>
      <c r="P1" s="164"/>
      <c r="Q1" s="164"/>
      <c r="R1" s="164" t="s">
        <v>66</v>
      </c>
      <c r="S1" s="164"/>
      <c r="T1" s="164"/>
      <c r="U1" s="164" t="s">
        <v>66</v>
      </c>
      <c r="V1" s="164"/>
      <c r="W1" s="164"/>
      <c r="X1" s="164" t="s">
        <v>66</v>
      </c>
      <c r="Y1" s="164"/>
      <c r="Z1" s="164"/>
      <c r="AA1" s="164" t="s">
        <v>66</v>
      </c>
      <c r="AB1" s="164"/>
      <c r="AC1" s="164"/>
      <c r="AD1" s="164" t="s">
        <v>66</v>
      </c>
      <c r="AE1" s="164"/>
      <c r="AF1" s="164"/>
    </row>
    <row r="2" spans="1:32" ht="15.75" thickBot="1" x14ac:dyDescent="0.3">
      <c r="B2" s="14"/>
      <c r="C2" s="162">
        <v>2010</v>
      </c>
      <c r="D2" s="159"/>
      <c r="E2" s="159"/>
      <c r="F2" s="159">
        <v>2012</v>
      </c>
      <c r="G2" s="159"/>
      <c r="H2" s="159"/>
      <c r="I2" s="159">
        <v>2015</v>
      </c>
      <c r="J2" s="159"/>
      <c r="K2" s="159"/>
      <c r="L2" s="159">
        <v>2020</v>
      </c>
      <c r="M2" s="159"/>
      <c r="N2" s="159"/>
      <c r="O2" s="159">
        <v>2025</v>
      </c>
      <c r="P2" s="159"/>
      <c r="Q2" s="159"/>
      <c r="R2" s="159">
        <v>2030</v>
      </c>
      <c r="S2" s="159"/>
      <c r="T2" s="159"/>
      <c r="U2" s="159">
        <v>2035</v>
      </c>
      <c r="V2" s="159"/>
      <c r="W2" s="159"/>
      <c r="X2" s="159">
        <v>2040</v>
      </c>
      <c r="Y2" s="159"/>
      <c r="Z2" s="159"/>
      <c r="AA2" s="159">
        <v>2045</v>
      </c>
      <c r="AB2" s="159"/>
      <c r="AC2" s="159"/>
      <c r="AD2" s="159">
        <v>2050</v>
      </c>
      <c r="AE2" s="159"/>
      <c r="AF2" s="159"/>
    </row>
    <row r="3" spans="1:32" ht="16.5" thickTop="1" thickBot="1" x14ac:dyDescent="0.3">
      <c r="A3" s="39"/>
      <c r="B3" s="40"/>
      <c r="C3" s="39" t="s">
        <v>30</v>
      </c>
      <c r="D3" s="40" t="s">
        <v>31</v>
      </c>
      <c r="E3" s="41" t="s">
        <v>32</v>
      </c>
      <c r="F3" s="39" t="s">
        <v>30</v>
      </c>
      <c r="G3" s="40" t="s">
        <v>31</v>
      </c>
      <c r="H3" s="41" t="s">
        <v>32</v>
      </c>
      <c r="I3" s="39" t="s">
        <v>30</v>
      </c>
      <c r="J3" s="40" t="s">
        <v>31</v>
      </c>
      <c r="K3" s="41" t="s">
        <v>32</v>
      </c>
      <c r="L3" s="39" t="s">
        <v>30</v>
      </c>
      <c r="M3" s="40" t="s">
        <v>31</v>
      </c>
      <c r="N3" s="41" t="s">
        <v>32</v>
      </c>
      <c r="O3" s="39" t="s">
        <v>30</v>
      </c>
      <c r="P3" s="40" t="s">
        <v>31</v>
      </c>
      <c r="Q3" s="41" t="s">
        <v>32</v>
      </c>
      <c r="R3" s="39" t="s">
        <v>30</v>
      </c>
      <c r="S3" s="40" t="s">
        <v>31</v>
      </c>
      <c r="T3" s="41" t="s">
        <v>32</v>
      </c>
      <c r="U3" s="39" t="s">
        <v>30</v>
      </c>
      <c r="V3" s="40" t="s">
        <v>31</v>
      </c>
      <c r="W3" s="41" t="s">
        <v>32</v>
      </c>
      <c r="X3" s="39" t="s">
        <v>30</v>
      </c>
      <c r="Y3" s="40" t="s">
        <v>31</v>
      </c>
      <c r="Z3" s="41" t="s">
        <v>32</v>
      </c>
      <c r="AA3" s="39" t="s">
        <v>30</v>
      </c>
      <c r="AB3" s="40" t="s">
        <v>31</v>
      </c>
      <c r="AC3" s="41" t="s">
        <v>32</v>
      </c>
      <c r="AD3" s="39" t="s">
        <v>30</v>
      </c>
      <c r="AE3" s="40" t="s">
        <v>31</v>
      </c>
      <c r="AF3" s="41" t="s">
        <v>32</v>
      </c>
    </row>
    <row r="4" spans="1:32" ht="15.75" thickTop="1" x14ac:dyDescent="0.25">
      <c r="A4" s="160" t="s">
        <v>8</v>
      </c>
      <c r="B4" s="40" t="s">
        <v>48</v>
      </c>
      <c r="C4" s="42">
        <v>22.368450991368501</v>
      </c>
      <c r="D4" s="43">
        <v>27.529089461179847</v>
      </c>
      <c r="E4" s="44">
        <v>24.249816378742224</v>
      </c>
      <c r="F4" s="42">
        <v>23.080596119462186</v>
      </c>
      <c r="G4" s="43">
        <v>27.975355196953682</v>
      </c>
      <c r="H4" s="44">
        <v>24.342300409511104</v>
      </c>
      <c r="I4" s="42">
        <v>24.148813811602764</v>
      </c>
      <c r="J4" s="43">
        <v>28.644753800614438</v>
      </c>
      <c r="K4" s="44">
        <v>24.481026455664427</v>
      </c>
      <c r="L4" s="42">
        <v>24.883287737489663</v>
      </c>
      <c r="M4" s="43">
        <v>29.060027502075009</v>
      </c>
      <c r="N4" s="44">
        <v>24.650050475570449</v>
      </c>
      <c r="O4" s="42">
        <v>25.601905410166669</v>
      </c>
      <c r="P4" s="43">
        <v>29.428891295265966</v>
      </c>
      <c r="Q4" s="44">
        <v>24.731442674242881</v>
      </c>
      <c r="R4" s="42">
        <v>26.267569625737156</v>
      </c>
      <c r="S4" s="43">
        <v>29.65988762244551</v>
      </c>
      <c r="T4" s="44">
        <v>24.717108378963363</v>
      </c>
      <c r="U4" s="42">
        <v>26.850883819768942</v>
      </c>
      <c r="V4" s="43">
        <v>29.779380238443093</v>
      </c>
      <c r="W4" s="44">
        <v>24.626591602160175</v>
      </c>
      <c r="X4" s="42">
        <v>27.302545213277469</v>
      </c>
      <c r="Y4" s="43">
        <v>29.810082013880034</v>
      </c>
      <c r="Z4" s="44">
        <v>24.484305826279588</v>
      </c>
      <c r="AA4" s="42">
        <v>27.732898072356885</v>
      </c>
      <c r="AB4" s="43">
        <v>29.980405714123737</v>
      </c>
      <c r="AC4" s="44">
        <v>24.476995848125572</v>
      </c>
      <c r="AD4" s="42">
        <v>28.341370689896237</v>
      </c>
      <c r="AE4" s="43">
        <v>30.154918176339802</v>
      </c>
      <c r="AF4" s="44">
        <v>24.529556304790681</v>
      </c>
    </row>
    <row r="5" spans="1:32" ht="15.75" thickBot="1" x14ac:dyDescent="0.3">
      <c r="A5" s="161"/>
      <c r="B5" s="45" t="s">
        <v>49</v>
      </c>
      <c r="C5" s="46">
        <v>36.888478789355062</v>
      </c>
      <c r="D5" s="47">
        <v>9.8155656926779731</v>
      </c>
      <c r="E5" s="48">
        <v>1.0446943195614473</v>
      </c>
      <c r="F5" s="46">
        <v>37.510223640107469</v>
      </c>
      <c r="G5" s="47">
        <v>9.9631441324080559</v>
      </c>
      <c r="H5" s="48">
        <v>1.0410535071496427</v>
      </c>
      <c r="I5" s="46">
        <v>38.442840916236079</v>
      </c>
      <c r="J5" s="47">
        <v>10.18451179200318</v>
      </c>
      <c r="K5" s="48">
        <v>1.0355922885319357</v>
      </c>
      <c r="L5" s="46">
        <v>40.420715392577655</v>
      </c>
      <c r="M5" s="47">
        <v>10.735340467264086</v>
      </c>
      <c r="N5" s="48">
        <v>1.0875649548695145</v>
      </c>
      <c r="O5" s="46">
        <v>42.237603799062519</v>
      </c>
      <c r="P5" s="47">
        <v>11.121110729365938</v>
      </c>
      <c r="Q5" s="48">
        <v>1.1244895009263278</v>
      </c>
      <c r="R5" s="46">
        <v>43.868061988421651</v>
      </c>
      <c r="S5" s="47">
        <v>11.490570350057215</v>
      </c>
      <c r="T5" s="48">
        <v>1.1559221101144814</v>
      </c>
      <c r="U5" s="46">
        <v>45.151464282320298</v>
      </c>
      <c r="V5" s="47">
        <v>11.789493000083596</v>
      </c>
      <c r="W5" s="48">
        <v>1.1818031286557755</v>
      </c>
      <c r="X5" s="46">
        <v>46.465092426077561</v>
      </c>
      <c r="Y5" s="47">
        <v>12.031456493331552</v>
      </c>
      <c r="Z5" s="48">
        <v>1.2034712152029821</v>
      </c>
      <c r="AA5" s="46">
        <v>47.725976121399832</v>
      </c>
      <c r="AB5" s="47">
        <v>12.188416093073972</v>
      </c>
      <c r="AC5" s="48">
        <v>1.213082638587762</v>
      </c>
      <c r="AD5" s="46">
        <v>48.982528524350805</v>
      </c>
      <c r="AE5" s="47">
        <v>12.409825365721691</v>
      </c>
      <c r="AF5" s="48">
        <v>1.2253435745225745</v>
      </c>
    </row>
    <row r="6" spans="1:32" ht="15.75" thickTop="1" x14ac:dyDescent="0.25">
      <c r="A6" s="160" t="s">
        <v>7</v>
      </c>
      <c r="B6" s="15" t="s">
        <v>48</v>
      </c>
      <c r="C6" s="49">
        <v>35.785524137371837</v>
      </c>
      <c r="D6" s="50">
        <v>46.811572929993012</v>
      </c>
      <c r="E6" s="51">
        <v>51.231491965708543</v>
      </c>
      <c r="F6" s="49">
        <v>36.418381237084013</v>
      </c>
      <c r="G6" s="50">
        <v>47.472707081823593</v>
      </c>
      <c r="H6" s="51">
        <v>51.425420004777187</v>
      </c>
      <c r="I6" s="49">
        <v>37.367666886652273</v>
      </c>
      <c r="J6" s="50">
        <v>48.464408309569464</v>
      </c>
      <c r="K6" s="51">
        <v>51.716312063380151</v>
      </c>
      <c r="L6" s="49">
        <v>38.026727776742774</v>
      </c>
      <c r="M6" s="50">
        <v>49.124247864396985</v>
      </c>
      <c r="N6" s="51">
        <v>52.201172336570103</v>
      </c>
      <c r="O6" s="49">
        <v>38.550908323803377</v>
      </c>
      <c r="P6" s="50">
        <v>49.573621357178517</v>
      </c>
      <c r="Q6" s="51">
        <v>52.459984221946634</v>
      </c>
      <c r="R6" s="49">
        <v>38.914528296767578</v>
      </c>
      <c r="S6" s="50">
        <v>49.735259150665506</v>
      </c>
      <c r="T6" s="51">
        <v>52.475078214257429</v>
      </c>
      <c r="U6" s="49">
        <v>39.061570781081194</v>
      </c>
      <c r="V6" s="50">
        <v>49.697497662594756</v>
      </c>
      <c r="W6" s="51">
        <v>52.290995422929882</v>
      </c>
      <c r="X6" s="49">
        <v>38.991336329211727</v>
      </c>
      <c r="Y6" s="50">
        <v>49.400530702218148</v>
      </c>
      <c r="Z6" s="51">
        <v>51.93846916241317</v>
      </c>
      <c r="AA6" s="49">
        <v>38.941456261167119</v>
      </c>
      <c r="AB6" s="50">
        <v>49.127385732998995</v>
      </c>
      <c r="AC6" s="51">
        <v>51.626740363500588</v>
      </c>
      <c r="AD6" s="49">
        <v>38.879402851695907</v>
      </c>
      <c r="AE6" s="50">
        <v>48.913041740685181</v>
      </c>
      <c r="AF6" s="51">
        <v>51.444356578473815</v>
      </c>
    </row>
    <row r="7" spans="1:32" ht="15.75" thickBot="1" x14ac:dyDescent="0.3">
      <c r="A7" s="161"/>
      <c r="B7" s="45" t="s">
        <v>49</v>
      </c>
      <c r="C7" s="46">
        <v>20.807854052295571</v>
      </c>
      <c r="D7" s="47">
        <v>11.210734630123532</v>
      </c>
      <c r="E7" s="48">
        <v>1.6018125795573881</v>
      </c>
      <c r="F7" s="46">
        <v>20.671828657122646</v>
      </c>
      <c r="G7" s="47">
        <v>11.144289300957755</v>
      </c>
      <c r="H7" s="48">
        <v>1.5585590082503713</v>
      </c>
      <c r="I7" s="46">
        <v>20.467790564363259</v>
      </c>
      <c r="J7" s="47">
        <v>11.04462130720909</v>
      </c>
      <c r="K7" s="48">
        <v>1.4936786512898459</v>
      </c>
      <c r="L7" s="46">
        <v>21.34723697629056</v>
      </c>
      <c r="M7" s="47">
        <v>11.521239094944942</v>
      </c>
      <c r="N7" s="48">
        <v>1.560196696562244</v>
      </c>
      <c r="O7" s="46">
        <v>22.033205511568219</v>
      </c>
      <c r="P7" s="47">
        <v>11.855592871485483</v>
      </c>
      <c r="Q7" s="48">
        <v>1.6080715669497887</v>
      </c>
      <c r="R7" s="46">
        <v>22.603899797653384</v>
      </c>
      <c r="S7" s="47">
        <v>12.180560306837217</v>
      </c>
      <c r="T7" s="48">
        <v>1.6506310988750676</v>
      </c>
      <c r="U7" s="46">
        <v>22.923371139650076</v>
      </c>
      <c r="V7" s="47">
        <v>12.342917699312851</v>
      </c>
      <c r="W7" s="48">
        <v>1.6716497515356961</v>
      </c>
      <c r="X7" s="46">
        <v>23.214074011185051</v>
      </c>
      <c r="Y7" s="47">
        <v>12.492196552973958</v>
      </c>
      <c r="Z7" s="48">
        <v>1.6916867489008791</v>
      </c>
      <c r="AA7" s="46">
        <v>23.505945004395301</v>
      </c>
      <c r="AB7" s="47">
        <v>12.635631488826634</v>
      </c>
      <c r="AC7" s="48">
        <v>1.7114339779910492</v>
      </c>
      <c r="AD7" s="46">
        <v>23.847373943138951</v>
      </c>
      <c r="AE7" s="47">
        <v>12.772857731369408</v>
      </c>
      <c r="AF7" s="48">
        <v>1.7311063165140026</v>
      </c>
    </row>
    <row r="8" spans="1:32" ht="15.75" thickTop="1" x14ac:dyDescent="0.25"/>
    <row r="10" spans="1:32" x14ac:dyDescent="0.25">
      <c r="C10" s="14"/>
    </row>
  </sheetData>
  <mergeCells count="22">
    <mergeCell ref="AD2:AF2"/>
    <mergeCell ref="O2:Q2"/>
    <mergeCell ref="R2:T2"/>
    <mergeCell ref="U2:W2"/>
    <mergeCell ref="X2:Z2"/>
    <mergeCell ref="AA2:AC2"/>
    <mergeCell ref="R1:T1"/>
    <mergeCell ref="U1:W1"/>
    <mergeCell ref="X1:Z1"/>
    <mergeCell ref="AA1:AC1"/>
    <mergeCell ref="AD1:AF1"/>
    <mergeCell ref="C1:E1"/>
    <mergeCell ref="F1:H1"/>
    <mergeCell ref="I1:K1"/>
    <mergeCell ref="L1:N1"/>
    <mergeCell ref="O1:Q1"/>
    <mergeCell ref="L2:N2"/>
    <mergeCell ref="A4:A5"/>
    <mergeCell ref="A6:A7"/>
    <mergeCell ref="C2:E2"/>
    <mergeCell ref="F2:H2"/>
    <mergeCell ref="I2:K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BuildingProfile</vt:lpstr>
      <vt:lpstr>Area 2010</vt:lpstr>
      <vt:lpstr>DREAM projections</vt:lpstr>
    </vt:vector>
  </TitlesOfParts>
  <Company>KanORS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Stefan Petrovic</cp:lastModifiedBy>
  <dcterms:created xsi:type="dcterms:W3CDTF">2009-05-27T15:40:55Z</dcterms:created>
  <dcterms:modified xsi:type="dcterms:W3CDTF">2015-07-04T12:25:59Z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26607692241668</vt:r8>
  </property>
</Properties>
</file>