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queryTables/queryTable1.xml" ContentType="application/vnd.openxmlformats-officedocument.spreadsheetml.queryTable+xml"/>
  <Override PartName="/xl/drawings/drawing3.xml" ContentType="application/vnd.openxmlformats-officedocument.drawing+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0" yWindow="165" windowWidth="19440" windowHeight="11640" activeTab="7"/>
  </bookViews>
  <sheets>
    <sheet name="LOG" sheetId="17" r:id="rId1"/>
    <sheet name="DEM_FR" sheetId="16" r:id="rId2"/>
    <sheet name="BY_Demands" sheetId="6" r:id="rId3"/>
    <sheet name="Mm2_PROJ" sheetId="27" r:id="rId4"/>
    <sheet name="APP_PROJ" sheetId="23" r:id="rId5"/>
    <sheet name="Projection_Growth" sheetId="19" r:id="rId6"/>
    <sheet name="TRA_PROJ" sheetId="22" r:id="rId7"/>
    <sheet name="Data Fremskriv_m2" sheetId="28" r:id="rId8"/>
    <sheet name="Shares of buildings" sheetId="29" r:id="rId9"/>
  </sheets>
  <externalReferences>
    <externalReference r:id="rId10"/>
    <externalReference r:id="rId11"/>
    <externalReference r:id="rId12"/>
    <externalReference r:id="rId13"/>
    <externalReference r:id="rId14"/>
  </externalReferences>
  <definedNames>
    <definedName name="_xlnm._FilterDatabase" localSheetId="2" hidden="1">BY_Demands!$L$10:$L$23</definedName>
    <definedName name="_xlnm._FilterDatabase" localSheetId="7" hidden="1">'Data Fremskriv_m2'!$B$1:$B$8890</definedName>
    <definedName name="_xlnm._FilterDatabase" localSheetId="8" hidden="1">'Shares of buildings'!$A$1:$F$405</definedName>
    <definedName name="dkkPerEUR">'[1]Centrale data'!$C$34</definedName>
    <definedName name="FID_1" localSheetId="0">[2]AGR_Fuels!$A$2</definedName>
    <definedName name="FID_1">[3]AGR_Fuels!$A$2</definedName>
    <definedName name="Fremskriv_m2" localSheetId="7">'Data Fremskriv_m2'!$B$1:$G$8890</definedName>
    <definedName name="Provinces_CDI_m2_3" localSheetId="8">'Shares of buildings'!$A$1:$F$405</definedName>
    <definedName name="rSØK">'[1]Centrale data'!$C$32</definedName>
    <definedName name="x">[4]AGR_Fuels!$A$2</definedName>
  </definedNames>
  <calcPr calcId="145621"/>
</workbook>
</file>

<file path=xl/calcChain.xml><?xml version="1.0" encoding="utf-8"?>
<calcChain xmlns="http://schemas.openxmlformats.org/spreadsheetml/2006/main">
  <c r="M42" i="29" l="1"/>
  <c r="S40" i="29"/>
  <c r="P39" i="29"/>
  <c r="M38" i="29"/>
  <c r="S36" i="29"/>
  <c r="P35" i="29"/>
  <c r="M34" i="29"/>
  <c r="S32" i="29"/>
  <c r="U25" i="29"/>
  <c r="T25" i="29"/>
  <c r="T42" i="29" s="1"/>
  <c r="S25" i="29"/>
  <c r="S42" i="29" s="1"/>
  <c r="R25" i="29"/>
  <c r="Q25" i="29"/>
  <c r="P25" i="29"/>
  <c r="P42" i="29" s="1"/>
  <c r="O25" i="29"/>
  <c r="O42" i="29" s="1"/>
  <c r="N25" i="29"/>
  <c r="M25" i="29"/>
  <c r="N42" i="29" s="1"/>
  <c r="U24" i="29"/>
  <c r="U41" i="29" s="1"/>
  <c r="T24" i="29"/>
  <c r="T41" i="29" s="1"/>
  <c r="S24" i="29"/>
  <c r="R24" i="29"/>
  <c r="Q24" i="29"/>
  <c r="Q41" i="29" s="1"/>
  <c r="P24" i="29"/>
  <c r="P41" i="29" s="1"/>
  <c r="O24" i="29"/>
  <c r="N24" i="29"/>
  <c r="M24" i="29"/>
  <c r="M41" i="29" s="1"/>
  <c r="U23" i="29"/>
  <c r="U40" i="29" s="1"/>
  <c r="T23" i="29"/>
  <c r="S23" i="29"/>
  <c r="T40" i="29" s="1"/>
  <c r="R23" i="29"/>
  <c r="R40" i="29" s="1"/>
  <c r="Q23" i="29"/>
  <c r="Q40" i="29" s="1"/>
  <c r="P23" i="29"/>
  <c r="O23" i="29"/>
  <c r="N23" i="29"/>
  <c r="N40" i="29" s="1"/>
  <c r="M23" i="29"/>
  <c r="M40" i="29" s="1"/>
  <c r="U22" i="29"/>
  <c r="T22" i="29"/>
  <c r="S22" i="29"/>
  <c r="S39" i="29" s="1"/>
  <c r="R22" i="29"/>
  <c r="R39" i="29" s="1"/>
  <c r="Q22" i="29"/>
  <c r="P22" i="29"/>
  <c r="Q39" i="29" s="1"/>
  <c r="O22" i="29"/>
  <c r="O39" i="29" s="1"/>
  <c r="N22" i="29"/>
  <c r="N39" i="29" s="1"/>
  <c r="M22" i="29"/>
  <c r="U21" i="29"/>
  <c r="T21" i="29"/>
  <c r="T38" i="29" s="1"/>
  <c r="S21" i="29"/>
  <c r="S38" i="29" s="1"/>
  <c r="R21" i="29"/>
  <c r="Q21" i="29"/>
  <c r="P21" i="29"/>
  <c r="P38" i="29" s="1"/>
  <c r="O21" i="29"/>
  <c r="O38" i="29" s="1"/>
  <c r="N21" i="29"/>
  <c r="M21" i="29"/>
  <c r="N38" i="29" s="1"/>
  <c r="U20" i="29"/>
  <c r="U37" i="29" s="1"/>
  <c r="T20" i="29"/>
  <c r="T37" i="29" s="1"/>
  <c r="S20" i="29"/>
  <c r="R20" i="29"/>
  <c r="Q20" i="29"/>
  <c r="Q37" i="29" s="1"/>
  <c r="P20" i="29"/>
  <c r="P37" i="29" s="1"/>
  <c r="O20" i="29"/>
  <c r="N20" i="29"/>
  <c r="M20" i="29"/>
  <c r="M37" i="29" s="1"/>
  <c r="U19" i="29"/>
  <c r="U36" i="29" s="1"/>
  <c r="T19" i="29"/>
  <c r="S19" i="29"/>
  <c r="T36" i="29" s="1"/>
  <c r="R19" i="29"/>
  <c r="R36" i="29" s="1"/>
  <c r="Q19" i="29"/>
  <c r="Q36" i="29" s="1"/>
  <c r="P19" i="29"/>
  <c r="O19" i="29"/>
  <c r="N19" i="29"/>
  <c r="N36" i="29" s="1"/>
  <c r="M19" i="29"/>
  <c r="M36" i="29" s="1"/>
  <c r="U18" i="29"/>
  <c r="T18" i="29"/>
  <c r="S18" i="29"/>
  <c r="S35" i="29" s="1"/>
  <c r="R18" i="29"/>
  <c r="R35" i="29" s="1"/>
  <c r="Q18" i="29"/>
  <c r="P18" i="29"/>
  <c r="Q35" i="29" s="1"/>
  <c r="O18" i="29"/>
  <c r="O35" i="29" s="1"/>
  <c r="N18" i="29"/>
  <c r="N35" i="29" s="1"/>
  <c r="M18" i="29"/>
  <c r="U17" i="29"/>
  <c r="T17" i="29"/>
  <c r="T34" i="29" s="1"/>
  <c r="S17" i="29"/>
  <c r="S34" i="29" s="1"/>
  <c r="R17" i="29"/>
  <c r="Q17" i="29"/>
  <c r="P17" i="29"/>
  <c r="P34" i="29" s="1"/>
  <c r="O17" i="29"/>
  <c r="O34" i="29" s="1"/>
  <c r="N17" i="29"/>
  <c r="M17" i="29"/>
  <c r="N34" i="29" s="1"/>
  <c r="U16" i="29"/>
  <c r="U33" i="29" s="1"/>
  <c r="T16" i="29"/>
  <c r="T33" i="29" s="1"/>
  <c r="S16" i="29"/>
  <c r="R16" i="29"/>
  <c r="Q16" i="29"/>
  <c r="Q33" i="29" s="1"/>
  <c r="P16" i="29"/>
  <c r="P33" i="29" s="1"/>
  <c r="O16" i="29"/>
  <c r="N16" i="29"/>
  <c r="M16" i="29"/>
  <c r="M33" i="29" s="1"/>
  <c r="U15" i="29"/>
  <c r="U32" i="29" s="1"/>
  <c r="T15" i="29"/>
  <c r="S15" i="29"/>
  <c r="T32" i="29" s="1"/>
  <c r="R15" i="29"/>
  <c r="R32" i="29" s="1"/>
  <c r="Q15" i="29"/>
  <c r="Q32" i="29" s="1"/>
  <c r="P15" i="29"/>
  <c r="O15" i="29"/>
  <c r="N15" i="29"/>
  <c r="N32" i="29" s="1"/>
  <c r="M15" i="29"/>
  <c r="M32" i="29" s="1"/>
  <c r="P75" i="28"/>
  <c r="O75" i="28"/>
  <c r="N75" i="28"/>
  <c r="P74" i="28"/>
  <c r="O74" i="28"/>
  <c r="N74" i="28"/>
  <c r="P73" i="28"/>
  <c r="O73" i="28"/>
  <c r="N73" i="28"/>
  <c r="P72" i="28"/>
  <c r="O72" i="28"/>
  <c r="N72" i="28"/>
  <c r="AG39" i="28"/>
  <c r="AE38" i="28"/>
  <c r="AL36" i="28"/>
  <c r="AJ35" i="28"/>
  <c r="AQ29" i="28"/>
  <c r="AP29" i="28"/>
  <c r="AO29" i="28"/>
  <c r="AN29" i="28"/>
  <c r="AM29" i="28"/>
  <c r="AL29" i="28"/>
  <c r="AK29" i="28"/>
  <c r="AJ29" i="28"/>
  <c r="AI29" i="28"/>
  <c r="AI44" i="28" s="1"/>
  <c r="AH29" i="28"/>
  <c r="AG29" i="28"/>
  <c r="AF29" i="28"/>
  <c r="AE29" i="28"/>
  <c r="AD29" i="28"/>
  <c r="AC29" i="28"/>
  <c r="AB29" i="28"/>
  <c r="AA29" i="28"/>
  <c r="Z29" i="28"/>
  <c r="Y29" i="28"/>
  <c r="X29" i="28"/>
  <c r="W29" i="28"/>
  <c r="V29" i="28"/>
  <c r="U29" i="28"/>
  <c r="T29" i="28"/>
  <c r="S29" i="28"/>
  <c r="R29" i="28"/>
  <c r="Q29" i="28"/>
  <c r="P29" i="28"/>
  <c r="O29" i="28"/>
  <c r="N29" i="28"/>
  <c r="AQ28" i="28"/>
  <c r="AP28" i="28"/>
  <c r="AO28" i="28"/>
  <c r="AN28" i="28"/>
  <c r="AM28" i="28"/>
  <c r="AL28" i="28"/>
  <c r="AK28" i="28"/>
  <c r="AJ28" i="28"/>
  <c r="AI28" i="28"/>
  <c r="AH28" i="28"/>
  <c r="AG28" i="28"/>
  <c r="AF28" i="28"/>
  <c r="AE28" i="28"/>
  <c r="AD28" i="28"/>
  <c r="AC28" i="28"/>
  <c r="AB28" i="28"/>
  <c r="AA28" i="28"/>
  <c r="Z28" i="28"/>
  <c r="Y28" i="28"/>
  <c r="X28" i="28"/>
  <c r="W28" i="28"/>
  <c r="V28" i="28"/>
  <c r="U28" i="28"/>
  <c r="V54" i="28" s="1"/>
  <c r="T28" i="28"/>
  <c r="S28" i="28"/>
  <c r="R28" i="28"/>
  <c r="Q28" i="28"/>
  <c r="P28" i="28"/>
  <c r="O28" i="28"/>
  <c r="N28" i="28"/>
  <c r="AQ27" i="28"/>
  <c r="AP27" i="28"/>
  <c r="AO27" i="28"/>
  <c r="AN27" i="28"/>
  <c r="AM27" i="28"/>
  <c r="AL27" i="28"/>
  <c r="AK27" i="28"/>
  <c r="AJ27" i="28"/>
  <c r="AI27" i="28"/>
  <c r="AH27" i="28"/>
  <c r="AG27" i="28"/>
  <c r="AF27" i="28"/>
  <c r="AE27" i="28"/>
  <c r="AD27" i="28"/>
  <c r="AC27" i="28"/>
  <c r="AB27" i="28"/>
  <c r="AA27" i="28"/>
  <c r="Z27" i="28"/>
  <c r="Y27" i="28"/>
  <c r="X27" i="28"/>
  <c r="W27" i="28"/>
  <c r="V27" i="28"/>
  <c r="U27" i="28"/>
  <c r="T27" i="28"/>
  <c r="S27" i="28"/>
  <c r="R27" i="28"/>
  <c r="Q27" i="28"/>
  <c r="P27" i="28"/>
  <c r="O27" i="28"/>
  <c r="N27" i="28"/>
  <c r="AQ26" i="28"/>
  <c r="AP26" i="28"/>
  <c r="AO26" i="28"/>
  <c r="AN26" i="28"/>
  <c r="AM26" i="28"/>
  <c r="AL26" i="28"/>
  <c r="AK26" i="28"/>
  <c r="AJ26" i="28"/>
  <c r="AI26" i="28"/>
  <c r="AH26" i="28"/>
  <c r="AG26" i="28"/>
  <c r="AF26" i="28"/>
  <c r="AE26" i="28"/>
  <c r="AD26" i="28"/>
  <c r="AC26" i="28"/>
  <c r="AB26" i="28"/>
  <c r="AA26" i="28"/>
  <c r="Z26" i="28"/>
  <c r="Y26" i="28"/>
  <c r="X26" i="28"/>
  <c r="W26" i="28"/>
  <c r="V26" i="28"/>
  <c r="U26" i="28"/>
  <c r="T26" i="28"/>
  <c r="S26" i="28"/>
  <c r="R26" i="28"/>
  <c r="Q26" i="28"/>
  <c r="P26" i="28"/>
  <c r="O26" i="28"/>
  <c r="N26" i="28"/>
  <c r="AQ25" i="28"/>
  <c r="AP25" i="28"/>
  <c r="AO25" i="28"/>
  <c r="AN25" i="28"/>
  <c r="AM25" i="28"/>
  <c r="AL25" i="28"/>
  <c r="AK25" i="28"/>
  <c r="AJ25" i="28"/>
  <c r="AI25" i="28"/>
  <c r="AH25" i="28"/>
  <c r="AG25" i="28"/>
  <c r="AF25" i="28"/>
  <c r="AE25" i="28"/>
  <c r="AD25" i="28"/>
  <c r="AC25" i="28"/>
  <c r="AB25" i="28"/>
  <c r="AA25" i="28"/>
  <c r="Z25" i="28"/>
  <c r="Y25" i="28"/>
  <c r="X25" i="28"/>
  <c r="W25" i="28"/>
  <c r="V25" i="28"/>
  <c r="U25" i="28"/>
  <c r="T25" i="28"/>
  <c r="S25" i="28"/>
  <c r="R25" i="28"/>
  <c r="Q25" i="28"/>
  <c r="P25" i="28"/>
  <c r="O25" i="28"/>
  <c r="N25" i="28"/>
  <c r="AQ24" i="28"/>
  <c r="AP24" i="28"/>
  <c r="AO24" i="28"/>
  <c r="AN24" i="28"/>
  <c r="AM24" i="28"/>
  <c r="AL24" i="28"/>
  <c r="AK24" i="28"/>
  <c r="AJ24" i="28"/>
  <c r="AI24" i="28"/>
  <c r="AH24" i="28"/>
  <c r="AG24" i="28"/>
  <c r="AF24" i="28"/>
  <c r="AE24" i="28"/>
  <c r="AD24" i="28"/>
  <c r="AC24" i="28"/>
  <c r="AB24" i="28"/>
  <c r="AA24" i="28"/>
  <c r="Z24" i="28"/>
  <c r="Y24" i="28"/>
  <c r="X24" i="28"/>
  <c r="W24" i="28"/>
  <c r="V24" i="28"/>
  <c r="U24" i="28"/>
  <c r="T24" i="28"/>
  <c r="S24" i="28"/>
  <c r="R24" i="28"/>
  <c r="Q24" i="28"/>
  <c r="P24" i="28"/>
  <c r="O24" i="28"/>
  <c r="N24" i="28"/>
  <c r="AQ23" i="28"/>
  <c r="AP23" i="28"/>
  <c r="AO23" i="28"/>
  <c r="AN23" i="28"/>
  <c r="AM23" i="28"/>
  <c r="AL23" i="28"/>
  <c r="AK23" i="28"/>
  <c r="AJ23" i="28"/>
  <c r="AI23" i="28"/>
  <c r="AH23" i="28"/>
  <c r="AG23" i="28"/>
  <c r="AF23" i="28"/>
  <c r="AE23" i="28"/>
  <c r="AD23" i="28"/>
  <c r="AC23" i="28"/>
  <c r="AB23" i="28"/>
  <c r="AA23" i="28"/>
  <c r="Z23" i="28"/>
  <c r="Y23" i="28"/>
  <c r="X23" i="28"/>
  <c r="W23" i="28"/>
  <c r="V23" i="28"/>
  <c r="U23" i="28"/>
  <c r="T23" i="28"/>
  <c r="S23" i="28"/>
  <c r="R23" i="28"/>
  <c r="Q23" i="28"/>
  <c r="P23" i="28"/>
  <c r="O23" i="28"/>
  <c r="N23" i="28"/>
  <c r="AQ22" i="28"/>
  <c r="AP22" i="28"/>
  <c r="AO22" i="28"/>
  <c r="AN22" i="28"/>
  <c r="AM22" i="28"/>
  <c r="AL22" i="28"/>
  <c r="AK22" i="28"/>
  <c r="AJ22" i="28"/>
  <c r="AI22" i="28"/>
  <c r="AH22" i="28"/>
  <c r="AG22" i="28"/>
  <c r="AF22" i="28"/>
  <c r="AE22" i="28"/>
  <c r="AD22" i="28"/>
  <c r="AC22" i="28"/>
  <c r="AB22" i="28"/>
  <c r="AA22" i="28"/>
  <c r="Z22" i="28"/>
  <c r="Y22" i="28"/>
  <c r="X22" i="28"/>
  <c r="W22" i="28"/>
  <c r="V22" i="28"/>
  <c r="U22" i="28"/>
  <c r="T22" i="28"/>
  <c r="S22" i="28"/>
  <c r="R22" i="28"/>
  <c r="Q22" i="28"/>
  <c r="P22" i="28"/>
  <c r="O22" i="28"/>
  <c r="N22" i="28"/>
  <c r="AQ21" i="28"/>
  <c r="AP21" i="28"/>
  <c r="AO21" i="28"/>
  <c r="AN21" i="28"/>
  <c r="AM21" i="28"/>
  <c r="AL21" i="28"/>
  <c r="AK21" i="28"/>
  <c r="AJ21" i="28"/>
  <c r="AI21" i="28"/>
  <c r="AH21" i="28"/>
  <c r="AG21" i="28"/>
  <c r="AF21" i="28"/>
  <c r="AE21" i="28"/>
  <c r="AD21" i="28"/>
  <c r="AC21" i="28"/>
  <c r="AB21" i="28"/>
  <c r="AA21" i="28"/>
  <c r="Z21" i="28"/>
  <c r="Y21" i="28"/>
  <c r="X21" i="28"/>
  <c r="W21" i="28"/>
  <c r="V21" i="28"/>
  <c r="U21" i="28"/>
  <c r="T21" i="28"/>
  <c r="S21" i="28"/>
  <c r="R21" i="28"/>
  <c r="Q21" i="28"/>
  <c r="P21" i="28"/>
  <c r="O21" i="28"/>
  <c r="N21" i="28"/>
  <c r="N36" i="28" s="1"/>
  <c r="AQ20" i="28"/>
  <c r="AP20" i="28"/>
  <c r="AO20" i="28"/>
  <c r="AN20" i="28"/>
  <c r="AM20" i="28"/>
  <c r="AL20" i="28"/>
  <c r="AK20" i="28"/>
  <c r="AJ20" i="28"/>
  <c r="AI20" i="28"/>
  <c r="AH20" i="28"/>
  <c r="AG20" i="28"/>
  <c r="AF20" i="28"/>
  <c r="AE20" i="28"/>
  <c r="AD20" i="28"/>
  <c r="AC20" i="28"/>
  <c r="AB20" i="28"/>
  <c r="AA20" i="28"/>
  <c r="Z20" i="28"/>
  <c r="Y20" i="28"/>
  <c r="X20" i="28"/>
  <c r="W20" i="28"/>
  <c r="V20" i="28"/>
  <c r="U20" i="28"/>
  <c r="T20" i="28"/>
  <c r="S20" i="28"/>
  <c r="R20" i="28"/>
  <c r="Q20" i="28"/>
  <c r="P20" i="28"/>
  <c r="O20" i="28"/>
  <c r="N20" i="28"/>
  <c r="AQ19" i="28"/>
  <c r="AP19" i="28"/>
  <c r="AO19" i="28"/>
  <c r="AN19" i="28"/>
  <c r="AM19" i="28"/>
  <c r="AL19" i="28"/>
  <c r="AK19" i="28"/>
  <c r="AJ19" i="28"/>
  <c r="AI19" i="28"/>
  <c r="AH19" i="28"/>
  <c r="AG19" i="28"/>
  <c r="AF19" i="28"/>
  <c r="AE19" i="28"/>
  <c r="AD19" i="28"/>
  <c r="AC19" i="28"/>
  <c r="AB19" i="28"/>
  <c r="AA19" i="28"/>
  <c r="Z19" i="28"/>
  <c r="Y19" i="28"/>
  <c r="X19" i="28"/>
  <c r="W19" i="28"/>
  <c r="V19" i="28"/>
  <c r="U19" i="28"/>
  <c r="T19" i="28"/>
  <c r="S19" i="28"/>
  <c r="R19" i="28"/>
  <c r="Q19" i="28"/>
  <c r="P19" i="28"/>
  <c r="O19" i="28"/>
  <c r="N19" i="28"/>
  <c r="V14" i="28"/>
  <c r="U14" i="28"/>
  <c r="AJ66" i="28" s="1"/>
  <c r="T14" i="28"/>
  <c r="AF66" i="28" s="1"/>
  <c r="S14" i="28"/>
  <c r="AH55" i="28" s="1"/>
  <c r="R14" i="28"/>
  <c r="AG55" i="28" s="1"/>
  <c r="Q14" i="28"/>
  <c r="T55" i="28" s="1"/>
  <c r="P14" i="28"/>
  <c r="AQ44" i="28" s="1"/>
  <c r="O14" i="28"/>
  <c r="AA44" i="28" s="1"/>
  <c r="N14" i="28"/>
  <c r="AO44" i="28" s="1"/>
  <c r="V13" i="28"/>
  <c r="U13" i="28"/>
  <c r="T13" i="28"/>
  <c r="AL65" i="28" s="1"/>
  <c r="S13" i="28"/>
  <c r="R13" i="28"/>
  <c r="AJ54" i="28" s="1"/>
  <c r="Q13" i="28"/>
  <c r="P13" i="28"/>
  <c r="AK43" i="28" s="1"/>
  <c r="O13" i="28"/>
  <c r="N13" i="28"/>
  <c r="W43" i="28" s="1"/>
  <c r="V12" i="28"/>
  <c r="U12" i="28"/>
  <c r="AJ64" i="28" s="1"/>
  <c r="T12" i="28"/>
  <c r="S12" i="28"/>
  <c r="AE53" i="28" s="1"/>
  <c r="R12" i="28"/>
  <c r="Q12" i="28"/>
  <c r="P12" i="28"/>
  <c r="AE42" i="28" s="1"/>
  <c r="O12" i="28"/>
  <c r="N12" i="28"/>
  <c r="V11" i="28"/>
  <c r="U11" i="28"/>
  <c r="AM63" i="28" s="1"/>
  <c r="T11" i="28"/>
  <c r="S11" i="28"/>
  <c r="R11" i="28"/>
  <c r="Q11" i="28"/>
  <c r="AL52" i="28" s="1"/>
  <c r="P11" i="28"/>
  <c r="O11" i="28"/>
  <c r="N11" i="28"/>
  <c r="AF41" i="28" s="1"/>
  <c r="V10" i="28"/>
  <c r="AK62" i="28" s="1"/>
  <c r="U10" i="28"/>
  <c r="T10" i="28"/>
  <c r="S10" i="28"/>
  <c r="R10" i="28"/>
  <c r="Q10" i="28"/>
  <c r="P10" i="28"/>
  <c r="O10" i="28"/>
  <c r="N10" i="28"/>
  <c r="V9" i="28"/>
  <c r="U9" i="28"/>
  <c r="AA61" i="28" s="1"/>
  <c r="T9" i="28"/>
  <c r="Z61" i="28" s="1"/>
  <c r="S9" i="28"/>
  <c r="Y50" i="28" s="1"/>
  <c r="R9" i="28"/>
  <c r="AM50" i="28" s="1"/>
  <c r="Q9" i="28"/>
  <c r="Z50" i="28" s="1"/>
  <c r="P9" i="28"/>
  <c r="O9" i="28"/>
  <c r="U39" i="28" s="1"/>
  <c r="N9" i="28"/>
  <c r="AF39" i="28" s="1"/>
  <c r="V8" i="28"/>
  <c r="U8" i="28"/>
  <c r="AJ60" i="28" s="1"/>
  <c r="T8" i="28"/>
  <c r="S8" i="28"/>
  <c r="AQ49" i="28" s="1"/>
  <c r="R8" i="28"/>
  <c r="AG49" i="28" s="1"/>
  <c r="Q8" i="28"/>
  <c r="P8" i="28"/>
  <c r="AN38" i="28" s="1"/>
  <c r="O8" i="28"/>
  <c r="N8" i="28"/>
  <c r="V7" i="28"/>
  <c r="U7" i="28"/>
  <c r="T7" i="28"/>
  <c r="N59" i="28" s="1"/>
  <c r="S7" i="28"/>
  <c r="R7" i="28"/>
  <c r="O48" i="28" s="1"/>
  <c r="Q7" i="28"/>
  <c r="P7" i="28"/>
  <c r="O7" i="28"/>
  <c r="N7" i="28"/>
  <c r="V6" i="28"/>
  <c r="U6" i="28"/>
  <c r="T6" i="28"/>
  <c r="S6" i="28"/>
  <c r="R6" i="28"/>
  <c r="Q6" i="28"/>
  <c r="P6" i="28"/>
  <c r="O6" i="28"/>
  <c r="AA36" i="28" s="1"/>
  <c r="N6" i="28"/>
  <c r="V5" i="28"/>
  <c r="U5" i="28"/>
  <c r="T5" i="28"/>
  <c r="S5" i="28"/>
  <c r="R5" i="28"/>
  <c r="Q5" i="28"/>
  <c r="P5" i="28"/>
  <c r="Y35" i="28" s="1"/>
  <c r="O5" i="28"/>
  <c r="N5" i="28"/>
  <c r="V4" i="28"/>
  <c r="U4" i="28"/>
  <c r="T4" i="28"/>
  <c r="S4" i="28"/>
  <c r="R4" i="28"/>
  <c r="Q4" i="28"/>
  <c r="T45" i="28" s="1"/>
  <c r="P4" i="28"/>
  <c r="O4" i="28"/>
  <c r="N4" i="28"/>
  <c r="G57" i="27"/>
  <c r="F57" i="27"/>
  <c r="G56" i="27"/>
  <c r="F56" i="27"/>
  <c r="G55" i="27"/>
  <c r="F55" i="27"/>
  <c r="G54" i="27"/>
  <c r="F54" i="27"/>
  <c r="G53" i="27"/>
  <c r="F53" i="27"/>
  <c r="G52" i="27"/>
  <c r="F52" i="27"/>
  <c r="G51" i="27"/>
  <c r="F51" i="27"/>
  <c r="G50" i="27"/>
  <c r="F50" i="27"/>
  <c r="G49" i="27"/>
  <c r="F49" i="27"/>
  <c r="G48" i="27"/>
  <c r="F48" i="27"/>
  <c r="G47" i="27"/>
  <c r="F47" i="27"/>
  <c r="G46" i="27"/>
  <c r="F46" i="27"/>
  <c r="G45" i="27"/>
  <c r="F45" i="27"/>
  <c r="G44" i="27"/>
  <c r="F44" i="27"/>
  <c r="G43" i="27"/>
  <c r="F43" i="27"/>
  <c r="G42" i="27"/>
  <c r="F42" i="27"/>
  <c r="G41" i="27"/>
  <c r="F41" i="27"/>
  <c r="G40" i="27"/>
  <c r="F40" i="27"/>
  <c r="G39" i="27"/>
  <c r="F39" i="27"/>
  <c r="G38" i="27"/>
  <c r="F38" i="27"/>
  <c r="G37" i="27"/>
  <c r="F37" i="27"/>
  <c r="G36" i="27"/>
  <c r="F36" i="27"/>
  <c r="G35" i="27"/>
  <c r="F35" i="27"/>
  <c r="G34" i="27"/>
  <c r="F34" i="27"/>
  <c r="G33" i="27"/>
  <c r="F33" i="27"/>
  <c r="G32" i="27"/>
  <c r="F32" i="27"/>
  <c r="G31" i="27"/>
  <c r="F31" i="27"/>
  <c r="G30" i="27"/>
  <c r="F30" i="27"/>
  <c r="G29" i="27"/>
  <c r="F29" i="27"/>
  <c r="G28" i="27"/>
  <c r="F28" i="27"/>
  <c r="G27" i="27"/>
  <c r="F27" i="27"/>
  <c r="G26" i="27"/>
  <c r="F26" i="27"/>
  <c r="G25" i="27"/>
  <c r="F25" i="27"/>
  <c r="G24" i="27"/>
  <c r="F24" i="27"/>
  <c r="G23" i="27"/>
  <c r="F23" i="27"/>
  <c r="G22" i="27"/>
  <c r="F22" i="27"/>
  <c r="G21" i="27"/>
  <c r="F21" i="27"/>
  <c r="G20" i="27"/>
  <c r="F20" i="27"/>
  <c r="G19" i="27"/>
  <c r="F19" i="27"/>
  <c r="G18" i="27"/>
  <c r="F18" i="27"/>
  <c r="G17" i="27"/>
  <c r="F17" i="27"/>
  <c r="G16" i="27"/>
  <c r="F16" i="27"/>
  <c r="G15" i="27"/>
  <c r="F15" i="27"/>
  <c r="G14" i="27"/>
  <c r="F14" i="27"/>
  <c r="G13" i="27"/>
  <c r="F13" i="27"/>
  <c r="G12" i="27"/>
  <c r="F12" i="27"/>
  <c r="G11" i="27"/>
  <c r="F11" i="27"/>
  <c r="G10" i="27"/>
  <c r="F10" i="27"/>
  <c r="G9" i="27"/>
  <c r="F9" i="27"/>
  <c r="G8" i="27"/>
  <c r="F8" i="27"/>
  <c r="G7" i="27"/>
  <c r="F7" i="27"/>
  <c r="G6" i="27"/>
  <c r="F6" i="27"/>
  <c r="G5" i="27"/>
  <c r="F5" i="27"/>
  <c r="G4" i="27"/>
  <c r="F4" i="27"/>
  <c r="R33" i="29" l="1"/>
  <c r="Q34" i="29"/>
  <c r="O36" i="29"/>
  <c r="N37" i="29"/>
  <c r="O40" i="29"/>
  <c r="N41" i="29"/>
  <c r="Q42" i="29"/>
  <c r="P32" i="29"/>
  <c r="O33" i="29"/>
  <c r="S33" i="29"/>
  <c r="R34" i="29"/>
  <c r="M35" i="29"/>
  <c r="U35" i="29"/>
  <c r="P36" i="29"/>
  <c r="O37" i="29"/>
  <c r="S37" i="29"/>
  <c r="R38" i="29"/>
  <c r="M39" i="29"/>
  <c r="U39" i="29"/>
  <c r="P40" i="29"/>
  <c r="O41" i="29"/>
  <c r="S41" i="29"/>
  <c r="R42" i="29"/>
  <c r="O32" i="29"/>
  <c r="N33" i="29"/>
  <c r="U34" i="29"/>
  <c r="T35" i="29"/>
  <c r="R37" i="29"/>
  <c r="Q38" i="29"/>
  <c r="U38" i="29"/>
  <c r="T39" i="29"/>
  <c r="R41" i="29"/>
  <c r="U42" i="29"/>
  <c r="X41" i="28"/>
  <c r="AG41" i="28"/>
  <c r="N45" i="28"/>
  <c r="P45" i="28"/>
  <c r="O45" i="28"/>
  <c r="Z45" i="28"/>
  <c r="AB45" i="28"/>
  <c r="AA45" i="28"/>
  <c r="AC56" i="28"/>
  <c r="AD56" i="28"/>
  <c r="AE56" i="28"/>
  <c r="AO56" i="28"/>
  <c r="AQ56" i="28"/>
  <c r="AP56" i="28"/>
  <c r="AE35" i="28"/>
  <c r="AD35" i="28"/>
  <c r="AC35" i="28"/>
  <c r="AC74" i="28" s="1"/>
  <c r="AF46" i="28"/>
  <c r="AH46" i="28"/>
  <c r="AG46" i="28"/>
  <c r="AQ35" i="28"/>
  <c r="AP35" i="28"/>
  <c r="AO35" i="28"/>
  <c r="Z47" i="28"/>
  <c r="AA47" i="28"/>
  <c r="AB47" i="28"/>
  <c r="AK36" i="28"/>
  <c r="AI36" i="28"/>
  <c r="AJ36" i="28"/>
  <c r="AJ74" i="28" s="1"/>
  <c r="AO58" i="28"/>
  <c r="AQ58" i="28"/>
  <c r="AP58" i="28"/>
  <c r="T48" i="28"/>
  <c r="Q48" i="28" s="1"/>
  <c r="U48" i="28"/>
  <c r="R48" i="28" s="1"/>
  <c r="V48" i="28"/>
  <c r="AE37" i="28"/>
  <c r="AD37" i="28"/>
  <c r="AC37" i="28"/>
  <c r="AJ59" i="28"/>
  <c r="AI59" i="28"/>
  <c r="AK59" i="28"/>
  <c r="AD38" i="28"/>
  <c r="AP38" i="28"/>
  <c r="AL63" i="28"/>
  <c r="N63" i="28"/>
  <c r="AD42" i="28"/>
  <c r="O42" i="28"/>
  <c r="AM42" i="28"/>
  <c r="Q55" i="28"/>
  <c r="U34" i="28"/>
  <c r="T34" i="28"/>
  <c r="V34" i="28"/>
  <c r="W45" i="28"/>
  <c r="Y45" i="28"/>
  <c r="X45" i="28"/>
  <c r="AB56" i="28"/>
  <c r="AA56" i="28"/>
  <c r="Z56" i="28"/>
  <c r="AG34" i="28"/>
  <c r="AF34" i="28"/>
  <c r="AH34" i="28"/>
  <c r="AK45" i="28"/>
  <c r="AJ45" i="28"/>
  <c r="AI45" i="28"/>
  <c r="AM56" i="28"/>
  <c r="AN56" i="28"/>
  <c r="AL56" i="28"/>
  <c r="O35" i="28"/>
  <c r="P35" i="28"/>
  <c r="N35" i="28"/>
  <c r="T57" i="28"/>
  <c r="U57" i="28"/>
  <c r="V57" i="28"/>
  <c r="S57" i="28" s="1"/>
  <c r="AA35" i="28"/>
  <c r="AB35" i="28"/>
  <c r="Z35" i="28"/>
  <c r="AD46" i="28"/>
  <c r="AE46" i="28"/>
  <c r="AC46" i="28"/>
  <c r="AH57" i="28"/>
  <c r="AG57" i="28"/>
  <c r="AF57" i="28"/>
  <c r="AM35" i="28"/>
  <c r="AL35" i="28"/>
  <c r="AN35" i="28"/>
  <c r="AO46" i="28"/>
  <c r="AQ46" i="28"/>
  <c r="AP46" i="28"/>
  <c r="P58" i="28"/>
  <c r="N58" i="28"/>
  <c r="O58" i="28"/>
  <c r="U36" i="28"/>
  <c r="V36" i="28"/>
  <c r="T36" i="28"/>
  <c r="Q36" i="28" s="1"/>
  <c r="W47" i="28"/>
  <c r="Y47" i="28"/>
  <c r="X47" i="28"/>
  <c r="AA58" i="28"/>
  <c r="Z58" i="28"/>
  <c r="AB58" i="28"/>
  <c r="AG36" i="28"/>
  <c r="AH36" i="28"/>
  <c r="AF36" i="28"/>
  <c r="AK47" i="28"/>
  <c r="AJ47" i="28"/>
  <c r="AI47" i="28"/>
  <c r="AL58" i="28"/>
  <c r="AN58" i="28"/>
  <c r="AM58" i="28"/>
  <c r="O37" i="28"/>
  <c r="P37" i="28"/>
  <c r="N37" i="28"/>
  <c r="T59" i="28"/>
  <c r="Q59" i="28" s="1"/>
  <c r="V59" i="28"/>
  <c r="U59" i="28"/>
  <c r="AA37" i="28"/>
  <c r="Z37" i="28"/>
  <c r="AB37" i="28"/>
  <c r="AF59" i="28"/>
  <c r="AG59" i="28"/>
  <c r="AH59" i="28"/>
  <c r="AM37" i="28"/>
  <c r="AL37" i="28"/>
  <c r="AN37" i="28"/>
  <c r="N60" i="28"/>
  <c r="P60" i="28"/>
  <c r="O60" i="28"/>
  <c r="U38" i="28"/>
  <c r="V38" i="28"/>
  <c r="S38" i="28" s="1"/>
  <c r="T38" i="28"/>
  <c r="Z60" i="28"/>
  <c r="AA60" i="28"/>
  <c r="AB60" i="28"/>
  <c r="AG38" i="28"/>
  <c r="AH38" i="28"/>
  <c r="AF38" i="28"/>
  <c r="AL60" i="28"/>
  <c r="AM60" i="28"/>
  <c r="AN60" i="28"/>
  <c r="O39" i="28"/>
  <c r="P39" i="28"/>
  <c r="N39" i="28"/>
  <c r="T61" i="28"/>
  <c r="V61" i="28"/>
  <c r="U61" i="28"/>
  <c r="R61" i="28" s="1"/>
  <c r="AA39" i="28"/>
  <c r="Z39" i="28"/>
  <c r="AB39" i="28"/>
  <c r="AF61" i="28"/>
  <c r="AH61" i="28"/>
  <c r="AG61" i="28"/>
  <c r="AM39" i="28"/>
  <c r="AN39" i="28"/>
  <c r="AL39" i="28"/>
  <c r="N62" i="28"/>
  <c r="O62" i="28"/>
  <c r="P62" i="28"/>
  <c r="T40" i="28"/>
  <c r="V40" i="28"/>
  <c r="U40" i="28"/>
  <c r="AA62" i="28"/>
  <c r="Z62" i="28"/>
  <c r="AB62" i="28"/>
  <c r="AF40" i="28"/>
  <c r="AH40" i="28"/>
  <c r="AG40" i="28"/>
  <c r="AI51" i="28"/>
  <c r="AJ51" i="28"/>
  <c r="AK51" i="28"/>
  <c r="AM62" i="28"/>
  <c r="AL62" i="28"/>
  <c r="AN62" i="28"/>
  <c r="N41" i="28"/>
  <c r="O41" i="28"/>
  <c r="P41" i="28"/>
  <c r="U63" i="28"/>
  <c r="T63" i="28"/>
  <c r="Q63" i="28" s="1"/>
  <c r="V63" i="28"/>
  <c r="Z41" i="28"/>
  <c r="AB41" i="28"/>
  <c r="AA41" i="28"/>
  <c r="AE52" i="28"/>
  <c r="AD52" i="28"/>
  <c r="AC52" i="28"/>
  <c r="AG63" i="28"/>
  <c r="AF63" i="28"/>
  <c r="AH63" i="28"/>
  <c r="AL41" i="28"/>
  <c r="AM41" i="28"/>
  <c r="AN41" i="28"/>
  <c r="AP52" i="28"/>
  <c r="AO52" i="28"/>
  <c r="AQ52" i="28"/>
  <c r="O64" i="28"/>
  <c r="N64" i="28"/>
  <c r="P64" i="28"/>
  <c r="T42" i="28"/>
  <c r="V42" i="28"/>
  <c r="U42" i="28"/>
  <c r="R42" i="28" s="1"/>
  <c r="W53" i="28"/>
  <c r="Y53" i="28"/>
  <c r="X53" i="28"/>
  <c r="AA64" i="28"/>
  <c r="Z64" i="28"/>
  <c r="AB64" i="28"/>
  <c r="AF42" i="28"/>
  <c r="AG42" i="28"/>
  <c r="AH42" i="28"/>
  <c r="AK53" i="28"/>
  <c r="AJ53" i="28"/>
  <c r="AI53" i="28"/>
  <c r="AM64" i="28"/>
  <c r="AL64" i="28"/>
  <c r="AN64" i="28"/>
  <c r="N43" i="28"/>
  <c r="O43" i="28"/>
  <c r="P43" i="28"/>
  <c r="U65" i="28"/>
  <c r="T65" i="28"/>
  <c r="V65" i="28"/>
  <c r="Z43" i="28"/>
  <c r="AB43" i="28"/>
  <c r="AA43" i="28"/>
  <c r="AC54" i="28"/>
  <c r="AD54" i="28"/>
  <c r="AE54" i="28"/>
  <c r="AG65" i="28"/>
  <c r="AF65" i="28"/>
  <c r="AH65" i="28"/>
  <c r="AL43" i="28"/>
  <c r="AN43" i="28"/>
  <c r="AM43" i="28"/>
  <c r="Y34" i="28"/>
  <c r="X34" i="28"/>
  <c r="W34" i="28"/>
  <c r="AL45" i="28"/>
  <c r="AM45" i="28"/>
  <c r="AM73" i="28" s="1"/>
  <c r="AN45" i="28"/>
  <c r="W57" i="28"/>
  <c r="Y57" i="28"/>
  <c r="X57" i="28"/>
  <c r="Y36" i="28"/>
  <c r="X36" i="28"/>
  <c r="W36" i="28"/>
  <c r="AL47" i="28"/>
  <c r="AN47" i="28"/>
  <c r="AM47" i="28"/>
  <c r="X59" i="28"/>
  <c r="Y59" i="28"/>
  <c r="W59" i="28"/>
  <c r="O56" i="28"/>
  <c r="N56" i="28"/>
  <c r="P56" i="28"/>
  <c r="AC48" i="28"/>
  <c r="AE48" i="28"/>
  <c r="AD48" i="28"/>
  <c r="AP48" i="28"/>
  <c r="AO48" i="28"/>
  <c r="AQ48" i="28"/>
  <c r="Y49" i="28"/>
  <c r="X49" i="28"/>
  <c r="W49" i="28"/>
  <c r="AJ49" i="28"/>
  <c r="AK49" i="28"/>
  <c r="AI49" i="28"/>
  <c r="AE50" i="28"/>
  <c r="AD50" i="28"/>
  <c r="AC50" i="28"/>
  <c r="AQ50" i="28"/>
  <c r="AP50" i="28"/>
  <c r="AO50" i="28"/>
  <c r="X51" i="28"/>
  <c r="W51" i="28"/>
  <c r="Y51" i="28"/>
  <c r="Q45" i="28"/>
  <c r="AK39" i="28"/>
  <c r="V39" i="28"/>
  <c r="AP40" i="28"/>
  <c r="AA40" i="28"/>
  <c r="AA52" i="28"/>
  <c r="AM52" i="28"/>
  <c r="AC53" i="28"/>
  <c r="T53" i="28"/>
  <c r="AO53" i="28"/>
  <c r="P34" i="28"/>
  <c r="O34" i="28"/>
  <c r="N34" i="28"/>
  <c r="U56" i="28"/>
  <c r="R56" i="28" s="1"/>
  <c r="V56" i="28"/>
  <c r="T56" i="28"/>
  <c r="Q56" i="28" s="1"/>
  <c r="Z34" i="28"/>
  <c r="AB34" i="28"/>
  <c r="AA34" i="28"/>
  <c r="AD45" i="28"/>
  <c r="AE45" i="28"/>
  <c r="AE73" i="28" s="1"/>
  <c r="AC45" i="28"/>
  <c r="AG56" i="28"/>
  <c r="AH56" i="28"/>
  <c r="AF56" i="28"/>
  <c r="AN34" i="28"/>
  <c r="AM34" i="28"/>
  <c r="AL34" i="28"/>
  <c r="AP45" i="28"/>
  <c r="AQ45" i="28"/>
  <c r="AO45" i="28"/>
  <c r="O57" i="28"/>
  <c r="N57" i="28"/>
  <c r="P57" i="28"/>
  <c r="V35" i="28"/>
  <c r="U35" i="28"/>
  <c r="T35" i="28"/>
  <c r="X46" i="28"/>
  <c r="Y46" i="28"/>
  <c r="W46" i="28"/>
  <c r="AA57" i="28"/>
  <c r="AB57" i="28"/>
  <c r="Z57" i="28"/>
  <c r="AG35" i="28"/>
  <c r="AF35" i="28"/>
  <c r="AH35" i="28"/>
  <c r="V37" i="28"/>
  <c r="S37" i="28" s="1"/>
  <c r="AG37" i="28"/>
  <c r="N38" i="28"/>
  <c r="AK34" i="28"/>
  <c r="AJ34" i="28"/>
  <c r="AI34" i="28"/>
  <c r="T46" i="28"/>
  <c r="V46" i="28"/>
  <c r="U46" i="28"/>
  <c r="AI57" i="28"/>
  <c r="AJ57" i="28"/>
  <c r="AK57" i="28"/>
  <c r="N47" i="28"/>
  <c r="P47" i="28"/>
  <c r="O47" i="28"/>
  <c r="AC58" i="28"/>
  <c r="AE58" i="28"/>
  <c r="AD58" i="28"/>
  <c r="AF48" i="28"/>
  <c r="AH48" i="28"/>
  <c r="AG48" i="28"/>
  <c r="AQ37" i="28"/>
  <c r="AP37" i="28"/>
  <c r="AO37" i="28"/>
  <c r="N49" i="28"/>
  <c r="O49" i="28"/>
  <c r="P49" i="28"/>
  <c r="Y38" i="28"/>
  <c r="W38" i="28"/>
  <c r="X38" i="28"/>
  <c r="Z49" i="28"/>
  <c r="AA49" i="28"/>
  <c r="AB49" i="28"/>
  <c r="AD60" i="28"/>
  <c r="AE60" i="28"/>
  <c r="AC60" i="28"/>
  <c r="AK38" i="28"/>
  <c r="AJ38" i="28"/>
  <c r="AI38" i="28"/>
  <c r="AL49" i="28"/>
  <c r="AN49" i="28"/>
  <c r="AM49" i="28"/>
  <c r="AP60" i="28"/>
  <c r="AQ60" i="28"/>
  <c r="AO60" i="28"/>
  <c r="T50" i="28"/>
  <c r="V50" i="28"/>
  <c r="S50" i="28" s="1"/>
  <c r="U50" i="28"/>
  <c r="X61" i="28"/>
  <c r="W61" i="28"/>
  <c r="Y61" i="28"/>
  <c r="AE39" i="28"/>
  <c r="AD39" i="28"/>
  <c r="AC39" i="28"/>
  <c r="AF50" i="28"/>
  <c r="AG50" i="28"/>
  <c r="AH50" i="28"/>
  <c r="AJ61" i="28"/>
  <c r="AK61" i="28"/>
  <c r="AI61" i="28"/>
  <c r="AQ39" i="28"/>
  <c r="AP39" i="28"/>
  <c r="AO39" i="28"/>
  <c r="N51" i="28"/>
  <c r="P51" i="28"/>
  <c r="O51" i="28"/>
  <c r="X40" i="28"/>
  <c r="W40" i="28"/>
  <c r="Y40" i="28"/>
  <c r="Z51" i="28"/>
  <c r="AB51" i="28"/>
  <c r="AA51" i="28"/>
  <c r="AE62" i="28"/>
  <c r="AD62" i="28"/>
  <c r="AC62" i="28"/>
  <c r="AJ40" i="28"/>
  <c r="AK40" i="28"/>
  <c r="AI40" i="28"/>
  <c r="AL51" i="28"/>
  <c r="AN51" i="28"/>
  <c r="AM51" i="28"/>
  <c r="AQ62" i="28"/>
  <c r="AP62" i="28"/>
  <c r="AO62" i="28"/>
  <c r="T52" i="28"/>
  <c r="U52" i="28"/>
  <c r="V52" i="28"/>
  <c r="Y63" i="28"/>
  <c r="X63" i="28"/>
  <c r="W63" i="28"/>
  <c r="AD41" i="28"/>
  <c r="AE41" i="28"/>
  <c r="AC41" i="28"/>
  <c r="AF52" i="28"/>
  <c r="AH52" i="28"/>
  <c r="AG52" i="28"/>
  <c r="AK63" i="28"/>
  <c r="AJ63" i="28"/>
  <c r="AI63" i="28"/>
  <c r="AP41" i="28"/>
  <c r="AO41" i="28"/>
  <c r="AQ41" i="28"/>
  <c r="N53" i="28"/>
  <c r="P53" i="28"/>
  <c r="O53" i="28"/>
  <c r="X42" i="28"/>
  <c r="W42" i="28"/>
  <c r="Y42" i="28"/>
  <c r="AE43" i="28"/>
  <c r="AO54" i="28"/>
  <c r="AQ54" i="28"/>
  <c r="AP54" i="28"/>
  <c r="O66" i="28"/>
  <c r="N66" i="28"/>
  <c r="P66" i="28"/>
  <c r="T44" i="28"/>
  <c r="U44" i="28"/>
  <c r="W55" i="28"/>
  <c r="X55" i="28"/>
  <c r="Y55" i="28"/>
  <c r="AA66" i="28"/>
  <c r="Z66" i="28"/>
  <c r="AB66" i="28"/>
  <c r="AF44" i="28"/>
  <c r="AH44" i="28"/>
  <c r="AG44" i="28"/>
  <c r="AI55" i="28"/>
  <c r="AK55" i="28"/>
  <c r="AJ55" i="28"/>
  <c r="AM66" i="28"/>
  <c r="AL66" i="28"/>
  <c r="AN66" i="28"/>
  <c r="P36" i="28"/>
  <c r="V44" i="28"/>
  <c r="R39" i="28"/>
  <c r="AO40" i="28"/>
  <c r="Z40" i="28"/>
  <c r="AJ43" i="28"/>
  <c r="U43" i="28"/>
  <c r="R43" i="28" s="1"/>
  <c r="V45" i="28"/>
  <c r="U45" i="28"/>
  <c r="Y56" i="28"/>
  <c r="W56" i="28"/>
  <c r="X56" i="28"/>
  <c r="AC34" i="28"/>
  <c r="AE34" i="28"/>
  <c r="AD34" i="28"/>
  <c r="AH45" i="28"/>
  <c r="AG45" i="28"/>
  <c r="AG73" i="28" s="1"/>
  <c r="AF45" i="28"/>
  <c r="AK56" i="28"/>
  <c r="AJ56" i="28"/>
  <c r="AI56" i="28"/>
  <c r="AO34" i="28"/>
  <c r="AP34" i="28"/>
  <c r="P46" i="28"/>
  <c r="N46" i="28"/>
  <c r="O46" i="28"/>
  <c r="W35" i="28"/>
  <c r="AB46" i="28"/>
  <c r="AA46" i="28"/>
  <c r="AA75" i="28" s="1"/>
  <c r="AE57" i="28"/>
  <c r="AD57" i="28"/>
  <c r="AC57" i="28"/>
  <c r="AI35" i="28"/>
  <c r="AK35" i="28"/>
  <c r="AN46" i="28"/>
  <c r="AL46" i="28"/>
  <c r="AQ57" i="28"/>
  <c r="AO57" i="28"/>
  <c r="AP57" i="28"/>
  <c r="V47" i="28"/>
  <c r="S47" i="28" s="1"/>
  <c r="U47" i="28"/>
  <c r="R47" i="28" s="1"/>
  <c r="T47" i="28"/>
  <c r="Q47" i="28" s="1"/>
  <c r="Y58" i="28"/>
  <c r="X58" i="28"/>
  <c r="W58" i="28"/>
  <c r="AC36" i="28"/>
  <c r="AD36" i="28"/>
  <c r="AH47" i="28"/>
  <c r="AF47" i="28"/>
  <c r="AG47" i="28"/>
  <c r="AK58" i="28"/>
  <c r="AJ58" i="28"/>
  <c r="AI58" i="28"/>
  <c r="AO36" i="28"/>
  <c r="P48" i="28"/>
  <c r="N48" i="28"/>
  <c r="W37" i="28"/>
  <c r="Y37" i="28"/>
  <c r="AB48" i="28"/>
  <c r="AA48" i="28"/>
  <c r="Z48" i="28"/>
  <c r="AD59" i="28"/>
  <c r="AC59" i="28"/>
  <c r="AI37" i="28"/>
  <c r="AK37" i="28"/>
  <c r="AJ37" i="28"/>
  <c r="AN48" i="28"/>
  <c r="AM48" i="28"/>
  <c r="AL48" i="28"/>
  <c r="AO59" i="28"/>
  <c r="AQ59" i="28"/>
  <c r="AP59" i="28"/>
  <c r="V49" i="28"/>
  <c r="S49" i="28" s="1"/>
  <c r="T49" i="28"/>
  <c r="Q49" i="28" s="1"/>
  <c r="AQ40" i="28"/>
  <c r="AC42" i="28"/>
  <c r="AE36" i="28"/>
  <c r="AP36" i="28"/>
  <c r="AC44" i="28"/>
  <c r="Z46" i="28"/>
  <c r="U49" i="28"/>
  <c r="R49" i="28" s="1"/>
  <c r="AE59" i="28"/>
  <c r="AJ46" i="28"/>
  <c r="AI46" i="28"/>
  <c r="AK46" i="28"/>
  <c r="AK75" i="28" s="1"/>
  <c r="AM57" i="28"/>
  <c r="AN57" i="28"/>
  <c r="AL57" i="28"/>
  <c r="U58" i="28"/>
  <c r="R58" i="28" s="1"/>
  <c r="V58" i="28"/>
  <c r="T58" i="28"/>
  <c r="Q58" i="28" s="1"/>
  <c r="AB36" i="28"/>
  <c r="AD47" i="28"/>
  <c r="AC47" i="28"/>
  <c r="AG58" i="28"/>
  <c r="AF58" i="28"/>
  <c r="AH58" i="28"/>
  <c r="AN36" i="28"/>
  <c r="AM36" i="28"/>
  <c r="AP47" i="28"/>
  <c r="AQ47" i="28"/>
  <c r="AO47" i="28"/>
  <c r="O59" i="28"/>
  <c r="P59" i="28"/>
  <c r="U37" i="28"/>
  <c r="R37" i="28" s="1"/>
  <c r="T37" i="28"/>
  <c r="Q37" i="28" s="1"/>
  <c r="X48" i="28"/>
  <c r="W48" i="28"/>
  <c r="Y48" i="28"/>
  <c r="AB59" i="28"/>
  <c r="Z59" i="28"/>
  <c r="AA59" i="28"/>
  <c r="AF37" i="28"/>
  <c r="AJ48" i="28"/>
  <c r="AI48" i="28"/>
  <c r="AN59" i="28"/>
  <c r="AM59" i="28"/>
  <c r="AL59" i="28"/>
  <c r="P38" i="28"/>
  <c r="V60" i="28"/>
  <c r="S60" i="28" s="1"/>
  <c r="U60" i="28"/>
  <c r="R60" i="28" s="1"/>
  <c r="AB38" i="28"/>
  <c r="AA38" i="28"/>
  <c r="AC49" i="28"/>
  <c r="AM38" i="28"/>
  <c r="T39" i="28"/>
  <c r="Q39" i="28" s="1"/>
  <c r="AH39" i="28"/>
  <c r="AI50" i="28"/>
  <c r="O40" i="28"/>
  <c r="AE51" i="28"/>
  <c r="AO51" i="28"/>
  <c r="U41" i="28"/>
  <c r="R41" i="28" s="1"/>
  <c r="T64" i="28"/>
  <c r="Q64" i="28" s="1"/>
  <c r="Z42" i="28"/>
  <c r="AF43" i="28"/>
  <c r="T66" i="28"/>
  <c r="AL44" i="28"/>
  <c r="AQ36" i="28"/>
  <c r="X37" i="28"/>
  <c r="AH37" i="28"/>
  <c r="O38" i="28"/>
  <c r="Z38" i="28"/>
  <c r="N40" i="28"/>
  <c r="AE47" i="28"/>
  <c r="T60" i="28"/>
  <c r="Q60" i="28" s="1"/>
  <c r="Z53" i="28"/>
  <c r="AB53" i="28"/>
  <c r="AA53" i="28"/>
  <c r="AE64" i="28"/>
  <c r="AD64" i="28"/>
  <c r="AC64" i="28"/>
  <c r="AJ42" i="28"/>
  <c r="AK42" i="28"/>
  <c r="AI42" i="28"/>
  <c r="AL53" i="28"/>
  <c r="AM53" i="28"/>
  <c r="AN53" i="28"/>
  <c r="AQ64" i="28"/>
  <c r="AP64" i="28"/>
  <c r="AO64" i="28"/>
  <c r="T54" i="28"/>
  <c r="Q54" i="28" s="1"/>
  <c r="U54" i="28"/>
  <c r="Y65" i="28"/>
  <c r="X65" i="28"/>
  <c r="W65" i="28"/>
  <c r="AD43" i="28"/>
  <c r="AC43" i="28"/>
  <c r="AG54" i="28"/>
  <c r="AF54" i="28"/>
  <c r="AH54" i="28"/>
  <c r="AK65" i="28"/>
  <c r="AJ65" i="28"/>
  <c r="AI65" i="28"/>
  <c r="AP43" i="28"/>
  <c r="AQ43" i="28"/>
  <c r="AO43" i="28"/>
  <c r="O55" i="28"/>
  <c r="P55" i="28"/>
  <c r="N55" i="28"/>
  <c r="X44" i="28"/>
  <c r="Y44" i="28"/>
  <c r="W44" i="28"/>
  <c r="AA55" i="28"/>
  <c r="Z55" i="28"/>
  <c r="AB55" i="28"/>
  <c r="AE66" i="28"/>
  <c r="AD66" i="28"/>
  <c r="AC66" i="28"/>
  <c r="AJ44" i="28"/>
  <c r="AK44" i="28"/>
  <c r="AM55" i="28"/>
  <c r="AL55" i="28"/>
  <c r="AN55" i="28"/>
  <c r="AQ66" i="28"/>
  <c r="AP66" i="28"/>
  <c r="AO66" i="28"/>
  <c r="AQ34" i="28"/>
  <c r="X35" i="28"/>
  <c r="O36" i="28"/>
  <c r="Z36" i="28"/>
  <c r="N44" i="28"/>
  <c r="AM46" i="28"/>
  <c r="AM75" i="28" s="1"/>
  <c r="AK48" i="28"/>
  <c r="X60" i="28"/>
  <c r="Y60" i="28"/>
  <c r="Y74" i="28" s="1"/>
  <c r="W60" i="28"/>
  <c r="AC38" i="28"/>
  <c r="AH49" i="28"/>
  <c r="AK60" i="28"/>
  <c r="AI60" i="28"/>
  <c r="AO38" i="28"/>
  <c r="P50" i="28"/>
  <c r="W39" i="28"/>
  <c r="AB50" i="28"/>
  <c r="AA50" i="28"/>
  <c r="AC61" i="28"/>
  <c r="AD61" i="28"/>
  <c r="AE61" i="28"/>
  <c r="AI39" i="28"/>
  <c r="AN50" i="28"/>
  <c r="AL50" i="28"/>
  <c r="AQ61" i="28"/>
  <c r="AP61" i="28"/>
  <c r="AO61" i="28"/>
  <c r="V51" i="28"/>
  <c r="S51" i="28" s="1"/>
  <c r="Y62" i="28"/>
  <c r="W62" i="28"/>
  <c r="AC40" i="28"/>
  <c r="AH51" i="28"/>
  <c r="AG51" i="28"/>
  <c r="AI62" i="28"/>
  <c r="AJ62" i="28"/>
  <c r="P52" i="28"/>
  <c r="O52" i="28"/>
  <c r="N52" i="28"/>
  <c r="Y41" i="28"/>
  <c r="AB52" i="28"/>
  <c r="Z52" i="28"/>
  <c r="AC63" i="28"/>
  <c r="AE63" i="28"/>
  <c r="AD63" i="28"/>
  <c r="AJ41" i="28"/>
  <c r="AN52" i="28"/>
  <c r="AO63" i="28"/>
  <c r="AQ63" i="28"/>
  <c r="AP63" i="28"/>
  <c r="V53" i="28"/>
  <c r="S53" i="28" s="1"/>
  <c r="U53" i="28"/>
  <c r="R53" i="28" s="1"/>
  <c r="W64" i="28"/>
  <c r="X64" i="28"/>
  <c r="AH53" i="28"/>
  <c r="AG53" i="28"/>
  <c r="AF53" i="28"/>
  <c r="AI64" i="28"/>
  <c r="AK64" i="28"/>
  <c r="AQ42" i="28"/>
  <c r="P54" i="28"/>
  <c r="S54" i="28" s="1"/>
  <c r="N54" i="28"/>
  <c r="X43" i="28"/>
  <c r="Z54" i="28"/>
  <c r="AC65" i="28"/>
  <c r="AE65" i="28"/>
  <c r="AD65" i="28"/>
  <c r="AI43" i="28"/>
  <c r="AN54" i="28"/>
  <c r="AM54" i="28"/>
  <c r="AL54" i="28"/>
  <c r="AO65" i="28"/>
  <c r="AQ65" i="28"/>
  <c r="AP65" i="28"/>
  <c r="U55" i="28"/>
  <c r="V55" i="28"/>
  <c r="W66" i="28"/>
  <c r="Y66" i="28"/>
  <c r="X66" i="28"/>
  <c r="AE44" i="28"/>
  <c r="AF55" i="28"/>
  <c r="AI66" i="28"/>
  <c r="AK66" i="28"/>
  <c r="AP44" i="28"/>
  <c r="AL38" i="28"/>
  <c r="AQ38" i="28"/>
  <c r="X39" i="28"/>
  <c r="AD40" i="28"/>
  <c r="AI41" i="28"/>
  <c r="AO42" i="28"/>
  <c r="Y43" i="28"/>
  <c r="AD44" i="28"/>
  <c r="N50" i="28"/>
  <c r="T51" i="28"/>
  <c r="Q51" i="28" s="1"/>
  <c r="O54" i="28"/>
  <c r="AA54" i="28"/>
  <c r="X62" i="28"/>
  <c r="AD49" i="28"/>
  <c r="AE49" i="28"/>
  <c r="AH60" i="28"/>
  <c r="AF60" i="28"/>
  <c r="AG60" i="28"/>
  <c r="AP49" i="28"/>
  <c r="AO49" i="28"/>
  <c r="P61" i="28"/>
  <c r="O61" i="28"/>
  <c r="N61" i="28"/>
  <c r="X50" i="28"/>
  <c r="AB61" i="28"/>
  <c r="AJ50" i="28"/>
  <c r="AN61" i="28"/>
  <c r="AM61" i="28"/>
  <c r="P40" i="28"/>
  <c r="V62" i="28"/>
  <c r="T62" i="28"/>
  <c r="Q62" i="28" s="1"/>
  <c r="U62" i="28"/>
  <c r="R62" i="28" s="1"/>
  <c r="AB40" i="28"/>
  <c r="AD51" i="28"/>
  <c r="AC51" i="28"/>
  <c r="AH62" i="28"/>
  <c r="AG62" i="28"/>
  <c r="AF62" i="28"/>
  <c r="AN40" i="28"/>
  <c r="AM40" i="28"/>
  <c r="AP51" i="28"/>
  <c r="P63" i="28"/>
  <c r="O63" i="28"/>
  <c r="V41" i="28"/>
  <c r="S41" i="28" s="1"/>
  <c r="T41" i="28"/>
  <c r="Q41" i="28" s="1"/>
  <c r="X52" i="28"/>
  <c r="Y52" i="28"/>
  <c r="AB63" i="28"/>
  <c r="AA63" i="28"/>
  <c r="AH41" i="28"/>
  <c r="AJ52" i="28"/>
  <c r="AK52" i="28"/>
  <c r="AI52" i="28"/>
  <c r="AN63" i="28"/>
  <c r="P42" i="28"/>
  <c r="V64" i="28"/>
  <c r="S64" i="28" s="1"/>
  <c r="U64" i="28"/>
  <c r="R64" i="28" s="1"/>
  <c r="AB42" i="28"/>
  <c r="AA42" i="28"/>
  <c r="AD53" i="28"/>
  <c r="AH64" i="28"/>
  <c r="AG64" i="28"/>
  <c r="AF64" i="28"/>
  <c r="AN42" i="28"/>
  <c r="AL42" i="28"/>
  <c r="AP53" i="28"/>
  <c r="AQ53" i="28"/>
  <c r="P65" i="28"/>
  <c r="O65" i="28"/>
  <c r="N65" i="28"/>
  <c r="V43" i="28"/>
  <c r="Y54" i="28"/>
  <c r="X54" i="28"/>
  <c r="W54" i="28"/>
  <c r="AB65" i="28"/>
  <c r="Z65" i="28"/>
  <c r="AA65" i="28"/>
  <c r="AH43" i="28"/>
  <c r="AK54" i="28"/>
  <c r="AI54" i="28"/>
  <c r="AN65" i="28"/>
  <c r="AM65" i="28"/>
  <c r="P44" i="28"/>
  <c r="O44" i="28"/>
  <c r="V66" i="28"/>
  <c r="S66" i="28" s="1"/>
  <c r="AB44" i="28"/>
  <c r="Z44" i="28"/>
  <c r="AE55" i="28"/>
  <c r="AD55" i="28"/>
  <c r="AC55" i="28"/>
  <c r="AH66" i="28"/>
  <c r="AG66" i="28"/>
  <c r="AN44" i="28"/>
  <c r="AQ55" i="28"/>
  <c r="AP55" i="28"/>
  <c r="Y39" i="28"/>
  <c r="AJ39" i="28"/>
  <c r="AE40" i="28"/>
  <c r="AL40" i="28"/>
  <c r="W41" i="28"/>
  <c r="AK41" i="28"/>
  <c r="N42" i="28"/>
  <c r="AP42" i="28"/>
  <c r="T43" i="28"/>
  <c r="Q43" i="28" s="1"/>
  <c r="AG43" i="28"/>
  <c r="AM44" i="28"/>
  <c r="AF49" i="28"/>
  <c r="O50" i="28"/>
  <c r="W50" i="28"/>
  <c r="AK50" i="28"/>
  <c r="U51" i="28"/>
  <c r="R51" i="28" s="1"/>
  <c r="AF51" i="28"/>
  <c r="AQ51" i="28"/>
  <c r="W52" i="28"/>
  <c r="AB54" i="28"/>
  <c r="AO55" i="28"/>
  <c r="AL61" i="28"/>
  <c r="Z63" i="28"/>
  <c r="Y64" i="28"/>
  <c r="U66" i="28"/>
  <c r="R66" i="28" s="1"/>
  <c r="AQ72" i="28" l="1"/>
  <c r="AC72" i="28"/>
  <c r="AF74" i="28"/>
  <c r="T74" i="28"/>
  <c r="Q74" i="28" s="1"/>
  <c r="Q35" i="28"/>
  <c r="Z72" i="28"/>
  <c r="Q53" i="28"/>
  <c r="Y72" i="28"/>
  <c r="Q42" i="28"/>
  <c r="S36" i="28"/>
  <c r="AN74" i="28"/>
  <c r="AD75" i="28"/>
  <c r="AH72" i="28"/>
  <c r="W73" i="28"/>
  <c r="AQ74" i="28"/>
  <c r="S55" i="28"/>
  <c r="Q66" i="28"/>
  <c r="AI75" i="28"/>
  <c r="Z75" i="28"/>
  <c r="AL75" i="28"/>
  <c r="AB75" i="28"/>
  <c r="AH73" i="28"/>
  <c r="V73" i="28"/>
  <c r="S73" i="28" s="1"/>
  <c r="S45" i="28"/>
  <c r="R44" i="28"/>
  <c r="R52" i="28"/>
  <c r="Q50" i="28"/>
  <c r="AI72" i="28"/>
  <c r="AG74" i="28"/>
  <c r="W75" i="28"/>
  <c r="U74" i="28"/>
  <c r="R74" i="28" s="1"/>
  <c r="R35" i="28"/>
  <c r="AL72" i="28"/>
  <c r="AD73" i="28"/>
  <c r="T73" i="28"/>
  <c r="Q73" i="28" s="1"/>
  <c r="AL73" i="28"/>
  <c r="S65" i="28"/>
  <c r="R63" i="28"/>
  <c r="R40" i="28"/>
  <c r="S61" i="28"/>
  <c r="R38" i="28"/>
  <c r="R36" i="28"/>
  <c r="AP75" i="28"/>
  <c r="AL74" i="28"/>
  <c r="Z74" i="28"/>
  <c r="R57" i="28"/>
  <c r="AI73" i="28"/>
  <c r="AF72" i="28"/>
  <c r="V72" i="28"/>
  <c r="S72" i="28" s="1"/>
  <c r="S34" i="28"/>
  <c r="AG75" i="28"/>
  <c r="AD74" i="28"/>
  <c r="AA73" i="28"/>
  <c r="AI74" i="28"/>
  <c r="U73" i="28"/>
  <c r="R73" i="28" s="1"/>
  <c r="R45" i="28"/>
  <c r="S52" i="28"/>
  <c r="S43" i="28"/>
  <c r="R55" i="28"/>
  <c r="AJ75" i="28"/>
  <c r="AN75" i="28"/>
  <c r="W74" i="28"/>
  <c r="AP72" i="28"/>
  <c r="AD72" i="28"/>
  <c r="Q44" i="28"/>
  <c r="Q52" i="28"/>
  <c r="U75" i="28"/>
  <c r="R75" i="28" s="1"/>
  <c r="R46" i="28"/>
  <c r="AJ72" i="28"/>
  <c r="Y75" i="28"/>
  <c r="V74" i="28"/>
  <c r="S74" i="28" s="1"/>
  <c r="S35" i="28"/>
  <c r="AO73" i="28"/>
  <c r="AM72" i="28"/>
  <c r="AA72" i="28"/>
  <c r="S56" i="28"/>
  <c r="S39" i="28"/>
  <c r="W72" i="28"/>
  <c r="Q65" i="28"/>
  <c r="S40" i="28"/>
  <c r="Q61" i="28"/>
  <c r="R59" i="28"/>
  <c r="AQ75" i="28"/>
  <c r="AM74" i="28"/>
  <c r="AC75" i="28"/>
  <c r="AB74" i="28"/>
  <c r="Q57" i="28"/>
  <c r="AJ73" i="28"/>
  <c r="AG72" i="28"/>
  <c r="X73" i="28"/>
  <c r="T72" i="28"/>
  <c r="Q72" i="28" s="1"/>
  <c r="Q34" i="28"/>
  <c r="S48" i="28"/>
  <c r="AO74" i="28"/>
  <c r="AH75" i="28"/>
  <c r="AE74" i="28"/>
  <c r="AB73" i="28"/>
  <c r="Q46" i="28"/>
  <c r="T75" i="28"/>
  <c r="Q75" i="28" s="1"/>
  <c r="AP73" i="28"/>
  <c r="S62" i="28"/>
  <c r="X74" i="28"/>
  <c r="R54" i="28"/>
  <c r="S58" i="28"/>
  <c r="AK74" i="28"/>
  <c r="AO72" i="28"/>
  <c r="AF73" i="28"/>
  <c r="AE72" i="28"/>
  <c r="S44" i="28"/>
  <c r="R50" i="28"/>
  <c r="V75" i="28"/>
  <c r="S75" i="28" s="1"/>
  <c r="S46" i="28"/>
  <c r="AK72" i="28"/>
  <c r="AH74" i="28"/>
  <c r="X75" i="28"/>
  <c r="AQ73" i="28"/>
  <c r="AN72" i="28"/>
  <c r="AC73" i="28"/>
  <c r="AB72" i="28"/>
  <c r="AN73" i="28"/>
  <c r="X72" i="28"/>
  <c r="R65" i="28"/>
  <c r="S42" i="28"/>
  <c r="S63" i="28"/>
  <c r="Q40" i="28"/>
  <c r="Q38" i="28"/>
  <c r="S59" i="28"/>
  <c r="AO75" i="28"/>
  <c r="AE75" i="28"/>
  <c r="AA74" i="28"/>
  <c r="AK73" i="28"/>
  <c r="Y73" i="28"/>
  <c r="U72" i="28"/>
  <c r="R72" i="28" s="1"/>
  <c r="R34" i="28"/>
  <c r="AP74" i="28"/>
  <c r="AF75" i="28"/>
  <c r="Z73" i="28"/>
  <c r="G165" i="23" l="1"/>
  <c r="F165" i="23"/>
  <c r="G164" i="23"/>
  <c r="F164" i="23"/>
  <c r="G163" i="23"/>
  <c r="F163" i="23"/>
  <c r="G162" i="23"/>
  <c r="F162" i="23"/>
  <c r="G161" i="23"/>
  <c r="F161" i="23"/>
  <c r="G160" i="23"/>
  <c r="F160" i="23"/>
  <c r="G159" i="23"/>
  <c r="F159" i="23"/>
  <c r="G158" i="23"/>
  <c r="F158" i="23"/>
  <c r="G157" i="23"/>
  <c r="F157" i="23"/>
  <c r="G156" i="23"/>
  <c r="F156" i="23"/>
  <c r="G155" i="23"/>
  <c r="F155" i="23"/>
  <c r="G154" i="23"/>
  <c r="F154" i="23"/>
  <c r="G153" i="23"/>
  <c r="F153" i="23"/>
  <c r="G152" i="23"/>
  <c r="F152" i="23"/>
  <c r="D4" i="17" l="1"/>
  <c r="D5" i="17"/>
  <c r="F34" i="23"/>
  <c r="G86" i="23"/>
  <c r="F14" i="23"/>
  <c r="F54" i="23"/>
  <c r="F80" i="23" l="1"/>
  <c r="F19" i="23"/>
  <c r="G75" i="23"/>
  <c r="F108" i="23"/>
  <c r="G42" i="23"/>
  <c r="G98" i="23"/>
  <c r="F72" i="23"/>
  <c r="F24" i="23"/>
  <c r="F110" i="23"/>
  <c r="F98" i="23"/>
  <c r="G114" i="23"/>
  <c r="F66" i="23"/>
  <c r="F100" i="23"/>
  <c r="F106" i="23"/>
  <c r="F52" i="23"/>
  <c r="F15" i="23"/>
  <c r="F17" i="23"/>
  <c r="F58" i="23"/>
  <c r="F13" i="23"/>
  <c r="G21" i="23"/>
  <c r="G8" i="23"/>
  <c r="G66" i="23"/>
  <c r="G10" i="23"/>
  <c r="G12" i="23"/>
  <c r="G68" i="23"/>
  <c r="G27" i="23"/>
  <c r="G83" i="23"/>
  <c r="G9" i="23"/>
  <c r="G14" i="23"/>
  <c r="G77" i="23"/>
  <c r="G23" i="23"/>
  <c r="G64" i="23"/>
  <c r="G54" i="23"/>
  <c r="G110" i="23"/>
  <c r="G55" i="23"/>
  <c r="G111" i="23"/>
  <c r="G79" i="23"/>
  <c r="G49" i="23"/>
  <c r="G105" i="23"/>
  <c r="G50" i="23"/>
  <c r="G106" i="23"/>
  <c r="G51" i="23"/>
  <c r="G107" i="23"/>
  <c r="G52" i="23"/>
  <c r="G108" i="23"/>
  <c r="F62" i="23"/>
  <c r="F104" i="23"/>
  <c r="F76" i="23"/>
  <c r="F20" i="23"/>
  <c r="G118" i="23"/>
  <c r="F48" i="23"/>
  <c r="G15" i="23"/>
  <c r="G7" i="23"/>
  <c r="G30" i="23"/>
  <c r="G47" i="23"/>
  <c r="G103" i="23"/>
  <c r="G36" i="23"/>
  <c r="G38" i="23"/>
  <c r="G40" i="23"/>
  <c r="G19" i="23"/>
  <c r="G28" i="23"/>
  <c r="G84" i="23"/>
  <c r="G20" i="23"/>
  <c r="G44" i="23"/>
  <c r="G100" i="23"/>
  <c r="G48" i="23"/>
  <c r="G104" i="23"/>
  <c r="F26" i="23"/>
  <c r="F56" i="23"/>
  <c r="F82" i="23"/>
  <c r="F42" i="23"/>
  <c r="F50" i="23"/>
  <c r="G112" i="23"/>
  <c r="G63" i="23"/>
  <c r="G65" i="23"/>
  <c r="G13" i="23"/>
  <c r="G69" i="23"/>
  <c r="G117" i="23"/>
  <c r="F22" i="23"/>
  <c r="F44" i="23"/>
  <c r="F70" i="23"/>
  <c r="F78" i="23"/>
  <c r="G35" i="23"/>
  <c r="F35" i="23"/>
  <c r="G91" i="23"/>
  <c r="F91" i="23"/>
  <c r="F92" i="23"/>
  <c r="G92" i="23"/>
  <c r="G37" i="23"/>
  <c r="F37" i="23"/>
  <c r="G93" i="23"/>
  <c r="F93" i="23"/>
  <c r="G94" i="23"/>
  <c r="F94" i="23"/>
  <c r="G97" i="23"/>
  <c r="F97" i="23"/>
  <c r="G29" i="23"/>
  <c r="F29" i="23"/>
  <c r="G85" i="23"/>
  <c r="F85" i="23"/>
  <c r="G59" i="23"/>
  <c r="G115" i="23"/>
  <c r="G33" i="23"/>
  <c r="F33" i="23"/>
  <c r="G89" i="23"/>
  <c r="F89" i="23"/>
  <c r="G24" i="23"/>
  <c r="G26" i="23"/>
  <c r="G22" i="23"/>
  <c r="G82" i="23"/>
  <c r="G78" i="23"/>
  <c r="G80" i="23"/>
  <c r="F30" i="23"/>
  <c r="F38" i="23"/>
  <c r="G17" i="23"/>
  <c r="G43" i="23"/>
  <c r="G99" i="23"/>
  <c r="G73" i="23"/>
  <c r="F40" i="23"/>
  <c r="F64" i="23"/>
  <c r="F68" i="23"/>
  <c r="F7" i="23"/>
  <c r="F8" i="23"/>
  <c r="F9" i="23"/>
  <c r="F10" i="23"/>
  <c r="F12" i="23"/>
  <c r="G57" i="23"/>
  <c r="G113" i="23"/>
  <c r="G16" i="23"/>
  <c r="G31" i="23"/>
  <c r="F31" i="23"/>
  <c r="G87" i="23"/>
  <c r="F87" i="23"/>
  <c r="G61" i="23"/>
  <c r="F112" i="23"/>
  <c r="F118" i="23"/>
  <c r="F114" i="23"/>
  <c r="F84" i="23"/>
  <c r="F96" i="23"/>
  <c r="G96" i="23"/>
  <c r="G41" i="23"/>
  <c r="F41" i="23"/>
  <c r="G71" i="23"/>
  <c r="G45" i="23"/>
  <c r="G101" i="23"/>
  <c r="G34" i="23"/>
  <c r="G90" i="23"/>
  <c r="F90" i="23"/>
  <c r="G56" i="23"/>
  <c r="G62" i="23"/>
  <c r="G58" i="23"/>
  <c r="F28" i="23"/>
  <c r="F36" i="23"/>
  <c r="F86" i="23"/>
  <c r="G70" i="23"/>
  <c r="G72" i="23"/>
  <c r="G76" i="23"/>
  <c r="F16" i="23"/>
  <c r="F21" i="23"/>
  <c r="F23" i="23"/>
  <c r="F27" i="23"/>
  <c r="F43" i="23"/>
  <c r="F45" i="23"/>
  <c r="F47" i="23"/>
  <c r="F49" i="23"/>
  <c r="F51" i="23"/>
  <c r="F55" i="23"/>
  <c r="F57" i="23"/>
  <c r="F59" i="23"/>
  <c r="F61" i="23"/>
  <c r="F63" i="23"/>
  <c r="F65" i="23"/>
  <c r="F69" i="23"/>
  <c r="F71" i="23"/>
  <c r="F73" i="23"/>
  <c r="F75" i="23"/>
  <c r="F77" i="23"/>
  <c r="F79" i="23"/>
  <c r="F83" i="23"/>
  <c r="F99" i="23"/>
  <c r="F101" i="23"/>
  <c r="F103" i="23"/>
  <c r="F105" i="23"/>
  <c r="F107" i="23"/>
  <c r="F111" i="23"/>
  <c r="F113" i="23"/>
  <c r="F115" i="23"/>
  <c r="F117" i="23"/>
  <c r="D6" i="17"/>
  <c r="D7" i="17" l="1"/>
  <c r="D8" i="17"/>
  <c r="H35" i="16" l="1"/>
  <c r="H34" i="16"/>
  <c r="H33" i="16"/>
  <c r="H32" i="16"/>
  <c r="H31" i="16"/>
  <c r="H30" i="16"/>
  <c r="H29" i="16"/>
  <c r="H28" i="16"/>
  <c r="H27" i="16"/>
  <c r="H26" i="16"/>
  <c r="H25" i="16"/>
  <c r="H24" i="16"/>
  <c r="H23" i="16"/>
  <c r="H22" i="16"/>
  <c r="H21" i="16"/>
  <c r="H20" i="16"/>
  <c r="H19" i="16"/>
  <c r="H18" i="16"/>
  <c r="H17" i="16"/>
  <c r="H16" i="16"/>
  <c r="H15" i="16"/>
  <c r="H14" i="16"/>
  <c r="H13" i="16"/>
  <c r="H12" i="16"/>
  <c r="H11" i="16"/>
  <c r="H10" i="16"/>
  <c r="H9" i="16"/>
  <c r="H8" i="16"/>
  <c r="H7" i="16"/>
  <c r="H6" i="16"/>
  <c r="H5" i="16"/>
  <c r="H4" i="16"/>
  <c r="D9" i="17"/>
  <c r="G159" i="22" l="1"/>
  <c r="F159" i="22"/>
  <c r="G158" i="22"/>
  <c r="F158" i="22"/>
  <c r="G157" i="22"/>
  <c r="F157" i="22"/>
  <c r="G156" i="22"/>
  <c r="F156" i="22"/>
  <c r="G155" i="22"/>
  <c r="F155" i="22"/>
  <c r="G154" i="22"/>
  <c r="F154" i="22"/>
  <c r="G153" i="22"/>
  <c r="F153" i="22"/>
  <c r="G152" i="22"/>
  <c r="F152" i="22"/>
  <c r="G151" i="22"/>
  <c r="F151" i="22"/>
  <c r="G150" i="22"/>
  <c r="F150" i="22"/>
  <c r="G149" i="22"/>
  <c r="F149" i="22"/>
  <c r="G148" i="22"/>
  <c r="F148" i="22"/>
  <c r="G147" i="22"/>
  <c r="F147" i="22"/>
  <c r="G146" i="22"/>
  <c r="F146" i="22"/>
  <c r="G145" i="22"/>
  <c r="F145" i="22"/>
  <c r="G144" i="22"/>
  <c r="F144" i="22"/>
  <c r="G143" i="22"/>
  <c r="F143" i="22"/>
  <c r="G142" i="22"/>
  <c r="F142" i="22"/>
  <c r="G141" i="22"/>
  <c r="F141" i="22"/>
  <c r="G140" i="22"/>
  <c r="F140" i="22"/>
  <c r="G139" i="22"/>
  <c r="F139" i="22"/>
  <c r="G138" i="22"/>
  <c r="F138" i="22"/>
  <c r="G137" i="22"/>
  <c r="F137" i="22"/>
  <c r="G136" i="22"/>
  <c r="F136" i="22"/>
  <c r="G135" i="22"/>
  <c r="F135" i="22"/>
  <c r="G134" i="22"/>
  <c r="F134" i="22"/>
  <c r="G133" i="22"/>
  <c r="F133" i="22"/>
  <c r="G132" i="22"/>
  <c r="F132" i="22"/>
  <c r="G131" i="22"/>
  <c r="F131" i="22"/>
  <c r="G130" i="22"/>
  <c r="F130" i="22"/>
  <c r="G129" i="22"/>
  <c r="F129" i="22"/>
  <c r="G128" i="22"/>
  <c r="F128" i="22"/>
  <c r="G127" i="22"/>
  <c r="F127" i="22"/>
  <c r="G126" i="22"/>
  <c r="F126" i="22"/>
  <c r="G125" i="22"/>
  <c r="F125" i="22"/>
  <c r="G124" i="22"/>
  <c r="F124" i="22"/>
  <c r="G123" i="22"/>
  <c r="F123" i="22"/>
  <c r="G122" i="22"/>
  <c r="F122" i="22"/>
  <c r="G121" i="22"/>
  <c r="F121" i="22"/>
  <c r="G120" i="22"/>
  <c r="F120" i="22"/>
  <c r="G119" i="22"/>
  <c r="F119" i="22"/>
  <c r="G118" i="22"/>
  <c r="F118" i="22"/>
  <c r="G117" i="22"/>
  <c r="F117" i="22"/>
  <c r="G116" i="22"/>
  <c r="F116" i="22"/>
  <c r="G115" i="22"/>
  <c r="F115" i="22"/>
  <c r="G114" i="22"/>
  <c r="F114" i="22"/>
  <c r="G113" i="22"/>
  <c r="F113" i="22"/>
  <c r="G112" i="22"/>
  <c r="F112" i="22"/>
  <c r="G111" i="22"/>
  <c r="F111" i="22"/>
  <c r="G110" i="22"/>
  <c r="F110" i="22"/>
  <c r="G109" i="22"/>
  <c r="F109" i="22"/>
  <c r="G108" i="22"/>
  <c r="F108" i="22"/>
  <c r="G107" i="22"/>
  <c r="F107" i="22"/>
  <c r="G106" i="22"/>
  <c r="F106" i="22"/>
  <c r="G105" i="22"/>
  <c r="F105" i="22"/>
  <c r="G104" i="22"/>
  <c r="F104" i="22"/>
  <c r="G103" i="22"/>
  <c r="F103" i="22"/>
  <c r="G102" i="22"/>
  <c r="F102" i="22"/>
  <c r="G101" i="22"/>
  <c r="F101" i="22"/>
  <c r="G100" i="22"/>
  <c r="F100" i="22"/>
  <c r="G99" i="22"/>
  <c r="F99" i="22"/>
  <c r="G98" i="22"/>
  <c r="F98" i="22"/>
  <c r="G97" i="22"/>
  <c r="F97" i="22"/>
  <c r="G96" i="22"/>
  <c r="F96" i="22"/>
  <c r="G95" i="22"/>
  <c r="F95" i="22"/>
  <c r="G94" i="22"/>
  <c r="F94" i="22"/>
  <c r="G93" i="22"/>
  <c r="F93" i="22"/>
  <c r="G92" i="22"/>
  <c r="F92" i="22"/>
  <c r="G91" i="22"/>
  <c r="F91" i="22"/>
  <c r="G90" i="22"/>
  <c r="F90" i="22"/>
  <c r="G89" i="22"/>
  <c r="F89" i="22"/>
  <c r="G88" i="22"/>
  <c r="F88" i="22"/>
  <c r="G87" i="22"/>
  <c r="F87" i="22"/>
  <c r="G86" i="22"/>
  <c r="F86" i="22"/>
  <c r="G85" i="22"/>
  <c r="F85" i="22"/>
  <c r="G84" i="22"/>
  <c r="F84" i="22"/>
  <c r="G83" i="22"/>
  <c r="F83" i="22"/>
  <c r="G82" i="22"/>
  <c r="F82" i="22"/>
  <c r="G81" i="22"/>
  <c r="F81" i="22"/>
  <c r="G80" i="22"/>
  <c r="F80" i="22"/>
  <c r="G79" i="22"/>
  <c r="F79" i="22"/>
  <c r="G78" i="22"/>
  <c r="F78" i="22"/>
  <c r="G77" i="22"/>
  <c r="F77" i="22"/>
  <c r="G76" i="22"/>
  <c r="F76" i="22"/>
  <c r="G75" i="22"/>
  <c r="F75" i="22"/>
  <c r="G74" i="22"/>
  <c r="F74" i="22"/>
  <c r="G73" i="22"/>
  <c r="F73" i="22"/>
  <c r="G72" i="22"/>
  <c r="F72" i="22"/>
  <c r="G71" i="22"/>
  <c r="F71" i="22"/>
  <c r="G70" i="22"/>
  <c r="F70" i="22"/>
  <c r="G69" i="22"/>
  <c r="F69" i="22"/>
  <c r="G68" i="22"/>
  <c r="F68" i="22"/>
  <c r="G67" i="22"/>
  <c r="F67" i="22"/>
  <c r="G66" i="22"/>
  <c r="F66" i="22"/>
  <c r="G65" i="22"/>
  <c r="F65" i="22"/>
  <c r="G64" i="22"/>
  <c r="F64" i="22"/>
  <c r="G63" i="22"/>
  <c r="F63" i="22"/>
  <c r="G62" i="22"/>
  <c r="F62" i="22"/>
  <c r="G61" i="22"/>
  <c r="F61" i="22"/>
  <c r="G60" i="22"/>
  <c r="F60" i="22"/>
  <c r="G59" i="22"/>
  <c r="F59" i="22"/>
  <c r="G58" i="22"/>
  <c r="F58" i="22"/>
  <c r="G57" i="22"/>
  <c r="F57" i="22"/>
  <c r="G56" i="22"/>
  <c r="F56" i="22"/>
  <c r="G55" i="22"/>
  <c r="F55" i="22"/>
  <c r="G54" i="22"/>
  <c r="F54" i="22"/>
  <c r="G53" i="22"/>
  <c r="F53" i="22"/>
  <c r="G52" i="22"/>
  <c r="F52" i="22"/>
  <c r="G51" i="22"/>
  <c r="F51" i="22"/>
  <c r="G50" i="22"/>
  <c r="F50" i="22"/>
  <c r="G49" i="22"/>
  <c r="F49" i="22"/>
  <c r="G48" i="22"/>
  <c r="F48" i="22"/>
  <c r="G47" i="22"/>
  <c r="F47" i="22"/>
  <c r="G46" i="22"/>
  <c r="F46" i="22"/>
  <c r="G45" i="22"/>
  <c r="F45" i="22"/>
  <c r="G44" i="22"/>
  <c r="F44" i="22"/>
  <c r="G43" i="22"/>
  <c r="F43" i="22"/>
  <c r="G42" i="22"/>
  <c r="F42" i="22"/>
  <c r="G41" i="22"/>
  <c r="F41" i="22"/>
  <c r="G40" i="22"/>
  <c r="F40" i="22"/>
  <c r="G39" i="22"/>
  <c r="F39" i="22"/>
  <c r="G38" i="22"/>
  <c r="F38" i="22"/>
  <c r="G37" i="22"/>
  <c r="F37" i="22"/>
  <c r="G36" i="22"/>
  <c r="F36" i="22"/>
  <c r="G35" i="22"/>
  <c r="F35" i="22"/>
  <c r="G34" i="22"/>
  <c r="F34" i="22"/>
  <c r="G33" i="22"/>
  <c r="F33" i="22"/>
  <c r="G32" i="22"/>
  <c r="F32" i="22"/>
  <c r="G31" i="22"/>
  <c r="F31" i="22"/>
  <c r="G30" i="22"/>
  <c r="F30" i="22"/>
  <c r="G29" i="22"/>
  <c r="F29" i="22"/>
  <c r="G28" i="22"/>
  <c r="F28" i="22"/>
  <c r="G27" i="22"/>
  <c r="F27" i="22"/>
  <c r="G26" i="22"/>
  <c r="F26" i="22"/>
  <c r="G25" i="22"/>
  <c r="F25" i="22"/>
  <c r="G24" i="22"/>
  <c r="F24" i="22"/>
  <c r="G23" i="22"/>
  <c r="F23" i="22"/>
  <c r="G22" i="22"/>
  <c r="F22" i="22"/>
  <c r="G21" i="22"/>
  <c r="F21" i="22"/>
  <c r="G20" i="22"/>
  <c r="F20" i="22"/>
  <c r="G19" i="22"/>
  <c r="F19" i="22"/>
  <c r="G18" i="22"/>
  <c r="F18" i="22"/>
  <c r="G17" i="22"/>
  <c r="F17" i="22"/>
  <c r="G16" i="22"/>
  <c r="F16" i="22"/>
  <c r="G15" i="22"/>
  <c r="F15" i="22"/>
  <c r="G14" i="22"/>
  <c r="F14" i="22"/>
  <c r="G13" i="22"/>
  <c r="F13" i="22"/>
  <c r="G12" i="22"/>
  <c r="F12" i="22"/>
  <c r="G11" i="22"/>
  <c r="F11" i="22"/>
  <c r="G10" i="22"/>
  <c r="F10" i="22"/>
  <c r="G9" i="22"/>
  <c r="F9" i="22"/>
  <c r="G8" i="22"/>
  <c r="F8" i="22"/>
  <c r="G7" i="22"/>
  <c r="F7" i="22"/>
  <c r="G6" i="22"/>
  <c r="F6" i="22"/>
  <c r="G5" i="22"/>
  <c r="F5" i="22"/>
  <c r="G4" i="22"/>
  <c r="F4" i="22"/>
  <c r="F103" i="19"/>
  <c r="F96" i="19"/>
  <c r="E96" i="19"/>
  <c r="F95" i="19"/>
  <c r="E95" i="19"/>
  <c r="F87" i="19"/>
  <c r="E87" i="19"/>
  <c r="E85" i="19"/>
  <c r="E40" i="19"/>
  <c r="E33" i="19"/>
  <c r="F31" i="19"/>
  <c r="E31" i="19"/>
  <c r="O16" i="19"/>
  <c r="F42" i="19"/>
  <c r="N16" i="19"/>
  <c r="M16" i="19"/>
  <c r="F40" i="19"/>
  <c r="O15" i="19"/>
  <c r="N15" i="19"/>
  <c r="M15" i="19"/>
  <c r="O14" i="19"/>
  <c r="N14" i="19"/>
  <c r="F86" i="19"/>
  <c r="M14" i="19"/>
  <c r="F94" i="19"/>
  <c r="F14" i="19"/>
  <c r="L13" i="19"/>
  <c r="N13" i="19"/>
  <c r="P12" i="19"/>
  <c r="Q12" i="19"/>
  <c r="O7" i="19"/>
  <c r="O6" i="19"/>
  <c r="O5" i="19"/>
  <c r="R12" i="19"/>
  <c r="S12" i="19"/>
  <c r="T12" i="19"/>
  <c r="U12" i="19"/>
  <c r="Q14" i="19"/>
  <c r="F112" i="19"/>
  <c r="F121" i="19"/>
  <c r="E121" i="19"/>
  <c r="F32" i="19"/>
  <c r="F41" i="19"/>
  <c r="F104" i="19"/>
  <c r="F122" i="19"/>
  <c r="E122" i="19"/>
  <c r="F113" i="19"/>
  <c r="E113" i="19"/>
  <c r="E104" i="19"/>
  <c r="E14" i="19"/>
  <c r="F5" i="19"/>
  <c r="E5" i="19"/>
  <c r="P15" i="19"/>
  <c r="E123" i="19"/>
  <c r="F114" i="19"/>
  <c r="E114" i="19"/>
  <c r="F105" i="19"/>
  <c r="E23" i="19"/>
  <c r="E105" i="19"/>
  <c r="M13" i="19"/>
  <c r="Q15" i="19"/>
  <c r="F23" i="19"/>
  <c r="O13" i="19"/>
  <c r="P14" i="19"/>
  <c r="E32" i="19"/>
  <c r="F123" i="19"/>
  <c r="E41" i="19"/>
  <c r="E103" i="19"/>
  <c r="E112" i="19"/>
  <c r="F33" i="19"/>
  <c r="F85" i="19"/>
  <c r="P16" i="19"/>
  <c r="E42" i="19"/>
  <c r="E86" i="19"/>
  <c r="E94" i="19"/>
  <c r="Q16" i="19"/>
  <c r="S14" i="19"/>
  <c r="F98" i="19"/>
  <c r="E98" i="19"/>
  <c r="F89" i="19"/>
  <c r="R14" i="19"/>
  <c r="E89" i="19"/>
  <c r="F116" i="19"/>
  <c r="E107" i="19"/>
  <c r="S15" i="19"/>
  <c r="F125" i="19"/>
  <c r="R15" i="19"/>
  <c r="E125" i="19"/>
  <c r="F107" i="19"/>
  <c r="E116" i="19"/>
  <c r="F124" i="19"/>
  <c r="E115" i="19"/>
  <c r="F106" i="19"/>
  <c r="E106" i="19"/>
  <c r="E124" i="19"/>
  <c r="F115" i="19"/>
  <c r="F44" i="19"/>
  <c r="F35" i="19"/>
  <c r="E35" i="19"/>
  <c r="S16" i="19"/>
  <c r="R16" i="19"/>
  <c r="E44" i="19"/>
  <c r="F22" i="19"/>
  <c r="E13" i="19"/>
  <c r="E22" i="19"/>
  <c r="F4" i="19"/>
  <c r="E4" i="19"/>
  <c r="F13" i="19"/>
  <c r="F34" i="19"/>
  <c r="E34" i="19"/>
  <c r="F43" i="19"/>
  <c r="E43" i="19"/>
  <c r="F88" i="19"/>
  <c r="F97" i="19"/>
  <c r="E97" i="19"/>
  <c r="E88" i="19"/>
  <c r="F24" i="19"/>
  <c r="F15" i="19"/>
  <c r="E15" i="19"/>
  <c r="Q13" i="19"/>
  <c r="P13" i="19"/>
  <c r="F6" i="19"/>
  <c r="E24" i="19"/>
  <c r="E6" i="19"/>
  <c r="F25" i="19"/>
  <c r="F7" i="19"/>
  <c r="E7" i="19"/>
  <c r="F16" i="19"/>
  <c r="E25" i="19"/>
  <c r="E16" i="19"/>
  <c r="F90" i="19"/>
  <c r="E90" i="19"/>
  <c r="F99" i="19"/>
  <c r="E99" i="19"/>
  <c r="F26" i="19"/>
  <c r="R13" i="19"/>
  <c r="E8" i="19"/>
  <c r="E26" i="19"/>
  <c r="F17" i="19"/>
  <c r="E17" i="19"/>
  <c r="S13" i="19"/>
  <c r="F8" i="19"/>
  <c r="F108" i="19"/>
  <c r="F126" i="19"/>
  <c r="E126" i="19"/>
  <c r="F117" i="19"/>
  <c r="E117" i="19"/>
  <c r="E108" i="19"/>
  <c r="F36" i="19"/>
  <c r="F45" i="19"/>
  <c r="E45" i="19"/>
  <c r="E36" i="19"/>
  <c r="E127" i="19"/>
  <c r="F118" i="19"/>
  <c r="T15" i="19"/>
  <c r="E118" i="19"/>
  <c r="F109" i="19"/>
  <c r="F127" i="19"/>
  <c r="E109" i="19"/>
  <c r="U15" i="19"/>
  <c r="F100" i="19"/>
  <c r="U14" i="19"/>
  <c r="T14" i="19"/>
  <c r="E100" i="19"/>
  <c r="F91" i="19"/>
  <c r="E91" i="19"/>
  <c r="U16" i="19"/>
  <c r="F46" i="19"/>
  <c r="E46" i="19"/>
  <c r="F37" i="19"/>
  <c r="T16" i="19"/>
  <c r="E37" i="19"/>
  <c r="F38" i="19"/>
  <c r="E38" i="19"/>
  <c r="F47" i="19"/>
  <c r="E47" i="19"/>
  <c r="F92" i="19"/>
  <c r="F101" i="19"/>
  <c r="E101" i="19"/>
  <c r="E92" i="19"/>
  <c r="F128" i="19"/>
  <c r="E119" i="19"/>
  <c r="F110" i="19"/>
  <c r="E110" i="19"/>
  <c r="E128" i="19"/>
  <c r="F119" i="19"/>
  <c r="F102" i="19"/>
  <c r="E102" i="19"/>
  <c r="F93" i="19"/>
  <c r="E93" i="19"/>
  <c r="F120" i="19"/>
  <c r="E111" i="19"/>
  <c r="F129" i="19"/>
  <c r="E129" i="19"/>
  <c r="F111" i="19"/>
  <c r="E120" i="19"/>
  <c r="F18" i="19"/>
  <c r="E18" i="19"/>
  <c r="F27" i="19"/>
  <c r="E27" i="19"/>
  <c r="F9" i="19"/>
  <c r="E9" i="19"/>
  <c r="F48" i="19"/>
  <c r="E48" i="19"/>
  <c r="F39" i="19"/>
  <c r="E39" i="19"/>
  <c r="F28" i="19"/>
  <c r="E10" i="19"/>
  <c r="F19" i="19"/>
  <c r="U13" i="19"/>
  <c r="E19" i="19"/>
  <c r="T13" i="19"/>
  <c r="F10" i="19"/>
  <c r="E28" i="19"/>
  <c r="F20" i="19"/>
  <c r="F11" i="19"/>
  <c r="F29" i="19"/>
  <c r="E11" i="19"/>
  <c r="E29" i="19"/>
  <c r="E20" i="19"/>
  <c r="F30" i="19"/>
  <c r="E12" i="19"/>
  <c r="E30" i="19"/>
  <c r="F21" i="19"/>
  <c r="F12" i="19"/>
  <c r="E21" i="19"/>
  <c r="F11" i="23" l="1"/>
  <c r="F95" i="23"/>
  <c r="F25" i="23"/>
  <c r="F109" i="23"/>
  <c r="F67" i="23"/>
  <c r="F39" i="23"/>
  <c r="F53" i="23"/>
  <c r="F81" i="23"/>
  <c r="G11" i="23" l="1"/>
  <c r="G109" i="23"/>
  <c r="G39" i="23"/>
  <c r="G25" i="23"/>
  <c r="G81" i="23"/>
  <c r="G53" i="23"/>
  <c r="G67" i="23"/>
  <c r="G95" i="23"/>
  <c r="F88" i="23" l="1"/>
  <c r="F60" i="23"/>
  <c r="F102" i="23"/>
  <c r="F74" i="23"/>
  <c r="F46" i="23"/>
  <c r="G116" i="23"/>
  <c r="F32" i="23"/>
  <c r="G74" i="23"/>
  <c r="F18" i="23"/>
  <c r="F116" i="23"/>
  <c r="G102" i="23"/>
  <c r="G60" i="23"/>
  <c r="G88" i="23"/>
  <c r="G46" i="23"/>
  <c r="G18" i="23"/>
  <c r="G32" i="23"/>
</calcChain>
</file>

<file path=xl/comments1.xml><?xml version="1.0" encoding="utf-8"?>
<comments xmlns="http://schemas.openxmlformats.org/spreadsheetml/2006/main">
  <authors>
    <author>Maurizio Gargiulo</author>
  </authors>
  <commentList>
    <comment ref="B2" authorId="0">
      <text>
        <r>
          <rPr>
            <b/>
            <sz val="8"/>
            <color indexed="81"/>
            <rFont val="Tahoma"/>
            <family val="2"/>
          </rPr>
          <t>Insert Table</t>
        </r>
      </text>
    </comment>
  </commentList>
</comments>
</file>

<file path=xl/comments2.xml><?xml version="1.0" encoding="utf-8"?>
<comments xmlns="http://schemas.openxmlformats.org/spreadsheetml/2006/main">
  <authors>
    <author>Maurizio Gargiulo</author>
  </authors>
  <commentList>
    <comment ref="B2" authorId="0">
      <text>
        <r>
          <rPr>
            <b/>
            <sz val="8"/>
            <color indexed="81"/>
            <rFont val="Tahoma"/>
            <family val="2"/>
          </rPr>
          <t>Insert Table</t>
        </r>
      </text>
    </comment>
  </commentList>
</comments>
</file>

<file path=xl/comments3.xml><?xml version="1.0" encoding="utf-8"?>
<comments xmlns="http://schemas.openxmlformats.org/spreadsheetml/2006/main">
  <authors>
    <author>Maurizio Gargiulo</author>
  </authors>
  <commentList>
    <comment ref="B4" authorId="0">
      <text>
        <r>
          <rPr>
            <b/>
            <sz val="8"/>
            <color indexed="81"/>
            <rFont val="Tahoma"/>
            <family val="2"/>
          </rPr>
          <t>Insert Table</t>
        </r>
      </text>
    </comment>
  </commentList>
</comments>
</file>

<file path=xl/comments4.xml><?xml version="1.0" encoding="utf-8"?>
<comments xmlns="http://schemas.openxmlformats.org/spreadsheetml/2006/main">
  <authors>
    <author>Maurizio Gargiulo</author>
  </authors>
  <commentList>
    <comment ref="B2" authorId="0">
      <text>
        <r>
          <rPr>
            <b/>
            <sz val="8"/>
            <color indexed="81"/>
            <rFont val="Tahoma"/>
            <family val="2"/>
          </rPr>
          <t>Insert Table</t>
        </r>
      </text>
    </comment>
  </commentList>
</comments>
</file>

<file path=xl/connections.xml><?xml version="1.0" encoding="utf-8"?>
<connections xmlns="http://schemas.openxmlformats.org/spreadsheetml/2006/main">
  <connection id="1" name="Fremskriv_m2" type="6" refreshedVersion="4" deleted="1" background="1" saveData="1">
    <textPr codePage="850" sourceFile="C:\IntERACTudvikling\DREAM_SMILE\Fremskriv_m2.txt" thousands=" " tab="0" semicolon="1">
      <textFields count="6">
        <textField/>
        <textField/>
        <textField/>
        <textField/>
        <textField/>
        <textField/>
      </textFields>
    </textPr>
  </connection>
  <connection id="2" name="Provinces_CDI_m2" type="6" refreshedVersion="4" deleted="1" background="1" saveData="1">
    <textPr codePage="65001" sourceFile="C:\Program Files (x86)\ArcGIS\Desktop10.1\Stefan\BBR\TIMES-DTU analysis\DREAM support\Provinces_CDI_m2.txt" comma="1">
      <textFields count="6">
        <textField/>
        <textField/>
        <textField/>
        <textField/>
        <textField/>
        <textField/>
      </textFields>
    </textPr>
  </connection>
</connections>
</file>

<file path=xl/sharedStrings.xml><?xml version="1.0" encoding="utf-8"?>
<sst xmlns="http://schemas.openxmlformats.org/spreadsheetml/2006/main" count="29978" uniqueCount="282">
  <si>
    <t>Year</t>
  </si>
  <si>
    <t>Cset_CN</t>
  </si>
  <si>
    <t>Attribute</t>
  </si>
  <si>
    <t>LimType</t>
  </si>
  <si>
    <t>~TFM_INS</t>
  </si>
  <si>
    <t>TimeSlice</t>
  </si>
  <si>
    <t>Cset_Set</t>
  </si>
  <si>
    <t>Trans - Insert</t>
  </si>
  <si>
    <t>DKW</t>
  </si>
  <si>
    <t>DKE</t>
  </si>
  <si>
    <t>RHDDB</t>
  </si>
  <si>
    <t>RHCDB</t>
  </si>
  <si>
    <t>RHIDB</t>
  </si>
  <si>
    <t>RHDMB</t>
  </si>
  <si>
    <t>RHCMB</t>
  </si>
  <si>
    <t>RHIMB</t>
  </si>
  <si>
    <t>COM_PROJ</t>
  </si>
  <si>
    <t>DEM</t>
  </si>
  <si>
    <t>RH*</t>
  </si>
  <si>
    <t>RADBC</t>
  </si>
  <si>
    <t>RADBK</t>
  </si>
  <si>
    <t>RADBE</t>
  </si>
  <si>
    <t>RADBL</t>
  </si>
  <si>
    <t>RADBO</t>
  </si>
  <si>
    <t>RADBR</t>
  </si>
  <si>
    <t>RADBM</t>
  </si>
  <si>
    <t>RAMBC</t>
  </si>
  <si>
    <t>RAMBK</t>
  </si>
  <si>
    <t>RAMBE</t>
  </si>
  <si>
    <t>RAMBL</t>
  </si>
  <si>
    <t>RAMBO</t>
  </si>
  <si>
    <t>RAMBR</t>
  </si>
  <si>
    <t>RAMBM</t>
  </si>
  <si>
    <t>RAD*,RAM*</t>
  </si>
  <si>
    <t>~TFM_FILL</t>
  </si>
  <si>
    <t>Operation_Sum_Avg_Count</t>
  </si>
  <si>
    <t>Scenario Name</t>
  </si>
  <si>
    <t>AllRegions</t>
  </si>
  <si>
    <t>A</t>
  </si>
  <si>
    <t>Demand</t>
  </si>
  <si>
    <t>Demand growth assumption</t>
  </si>
  <si>
    <t>BASE</t>
  </si>
  <si>
    <t/>
  </si>
  <si>
    <t>Cset_SET</t>
  </si>
  <si>
    <t>COM_FR</t>
  </si>
  <si>
    <t>2010-0</t>
  </si>
  <si>
    <t>Transport Freight Air International</t>
  </si>
  <si>
    <t>TFAI</t>
  </si>
  <si>
    <t>Transport Freight Air National</t>
  </si>
  <si>
    <t>TFAN</t>
  </si>
  <si>
    <t>Transport Freight Sea International</t>
  </si>
  <si>
    <t>TFSI</t>
  </si>
  <si>
    <t>Transport Freight Sea National</t>
  </si>
  <si>
    <t>TFSN</t>
  </si>
  <si>
    <t>Transport Freight Rail All</t>
  </si>
  <si>
    <t>TFRA</t>
  </si>
  <si>
    <t>Transport Freight Truck Long Distance International (&gt;50 km)</t>
  </si>
  <si>
    <t>TFTI</t>
  </si>
  <si>
    <t>Transport Freight Truck Long Distance National (&gt;50 km)</t>
  </si>
  <si>
    <t>TFTN</t>
  </si>
  <si>
    <t>Transport Freight Truck Short Distance (&lt;50 km)</t>
  </si>
  <si>
    <t>TFTS</t>
  </si>
  <si>
    <t>Transport Freight Vans Long Distance (&gt;50 km)</t>
  </si>
  <si>
    <t>TFVL</t>
  </si>
  <si>
    <t>Transport Freight Vans Short Distance (&lt;50 km)</t>
  </si>
  <si>
    <t>TFVS</t>
  </si>
  <si>
    <t>Transport Passengers Air International</t>
  </si>
  <si>
    <t>TPAI</t>
  </si>
  <si>
    <t>Transport Passengers Air National</t>
  </si>
  <si>
    <t>TPAN</t>
  </si>
  <si>
    <t>Transport Passengers Sea International</t>
  </si>
  <si>
    <t>TPSI</t>
  </si>
  <si>
    <t>Transport Passengers Sea National</t>
  </si>
  <si>
    <t>TPSN</t>
  </si>
  <si>
    <t>Transport Passengers Rail Long Distance</t>
  </si>
  <si>
    <t>TPRL</t>
  </si>
  <si>
    <t>Transport Passengers Rail Short Distance</t>
  </si>
  <si>
    <t>TPRS</t>
  </si>
  <si>
    <t>Transport Passengers Bus Long Distance (&gt;50 km)</t>
  </si>
  <si>
    <t>TPBL</t>
  </si>
  <si>
    <t>Transport Passengers Bus Short Distance (&lt;50 km)</t>
  </si>
  <si>
    <t>TPBS</t>
  </si>
  <si>
    <t>Transport Passengers Cars Long Distance (&gt;50 km)</t>
  </si>
  <si>
    <t>TPCL</t>
  </si>
  <si>
    <t>Transport Passengers Cars Medium Distance (25-50 km)</t>
  </si>
  <si>
    <t>TPCM</t>
  </si>
  <si>
    <t>Transport Passengers Cars Short Distance (&lt;25 km)</t>
  </si>
  <si>
    <t>TPCS</t>
  </si>
  <si>
    <t>Date</t>
  </si>
  <si>
    <t>Name</t>
  </si>
  <si>
    <t>Sheet Name</t>
  </si>
  <si>
    <t xml:space="preserve">Cell no </t>
  </si>
  <si>
    <t>Explanation</t>
  </si>
  <si>
    <t>Olexandr Balyk</t>
  </si>
  <si>
    <t>TRA_PROJ</t>
  </si>
  <si>
    <t>I112:I120,F121:F129,G121:G129,I121:I129</t>
  </si>
  <si>
    <t>Implementation of the split between the National and International truck freight transport</t>
  </si>
  <si>
    <t>Projection_Growth</t>
  </si>
  <si>
    <t>C112:D120,B121:F129</t>
  </si>
  <si>
    <t>Implementation of the split between the National and International truck freight transport, projection remained the same</t>
  </si>
  <si>
    <t>BY_Demands</t>
  </si>
  <si>
    <t>B19,C19,F19,J19,J18,L19,L18</t>
  </si>
  <si>
    <t>Period</t>
  </si>
  <si>
    <t>Yearly growth rate</t>
  </si>
  <si>
    <t>2010-2020</t>
  </si>
  <si>
    <t>2020-2030</t>
  </si>
  <si>
    <t>2030-2040</t>
  </si>
  <si>
    <t>2040-2050</t>
  </si>
  <si>
    <t>Personbiler</t>
  </si>
  <si>
    <t>Varebiler</t>
  </si>
  <si>
    <t>Lastbiler</t>
  </si>
  <si>
    <t>Busser</t>
  </si>
  <si>
    <t>Transport driver for road transport (Index 100=2010)</t>
  </si>
  <si>
    <t>Note: These drivers are to be updated when final data from Landstrafikmodellen becomes available (ksa@ens.dk)</t>
  </si>
  <si>
    <t>Transport Freight Vans Long distance (&gt;50 km)</t>
  </si>
  <si>
    <t>Data Column</t>
  </si>
  <si>
    <t>Source Workbook</t>
  </si>
  <si>
    <t>Range</t>
  </si>
  <si>
    <t>Timeslice FEEDER.xlsx</t>
  </si>
  <si>
    <t>Timeslices'!A11:A42</t>
  </si>
  <si>
    <t>Timeslices'!L11:L42</t>
  </si>
  <si>
    <t>Timeslices'!M11:M42</t>
  </si>
  <si>
    <t>Timeslices'!N11:N42</t>
  </si>
  <si>
    <t>RWDA</t>
  </si>
  <si>
    <t>RWDD</t>
  </si>
  <si>
    <t>RWDC</t>
  </si>
  <si>
    <t>RWDB</t>
  </si>
  <si>
    <t>RNWA</t>
  </si>
  <si>
    <t>RNWD</t>
  </si>
  <si>
    <t>RNWC</t>
  </si>
  <si>
    <t>RNWB</t>
  </si>
  <si>
    <t>SWDA</t>
  </si>
  <si>
    <t>SWDD</t>
  </si>
  <si>
    <t>SWDC</t>
  </si>
  <si>
    <t>SWDB</t>
  </si>
  <si>
    <t>SNWA</t>
  </si>
  <si>
    <t>SNWD</t>
  </si>
  <si>
    <t>SNWC</t>
  </si>
  <si>
    <t>SNWB</t>
  </si>
  <si>
    <t>FWDA</t>
  </si>
  <si>
    <t>FWDD</t>
  </si>
  <si>
    <t>FWDC</t>
  </si>
  <si>
    <t>FWDB</t>
  </si>
  <si>
    <t>FNWA</t>
  </si>
  <si>
    <t>FNWD</t>
  </si>
  <si>
    <t>FNWC</t>
  </si>
  <si>
    <t>FNWB</t>
  </si>
  <si>
    <t>WWDA</t>
  </si>
  <si>
    <t>WWDD</t>
  </si>
  <si>
    <t>WWDC</t>
  </si>
  <si>
    <t>WWDB</t>
  </si>
  <si>
    <t>WNWA</t>
  </si>
  <si>
    <t>WNWD</t>
  </si>
  <si>
    <t>WNWC</t>
  </si>
  <si>
    <t>WNWB</t>
  </si>
  <si>
    <t>RHDDB,RHCDB,RHIDB,RHDMB,RHCMB,RHIMB</t>
  </si>
  <si>
    <t>Maurizio Gargiulo</t>
  </si>
  <si>
    <t>DEM_FR</t>
  </si>
  <si>
    <t>Removed elc and het (entire column) aggregated demands and moved to the file Scen_DEM_FR_ELC-HET</t>
  </si>
  <si>
    <t>Residential Appliance Computers Demand Detached Building</t>
  </si>
  <si>
    <t>Residential Appliance Cooking Demand Detached Building</t>
  </si>
  <si>
    <t>Residential Appliance Entertainment Demand Detached Building</t>
  </si>
  <si>
    <t>Residential Appliance Lighting Demand Detached Building</t>
  </si>
  <si>
    <t>Residential Appliance Others Demand Detached Building</t>
  </si>
  <si>
    <t>Residential Appliance Refrigeration Demand Detached Building</t>
  </si>
  <si>
    <t>Residential Appliance Machines(Washing) Demand Detached Building</t>
  </si>
  <si>
    <t>Residential Appliance Computers Demand Multi Storage Buildings</t>
  </si>
  <si>
    <t>Residential Appliance Cooking Demand Multi Storage Buildings</t>
  </si>
  <si>
    <t>Residential Appliance Entertainment Demand Multi Storage Buildings</t>
  </si>
  <si>
    <t>Residential Appliance Lighting Demand Multi Storage Buildings</t>
  </si>
  <si>
    <t>Residential Appliance Others Demand Multi Storage Buildings</t>
  </si>
  <si>
    <t>Residential Appliance Refrigeration Demand Multi Storage Buildings</t>
  </si>
  <si>
    <t>Residential Appliance Machines(Washing) Demand Multi Storage Buildings</t>
  </si>
  <si>
    <t>*Unit</t>
  </si>
  <si>
    <t>Rikke Næraa</t>
  </si>
  <si>
    <t>"description"  inserted</t>
  </si>
  <si>
    <t>[ACT]kSt</t>
  </si>
  <si>
    <t>incerted 2012 ?</t>
  </si>
  <si>
    <t>H10:I16 and Copi from VT_DK_APP_v1p120140303rin3.xlsx  sheet App_DB and APP_MB  cell  E7 to F13</t>
  </si>
  <si>
    <t>Data for 2012 incerted</t>
  </si>
  <si>
    <t xml:space="preserve">This sheet should be copied to "Scen_DEM_FR_APP-TRA-HOU.xlsx" </t>
  </si>
  <si>
    <t>ACT [kST]</t>
  </si>
  <si>
    <t>APP_PROJ</t>
  </si>
  <si>
    <t xml:space="preserve">updated values for all years incerted </t>
  </si>
  <si>
    <t>APP_PROJ_Copy to Scen_Dem</t>
  </si>
  <si>
    <t>row deleted  cause numbers for all years incerted</t>
  </si>
  <si>
    <t xml:space="preserve">Or is copied from DOCUMENTATION  "udv ELM-projection_all_years_Troels20140218rin3 .xlsx"  --- depending on which file you are looking in </t>
  </si>
  <si>
    <t>Ownershiplevel index 2012( /number of appliances index) [kST2012/kSTn]</t>
  </si>
  <si>
    <t>Computers</t>
  </si>
  <si>
    <t>Cooking</t>
  </si>
  <si>
    <t>Entertainment</t>
  </si>
  <si>
    <t>Lighting</t>
  </si>
  <si>
    <t xml:space="preserve">Miscellaneous  </t>
  </si>
  <si>
    <t>Refrigeration</t>
  </si>
  <si>
    <t>Washing</t>
  </si>
  <si>
    <t>Ownershiplevel index 2012</t>
  </si>
  <si>
    <t>[kST/1000]</t>
  </si>
  <si>
    <t xml:space="preserve">Number of households development in </t>
  </si>
  <si>
    <t>Single-family building</t>
  </si>
  <si>
    <t>Multi-family building</t>
  </si>
  <si>
    <t>OBJECTID</t>
  </si>
  <si>
    <t>BYG_ANVEND_KODE</t>
  </si>
  <si>
    <t>Province</t>
  </si>
  <si>
    <t>Cen_Dec_Ind</t>
  </si>
  <si>
    <t>FREQUENCY</t>
  </si>
  <si>
    <t>SUM_BYG_BOLIG_ARL_SAML</t>
  </si>
  <si>
    <t>Decentral DH</t>
  </si>
  <si>
    <t>Individual</t>
  </si>
  <si>
    <t>Landsdel Bornholm</t>
  </si>
  <si>
    <t>Central DH</t>
  </si>
  <si>
    <t>Central Next-to-DH</t>
  </si>
  <si>
    <t>Decentral Next-to-DH</t>
  </si>
  <si>
    <t>Landsdel Byen København</t>
  </si>
  <si>
    <t>Landsdel Fyn</t>
  </si>
  <si>
    <t>Area of buildings (m2)</t>
  </si>
  <si>
    <t>Parcel</t>
  </si>
  <si>
    <t>Etage</t>
  </si>
  <si>
    <t>Række</t>
  </si>
  <si>
    <t>Landsdel</t>
  </si>
  <si>
    <t>TIMES Region</t>
  </si>
  <si>
    <t>Central</t>
  </si>
  <si>
    <t>Decentral</t>
  </si>
  <si>
    <t>bornholm</t>
  </si>
  <si>
    <t>Landsdel Københavns omegn</t>
  </si>
  <si>
    <t>fyn</t>
  </si>
  <si>
    <t>Landsdel Nordjylland</t>
  </si>
  <si>
    <t>jyl_nord</t>
  </si>
  <si>
    <t>Landsdel Sydjylland</t>
  </si>
  <si>
    <t>jyl_syd</t>
  </si>
  <si>
    <t>Landsdel Vestjylland</t>
  </si>
  <si>
    <t>jyl_vest</t>
  </si>
  <si>
    <t>Landsdel Østjylland</t>
  </si>
  <si>
    <t>jyl_ost</t>
  </si>
  <si>
    <t>kbh</t>
  </si>
  <si>
    <t>kbh_omegn</t>
  </si>
  <si>
    <t>Landsdel Nordsjælland</t>
  </si>
  <si>
    <t>sj_nord</t>
  </si>
  <si>
    <t>Landsdel Østsjælland</t>
  </si>
  <si>
    <t>sj_ost</t>
  </si>
  <si>
    <t>Landsdel Vest- og Sydsjælland</t>
  </si>
  <si>
    <t>sj_sydvest</t>
  </si>
  <si>
    <t>boliglad</t>
  </si>
  <si>
    <t>boligart</t>
  </si>
  <si>
    <t>boligopf</t>
  </si>
  <si>
    <t>husholdstr</t>
  </si>
  <si>
    <t>aar</t>
  </si>
  <si>
    <t>TIMESfrem_m2</t>
  </si>
  <si>
    <t>Raekke</t>
  </si>
  <si>
    <t>building group</t>
  </si>
  <si>
    <t>TIMES building group</t>
  </si>
  <si>
    <t>parcel</t>
  </si>
  <si>
    <t>0_1960</t>
  </si>
  <si>
    <t>etage</t>
  </si>
  <si>
    <t>raekke</t>
  </si>
  <si>
    <t>1961_1972</t>
  </si>
  <si>
    <t>Single-family buildings</t>
  </si>
  <si>
    <t>Multi-family buildings</t>
  </si>
  <si>
    <t>1973_1978</t>
  </si>
  <si>
    <t>1979_1998</t>
  </si>
  <si>
    <t>1999_</t>
  </si>
  <si>
    <t>Before 1972</t>
  </si>
  <si>
    <t>After 1972</t>
  </si>
  <si>
    <t>SFb</t>
  </si>
  <si>
    <t>MFb</t>
  </si>
  <si>
    <t>Areas of buildings (Mm2) in 2010</t>
  </si>
  <si>
    <t>\I: Unit</t>
  </si>
  <si>
    <t>\I: Explanation</t>
  </si>
  <si>
    <t>Mm2</t>
  </si>
  <si>
    <t>Housing demand</t>
  </si>
  <si>
    <t>unit</t>
  </si>
  <si>
    <t>m2</t>
  </si>
  <si>
    <t>explanation</t>
  </si>
  <si>
    <t>Building type</t>
  </si>
  <si>
    <t>Construction per.</t>
  </si>
  <si>
    <t>Household size</t>
  </si>
  <si>
    <t>Areas of buildings (m2)</t>
  </si>
  <si>
    <t>Areas of buildings (Mm2)</t>
  </si>
  <si>
    <r>
      <t>m</t>
    </r>
    <r>
      <rPr>
        <vertAlign val="superscript"/>
        <sz val="11"/>
        <color theme="1"/>
        <rFont val="Calibri"/>
        <family val="2"/>
        <scheme val="minor"/>
      </rPr>
      <t>2</t>
    </r>
  </si>
  <si>
    <t>BBR code</t>
  </si>
  <si>
    <t>Position relative to DH areas</t>
  </si>
  <si>
    <t>Number of buildings</t>
  </si>
  <si>
    <t>Resindetial area</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</si>
</sst>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 #,##0_ ;_ * \-#,##0_ ;_ * &quot;-&quot;_ ;_ @_ "/>
    <numFmt numFmtId="165" formatCode="_ * #,##0.00_ ;_ * \-#,##0.00_ ;_ * &quot;-&quot;??_ ;_ @_ "/>
    <numFmt numFmtId="166" formatCode="_-&quot;€&quot;\ * #,##0.00_-;\-&quot;€&quot;\ * #,##0.00_-;_-&quot;€&quot;\ * &quot;-&quot;??_-;_-@_-"/>
    <numFmt numFmtId="167" formatCode="#,##0;\-\ #,##0;_-\ &quot;- &quot;"/>
    <numFmt numFmtId="168" formatCode="_-[$€-2]\ * #,##0.00_-;\-[$€-2]\ * #,##0.00_-;_-[$€-2]\ * &quot;-&quot;??_-"/>
    <numFmt numFmtId="169" formatCode="0.0"/>
    <numFmt numFmtId="170" formatCode="0.0000"/>
    <numFmt numFmtId="171" formatCode="\Te\x\t"/>
    <numFmt numFmtId="172" formatCode="_([$€]* #,##0.00_);_([$€]* \(#,##0.00\);_([$€]* &quot;-&quot;??_);_(@_)"/>
    <numFmt numFmtId="173" formatCode="0.0%"/>
  </numFmts>
  <fonts count="45" x14ac:knownFonts="1">
    <font>
      <sz val="11"/>
      <color theme="1"/>
      <name val="Calibri"/>
      <family val="2"/>
      <scheme val="minor"/>
    </font>
    <font>
      <sz val="11"/>
      <color indexed="8"/>
      <name val="Calibri"/>
      <family val="2"/>
    </font>
    <font>
      <b/>
      <sz val="11"/>
      <color indexed="8"/>
      <name val="Calibri"/>
      <family val="2"/>
    </font>
    <font>
      <b/>
      <sz val="10"/>
      <name val="Arial"/>
      <family val="2"/>
    </font>
    <font>
      <sz val="10"/>
      <name val="Arial"/>
      <family val="2"/>
    </font>
    <font>
      <b/>
      <sz val="10"/>
      <color indexed="12"/>
      <name val="Arial"/>
      <family val="2"/>
    </font>
    <font>
      <b/>
      <sz val="8"/>
      <color indexed="81"/>
      <name val="Tahoma"/>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0"/>
      <name val="Arial"/>
      <family val="2"/>
    </font>
    <font>
      <sz val="10"/>
      <name val="MS Sans Serif"/>
      <family val="2"/>
    </font>
    <font>
      <b/>
      <sz val="10"/>
      <color indexed="10"/>
      <name val="Arial"/>
      <family val="2"/>
    </font>
    <font>
      <sz val="10"/>
      <name val="Arial"/>
      <family val="2"/>
      <charset val="204"/>
    </font>
    <font>
      <sz val="9"/>
      <color indexed="8"/>
      <name val="Times New Roman"/>
      <family val="1"/>
    </font>
    <font>
      <sz val="10"/>
      <name val="Helv"/>
    </font>
    <font>
      <sz val="9"/>
      <name val="Times New Roman"/>
      <family val="1"/>
    </font>
    <font>
      <b/>
      <sz val="9"/>
      <name val="Times New Roman"/>
      <family val="1"/>
    </font>
    <font>
      <sz val="10"/>
      <name val="Courier"/>
      <family val="3"/>
    </font>
    <font>
      <b/>
      <i/>
      <sz val="10"/>
      <name val="Arial"/>
      <family val="2"/>
    </font>
    <font>
      <i/>
      <sz val="10"/>
      <name val="Arial"/>
      <family val="2"/>
    </font>
    <font>
      <sz val="11"/>
      <color theme="1"/>
      <name val="Calibri"/>
      <family val="2"/>
      <scheme val="minor"/>
    </font>
    <font>
      <sz val="10"/>
      <color rgb="FF9C0006"/>
      <name val="Calibri"/>
      <family val="2"/>
    </font>
    <font>
      <sz val="11"/>
      <color rgb="FF3F3F76"/>
      <name val="Calibri"/>
      <family val="2"/>
      <scheme val="minor"/>
    </font>
    <font>
      <sz val="11"/>
      <color rgb="FF9C6500"/>
      <name val="Calibri"/>
      <family val="2"/>
      <scheme val="minor"/>
    </font>
    <font>
      <sz val="11"/>
      <color theme="1"/>
      <name val="Calibri"/>
      <family val="2"/>
    </font>
    <font>
      <sz val="10"/>
      <color theme="1"/>
      <name val="Calibri"/>
      <family val="2"/>
    </font>
    <font>
      <b/>
      <sz val="11"/>
      <color theme="1"/>
      <name val="Calibri"/>
      <family val="2"/>
      <scheme val="minor"/>
    </font>
    <font>
      <sz val="11"/>
      <color rgb="FFFF0000"/>
      <name val="Calibri"/>
      <family val="2"/>
      <scheme val="minor"/>
    </font>
    <font>
      <b/>
      <sz val="11"/>
      <color rgb="FFFF0000"/>
      <name val="Calibri"/>
      <family val="2"/>
      <scheme val="minor"/>
    </font>
    <font>
      <sz val="8"/>
      <name val="Calibri"/>
      <family val="2"/>
    </font>
    <font>
      <sz val="10"/>
      <color rgb="FFFF0000"/>
      <name val="Arial"/>
      <family val="2"/>
    </font>
    <font>
      <vertAlign val="superscript"/>
      <sz val="11"/>
      <color theme="1"/>
      <name val="Calibri"/>
      <family val="2"/>
      <scheme val="minor"/>
    </font>
  </fonts>
  <fills count="4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3"/>
        <bgColor indexed="64"/>
      </patternFill>
    </fill>
    <fill>
      <patternFill patternType="solid">
        <fgColor indexed="44"/>
        <bgColor indexed="64"/>
      </patternFill>
    </fill>
    <fill>
      <patternFill patternType="solid">
        <fgColor indexed="13"/>
        <bgColor indexed="64"/>
      </patternFill>
    </fill>
    <fill>
      <patternFill patternType="solid">
        <fgColor indexed="51"/>
        <bgColor indexed="64"/>
      </patternFill>
    </fill>
    <fill>
      <patternFill patternType="solid">
        <fgColor rgb="FFFFC7CE"/>
      </patternFill>
    </fill>
    <fill>
      <patternFill patternType="solid">
        <fgColor rgb="FFFFCC99"/>
      </patternFill>
    </fill>
    <fill>
      <patternFill patternType="solid">
        <fgColor rgb="FFFFEB9C"/>
      </patternFill>
    </fill>
    <fill>
      <patternFill patternType="solid">
        <fgColor rgb="FF64C8FF"/>
        <bgColor indexed="64"/>
      </patternFill>
    </fill>
    <fill>
      <patternFill patternType="solid">
        <fgColor theme="6" tint="0.59999389629810485"/>
        <bgColor indexed="64"/>
      </patternFill>
    </fill>
    <fill>
      <patternFill patternType="solid">
        <fgColor rgb="FFFFC000"/>
        <bgColor indexed="64"/>
      </patternFill>
    </fill>
    <fill>
      <patternFill patternType="solid">
        <fgColor indexed="42"/>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4" tint="0.79998168889431442"/>
        <bgColor theme="4" tint="0.79998168889431442"/>
      </patternFill>
    </fill>
    <fill>
      <patternFill patternType="solid">
        <fgColor theme="7" tint="0.79998168889431442"/>
        <bgColor indexed="64"/>
      </patternFill>
    </fill>
    <fill>
      <patternFill patternType="solid">
        <fgColor theme="6" tint="0.79998168889431442"/>
        <bgColor indexed="64"/>
      </patternFill>
    </fill>
    <fill>
      <patternFill patternType="solid">
        <fgColor theme="3" tint="0.79998168889431442"/>
        <bgColor indexed="64"/>
      </patternFill>
    </fill>
  </fills>
  <borders count="104">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medium">
        <color indexed="64"/>
      </bottom>
      <diagonal/>
    </border>
    <border>
      <left/>
      <right/>
      <top/>
      <bottom style="thin">
        <color indexed="64"/>
      </bottom>
      <diagonal/>
    </border>
    <border>
      <left/>
      <right/>
      <top style="thin">
        <color indexed="64"/>
      </top>
      <bottom/>
      <diagonal/>
    </border>
    <border>
      <left/>
      <right/>
      <top style="medium">
        <color indexed="64"/>
      </top>
      <bottom/>
      <diagonal/>
    </border>
    <border>
      <left style="medium">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7F7F7F"/>
      </left>
      <right style="thin">
        <color rgb="FF7F7F7F"/>
      </right>
      <top style="thin">
        <color rgb="FF7F7F7F"/>
      </top>
      <bottom style="thin">
        <color rgb="FF7F7F7F"/>
      </bottom>
      <diagonal/>
    </border>
    <border>
      <left/>
      <right/>
      <top style="thin">
        <color rgb="FF7F7F7F"/>
      </top>
      <bottom/>
      <diagonal/>
    </border>
    <border>
      <left/>
      <right/>
      <top/>
      <bottom style="thick">
        <color rgb="FF00B0F0"/>
      </bottom>
      <diagonal/>
    </border>
    <border>
      <left style="thick">
        <color rgb="FF00B0F0"/>
      </left>
      <right/>
      <top style="thick">
        <color rgb="FF00B0F0"/>
      </top>
      <bottom style="medium">
        <color rgb="FF00B0F0"/>
      </bottom>
      <diagonal/>
    </border>
    <border>
      <left/>
      <right/>
      <top style="thick">
        <color rgb="FF00B0F0"/>
      </top>
      <bottom style="medium">
        <color rgb="FF00B0F0"/>
      </bottom>
      <diagonal/>
    </border>
    <border>
      <left style="medium">
        <color rgb="FF00B0F0"/>
      </left>
      <right/>
      <top style="thick">
        <color rgb="FF00B0F0"/>
      </top>
      <bottom style="medium">
        <color rgb="FF00B0F0"/>
      </bottom>
      <diagonal/>
    </border>
    <border>
      <left/>
      <right style="medium">
        <color rgb="FF00B0F0"/>
      </right>
      <top style="thick">
        <color rgb="FF00B0F0"/>
      </top>
      <bottom style="medium">
        <color rgb="FF00B0F0"/>
      </bottom>
      <diagonal/>
    </border>
    <border>
      <left/>
      <right style="thick">
        <color rgb="FF00B0F0"/>
      </right>
      <top style="thick">
        <color rgb="FF00B0F0"/>
      </top>
      <bottom style="medium">
        <color rgb="FF00B0F0"/>
      </bottom>
      <diagonal/>
    </border>
    <border>
      <left style="thick">
        <color rgb="FF00B0F0"/>
      </left>
      <right/>
      <top style="thick">
        <color rgb="FF00B0F0"/>
      </top>
      <bottom/>
      <diagonal/>
    </border>
    <border>
      <left style="thin">
        <color indexed="64"/>
      </left>
      <right/>
      <top style="thick">
        <color rgb="FF00B0F0"/>
      </top>
      <bottom/>
      <diagonal/>
    </border>
    <border>
      <left style="thick">
        <color rgb="FF00B0F0"/>
      </left>
      <right/>
      <top style="medium">
        <color rgb="FF00B0F0"/>
      </top>
      <bottom/>
      <diagonal/>
    </border>
    <border>
      <left/>
      <right/>
      <top style="medium">
        <color rgb="FF00B0F0"/>
      </top>
      <bottom/>
      <diagonal/>
    </border>
    <border>
      <left style="medium">
        <color rgb="FF00B0F0"/>
      </left>
      <right/>
      <top style="medium">
        <color rgb="FF00B0F0"/>
      </top>
      <bottom/>
      <diagonal/>
    </border>
    <border>
      <left/>
      <right style="medium">
        <color rgb="FF00B0F0"/>
      </right>
      <top style="medium">
        <color rgb="FF00B0F0"/>
      </top>
      <bottom/>
      <diagonal/>
    </border>
    <border>
      <left/>
      <right style="thick">
        <color rgb="FF00B0F0"/>
      </right>
      <top style="medium">
        <color rgb="FF00B0F0"/>
      </top>
      <bottom/>
      <diagonal/>
    </border>
    <border>
      <left/>
      <right/>
      <top style="thin">
        <color theme="4" tint="0.39997558519241921"/>
      </top>
      <bottom style="thin">
        <color theme="4" tint="0.39997558519241921"/>
      </bottom>
      <diagonal/>
    </border>
    <border>
      <left style="thick">
        <color rgb="FF00B0F0"/>
      </left>
      <right/>
      <top style="thick">
        <color rgb="FF00B0F0"/>
      </top>
      <bottom style="thin">
        <color rgb="FF00B0F0"/>
      </bottom>
      <diagonal/>
    </border>
    <border>
      <left style="thin">
        <color auto="1"/>
      </left>
      <right style="thick">
        <color rgb="FF00B0F0"/>
      </right>
      <top style="thick">
        <color rgb="FF00B0F0"/>
      </top>
      <bottom style="thin">
        <color rgb="FF00B0F0"/>
      </bottom>
      <diagonal/>
    </border>
    <border>
      <left/>
      <right/>
      <top style="thick">
        <color rgb="FF00B0F0"/>
      </top>
      <bottom style="thin">
        <color rgb="FF00B0F0"/>
      </bottom>
      <diagonal/>
    </border>
    <border>
      <left style="medium">
        <color rgb="FF00B0F0"/>
      </left>
      <right/>
      <top style="thick">
        <color rgb="FF00B0F0"/>
      </top>
      <bottom style="thin">
        <color rgb="FF00B0F0"/>
      </bottom>
      <diagonal/>
    </border>
    <border>
      <left/>
      <right style="medium">
        <color rgb="FF00B0F0"/>
      </right>
      <top style="thick">
        <color rgb="FF00B0F0"/>
      </top>
      <bottom style="thin">
        <color rgb="FF00B0F0"/>
      </bottom>
      <diagonal/>
    </border>
    <border>
      <left/>
      <right style="thick">
        <color rgb="FF00B0F0"/>
      </right>
      <top style="thick">
        <color rgb="FF00B0F0"/>
      </top>
      <bottom style="thin">
        <color rgb="FF00B0F0"/>
      </bottom>
      <diagonal/>
    </border>
    <border>
      <left style="thick">
        <color rgb="FF00B0F0"/>
      </left>
      <right/>
      <top style="thin">
        <color rgb="FF00B0F0"/>
      </top>
      <bottom style="thin">
        <color rgb="FF00B0F0"/>
      </bottom>
      <diagonal/>
    </border>
    <border>
      <left style="thin">
        <color indexed="64"/>
      </left>
      <right style="thick">
        <color rgb="FF00B0F0"/>
      </right>
      <top style="thin">
        <color rgb="FF00B0F0"/>
      </top>
      <bottom style="thin">
        <color rgb="FF00B0F0"/>
      </bottom>
      <diagonal/>
    </border>
    <border>
      <left/>
      <right/>
      <top style="thin">
        <color rgb="FF00B0F0"/>
      </top>
      <bottom style="thin">
        <color rgb="FF00B0F0"/>
      </bottom>
      <diagonal/>
    </border>
    <border>
      <left style="medium">
        <color rgb="FF00B0F0"/>
      </left>
      <right/>
      <top style="thin">
        <color rgb="FF00B0F0"/>
      </top>
      <bottom style="thin">
        <color rgb="FF00B0F0"/>
      </bottom>
      <diagonal/>
    </border>
    <border>
      <left/>
      <right style="medium">
        <color rgb="FF00B0F0"/>
      </right>
      <top style="thin">
        <color rgb="FF00B0F0"/>
      </top>
      <bottom style="thin">
        <color rgb="FF00B0F0"/>
      </bottom>
      <diagonal/>
    </border>
    <border>
      <left/>
      <right style="thick">
        <color rgb="FF00B0F0"/>
      </right>
      <top style="thin">
        <color rgb="FF00B0F0"/>
      </top>
      <bottom style="thin">
        <color rgb="FF00B0F0"/>
      </bottom>
      <diagonal/>
    </border>
    <border>
      <left style="thick">
        <color rgb="FF00B0F0"/>
      </left>
      <right/>
      <top style="thin">
        <color rgb="FF00B0F0"/>
      </top>
      <bottom style="thick">
        <color rgb="FF00B0F0"/>
      </bottom>
      <diagonal/>
    </border>
    <border>
      <left style="thin">
        <color indexed="64"/>
      </left>
      <right style="thick">
        <color rgb="FF00B0F0"/>
      </right>
      <top style="thin">
        <color rgb="FF00B0F0"/>
      </top>
      <bottom style="thick">
        <color rgb="FF00B0F0"/>
      </bottom>
      <diagonal/>
    </border>
    <border>
      <left/>
      <right/>
      <top style="thin">
        <color rgb="FF00B0F0"/>
      </top>
      <bottom style="thick">
        <color rgb="FF00B0F0"/>
      </bottom>
      <diagonal/>
    </border>
    <border>
      <left style="medium">
        <color rgb="FF00B0F0"/>
      </left>
      <right/>
      <top style="thin">
        <color rgb="FF00B0F0"/>
      </top>
      <bottom style="thick">
        <color rgb="FF00B0F0"/>
      </bottom>
      <diagonal/>
    </border>
    <border>
      <left/>
      <right style="medium">
        <color rgb="FF00B0F0"/>
      </right>
      <top style="thin">
        <color rgb="FF00B0F0"/>
      </top>
      <bottom style="thick">
        <color rgb="FF00B0F0"/>
      </bottom>
      <diagonal/>
    </border>
    <border>
      <left/>
      <right style="thick">
        <color rgb="FF00B0F0"/>
      </right>
      <top style="thin">
        <color rgb="FF00B0F0"/>
      </top>
      <bottom style="thick">
        <color rgb="FF00B0F0"/>
      </bottom>
      <diagonal/>
    </border>
    <border>
      <left/>
      <right/>
      <top style="thick">
        <color rgb="FF00B0F0"/>
      </top>
      <bottom/>
      <diagonal/>
    </border>
    <border>
      <left style="thin">
        <color indexed="64"/>
      </left>
      <right style="thick">
        <color rgb="FF00B0F0"/>
      </right>
      <top style="thick">
        <color rgb="FF00B0F0"/>
      </top>
      <bottom/>
      <diagonal/>
    </border>
    <border>
      <left style="thick">
        <color rgb="FF00B0F0"/>
      </left>
      <right/>
      <top style="thick">
        <color auto="1"/>
      </top>
      <bottom/>
      <diagonal/>
    </border>
    <border>
      <left style="thin">
        <color auto="1"/>
      </left>
      <right style="thick">
        <color rgb="FF00B0F0"/>
      </right>
      <top style="thick">
        <color auto="1"/>
      </top>
      <bottom/>
      <diagonal/>
    </border>
    <border>
      <left style="thin">
        <color rgb="FF00B0F0"/>
      </left>
      <right style="thin">
        <color rgb="FF00B0F0"/>
      </right>
      <top style="thick">
        <color rgb="FF00B0F0"/>
      </top>
      <bottom style="thin">
        <color rgb="FF00B0F0"/>
      </bottom>
      <diagonal/>
    </border>
    <border>
      <left style="thick">
        <color rgb="FF00B0F0"/>
      </left>
      <right/>
      <top/>
      <bottom/>
      <diagonal/>
    </border>
    <border>
      <left style="thin">
        <color indexed="64"/>
      </left>
      <right style="thick">
        <color rgb="FF00B0F0"/>
      </right>
      <top/>
      <bottom/>
      <diagonal/>
    </border>
    <border>
      <left style="thin">
        <color rgb="FF00B0F0"/>
      </left>
      <right style="thin">
        <color rgb="FF00B0F0"/>
      </right>
      <top style="thin">
        <color rgb="FF00B0F0"/>
      </top>
      <bottom style="thin">
        <color rgb="FF00B0F0"/>
      </bottom>
      <diagonal/>
    </border>
    <border>
      <left style="thick">
        <color rgb="FF00B0F0"/>
      </left>
      <right/>
      <top/>
      <bottom style="thick">
        <color rgb="FF00B0F0"/>
      </bottom>
      <diagonal/>
    </border>
    <border>
      <left style="thin">
        <color indexed="64"/>
      </left>
      <right style="thick">
        <color rgb="FF00B0F0"/>
      </right>
      <top/>
      <bottom style="thick">
        <color rgb="FF00B0F0"/>
      </bottom>
      <diagonal/>
    </border>
    <border>
      <left style="thin">
        <color rgb="FF00B0F0"/>
      </left>
      <right style="thin">
        <color rgb="FF00B0F0"/>
      </right>
      <top style="thin">
        <color rgb="FF00B0F0"/>
      </top>
      <bottom style="thick">
        <color rgb="FF00B0F0"/>
      </bottom>
      <diagonal/>
    </border>
    <border>
      <left/>
      <right/>
      <top style="thick">
        <color rgb="FF00B0F0"/>
      </top>
      <bottom style="thick">
        <color rgb="FF00B0F0"/>
      </bottom>
      <diagonal/>
    </border>
    <border>
      <left/>
      <right style="thick">
        <color rgb="FF00B0F0"/>
      </right>
      <top style="thick">
        <color rgb="FF00B0F0"/>
      </top>
      <bottom style="thick">
        <color rgb="FF00B0F0"/>
      </bottom>
      <diagonal/>
    </border>
    <border>
      <left/>
      <right style="medium">
        <color rgb="FF00B0F0"/>
      </right>
      <top style="thick">
        <color rgb="FF00B0F0"/>
      </top>
      <bottom/>
      <diagonal/>
    </border>
    <border>
      <left style="medium">
        <color rgb="FF00B0F0"/>
      </left>
      <right/>
      <top style="thick">
        <color rgb="FF00B0F0"/>
      </top>
      <bottom/>
      <diagonal/>
    </border>
    <border>
      <left/>
      <right style="thick">
        <color rgb="FF00B0F0"/>
      </right>
      <top/>
      <bottom/>
      <diagonal/>
    </border>
    <border>
      <left/>
      <right style="medium">
        <color rgb="FF00B0F0"/>
      </right>
      <top/>
      <bottom/>
      <diagonal/>
    </border>
    <border>
      <left style="medium">
        <color rgb="FF00B0F0"/>
      </left>
      <right/>
      <top/>
      <bottom/>
      <diagonal/>
    </border>
    <border>
      <left style="thick">
        <color rgb="FF00B0F0"/>
      </left>
      <right/>
      <top/>
      <bottom style="medium">
        <color rgb="FF00B0F0"/>
      </bottom>
      <diagonal/>
    </border>
    <border>
      <left/>
      <right/>
      <top/>
      <bottom style="medium">
        <color rgb="FF00B0F0"/>
      </bottom>
      <diagonal/>
    </border>
    <border>
      <left/>
      <right style="medium">
        <color rgb="FF00B0F0"/>
      </right>
      <top/>
      <bottom style="medium">
        <color rgb="FF00B0F0"/>
      </bottom>
      <diagonal/>
    </border>
    <border>
      <left style="medium">
        <color rgb="FF00B0F0"/>
      </left>
      <right/>
      <top/>
      <bottom style="medium">
        <color rgb="FF00B0F0"/>
      </bottom>
      <diagonal/>
    </border>
    <border>
      <left/>
      <right style="medium">
        <color rgb="FF00B0F0"/>
      </right>
      <top/>
      <bottom style="thick">
        <color rgb="FF00B0F0"/>
      </bottom>
      <diagonal/>
    </border>
    <border>
      <left style="medium">
        <color rgb="FF00B0F0"/>
      </left>
      <right/>
      <top/>
      <bottom style="thick">
        <color rgb="FF00B0F0"/>
      </bottom>
      <diagonal/>
    </border>
    <border>
      <left/>
      <right style="thick">
        <color rgb="FF00B0F0"/>
      </right>
      <top/>
      <bottom style="thick">
        <color rgb="FF00B0F0"/>
      </bottom>
      <diagonal/>
    </border>
    <border>
      <left/>
      <right style="thick">
        <color rgb="FF00B0F0"/>
      </right>
      <top style="thick">
        <color rgb="FF00B0F0"/>
      </top>
      <bottom/>
      <diagonal/>
    </border>
    <border>
      <left/>
      <right/>
      <top/>
      <bottom style="thick">
        <color auto="1"/>
      </bottom>
      <diagonal/>
    </border>
    <border>
      <left style="thick">
        <color auto="1"/>
      </left>
      <right/>
      <top style="thick">
        <color auto="1"/>
      </top>
      <bottom/>
      <diagonal/>
    </border>
    <border>
      <left/>
      <right/>
      <top style="thick">
        <color auto="1"/>
      </top>
      <bottom/>
      <diagonal/>
    </border>
    <border>
      <left style="thick">
        <color auto="1"/>
      </left>
      <right style="medium">
        <color auto="1"/>
      </right>
      <top style="thick">
        <color auto="1"/>
      </top>
      <bottom/>
      <diagonal/>
    </border>
    <border>
      <left style="medium">
        <color auto="1"/>
      </left>
      <right style="thick">
        <color auto="1"/>
      </right>
      <top style="thick">
        <color auto="1"/>
      </top>
      <bottom/>
      <diagonal/>
    </border>
    <border>
      <left style="thick">
        <color auto="1"/>
      </left>
      <right style="medium">
        <color auto="1"/>
      </right>
      <top/>
      <bottom/>
      <diagonal/>
    </border>
    <border>
      <left style="thick">
        <color auto="1"/>
      </left>
      <right style="medium">
        <color auto="1"/>
      </right>
      <top/>
      <bottom style="thick">
        <color auto="1"/>
      </bottom>
      <diagonal/>
    </border>
    <border>
      <left style="medium">
        <color auto="1"/>
      </left>
      <right style="thick">
        <color auto="1"/>
      </right>
      <top style="thick">
        <color auto="1"/>
      </top>
      <bottom style="thin">
        <color auto="1"/>
      </bottom>
      <diagonal/>
    </border>
    <border>
      <left style="medium">
        <color auto="1"/>
      </left>
      <right style="thick">
        <color auto="1"/>
      </right>
      <top style="thin">
        <color auto="1"/>
      </top>
      <bottom style="thin">
        <color auto="1"/>
      </bottom>
      <diagonal/>
    </border>
    <border>
      <left style="medium">
        <color auto="1"/>
      </left>
      <right style="medium">
        <color auto="1"/>
      </right>
      <top style="thick">
        <color auto="1"/>
      </top>
      <bottom style="thin">
        <color auto="1"/>
      </bottom>
      <diagonal/>
    </border>
    <border>
      <left style="medium">
        <color auto="1"/>
      </left>
      <right style="medium">
        <color auto="1"/>
      </right>
      <top style="thin">
        <color auto="1"/>
      </top>
      <bottom style="thin">
        <color auto="1"/>
      </bottom>
      <diagonal/>
    </border>
    <border>
      <left style="medium">
        <color auto="1"/>
      </left>
      <right/>
      <top style="thick">
        <color auto="1"/>
      </top>
      <bottom style="thin">
        <color auto="1"/>
      </bottom>
      <diagonal/>
    </border>
    <border>
      <left style="medium">
        <color auto="1"/>
      </left>
      <right/>
      <top style="thin">
        <color auto="1"/>
      </top>
      <bottom style="thin">
        <color auto="1"/>
      </bottom>
      <diagonal/>
    </border>
    <border>
      <left style="medium">
        <color auto="1"/>
      </left>
      <right style="medium">
        <color auto="1"/>
      </right>
      <top style="thick">
        <color auto="1"/>
      </top>
      <bottom/>
      <diagonal/>
    </border>
    <border>
      <left/>
      <right/>
      <top style="thin">
        <color indexed="64"/>
      </top>
      <bottom style="medium">
        <color indexed="64"/>
      </bottom>
      <diagonal/>
    </border>
    <border>
      <left style="medium">
        <color auto="1"/>
      </left>
      <right style="medium">
        <color auto="1"/>
      </right>
      <top style="thin">
        <color auto="1"/>
      </top>
      <bottom style="thick">
        <color auto="1"/>
      </bottom>
      <diagonal/>
    </border>
    <border>
      <left style="medium">
        <color auto="1"/>
      </left>
      <right/>
      <top style="thin">
        <color auto="1"/>
      </top>
      <bottom style="thick">
        <color auto="1"/>
      </bottom>
      <diagonal/>
    </border>
    <border>
      <left style="medium">
        <color auto="1"/>
      </left>
      <right style="thick">
        <color auto="1"/>
      </right>
      <top style="thin">
        <color auto="1"/>
      </top>
      <bottom style="thick">
        <color auto="1"/>
      </bottom>
      <diagonal/>
    </border>
  </borders>
  <cellStyleXfs count="1525">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4" fillId="0" borderId="0" applyNumberFormat="0" applyFont="0" applyFill="0" applyBorder="0" applyProtection="0">
      <alignment horizontal="left" vertical="center" indent="5"/>
    </xf>
    <xf numFmtId="0" fontId="7" fillId="12"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4" fontId="26" fillId="20" borderId="1">
      <alignment horizontal="right" vertical="center"/>
    </xf>
    <xf numFmtId="4" fontId="26" fillId="20" borderId="1">
      <alignment horizontal="right" vertical="center"/>
    </xf>
    <xf numFmtId="0" fontId="34" fillId="30" borderId="0" applyNumberFormat="0" applyBorder="0" applyAlignment="0" applyProtection="0"/>
    <xf numFmtId="0" fontId="9" fillId="21" borderId="2" applyNumberFormat="0" applyAlignment="0" applyProtection="0"/>
    <xf numFmtId="0" fontId="17" fillId="0" borderId="3" applyNumberFormat="0" applyFill="0" applyAlignment="0" applyProtection="0"/>
    <xf numFmtId="0" fontId="10" fillId="22" borderId="4" applyNumberFormat="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9" borderId="0" applyNumberFormat="0" applyBorder="0" applyAlignment="0" applyProtection="0"/>
    <xf numFmtId="165" fontId="22"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0" fontId="27" fillId="0" borderId="0"/>
    <xf numFmtId="0" fontId="28" fillId="0" borderId="5">
      <alignment horizontal="left" vertical="center" wrapText="1" indent="2"/>
    </xf>
    <xf numFmtId="168" fontId="22"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72" fontId="4"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0" fontId="4" fillId="0" borderId="0" applyFont="0" applyFill="0" applyBorder="0" applyAlignment="0" applyProtection="0"/>
    <xf numFmtId="168"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8"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0" fontId="27" fillId="0" borderId="0"/>
    <xf numFmtId="0" fontId="35" fillId="31" borderId="26" applyNumberFormat="0" applyAlignment="0" applyProtection="0"/>
    <xf numFmtId="0" fontId="16" fillId="7" borderId="2" applyNumberFormat="0" applyAlignment="0" applyProtection="0"/>
    <xf numFmtId="4" fontId="28" fillId="0" borderId="0" applyBorder="0">
      <alignment horizontal="right" vertical="center"/>
    </xf>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0" fontId="36" fillId="32" borderId="0" applyNumberFormat="0" applyBorder="0" applyAlignment="0" applyProtection="0"/>
    <xf numFmtId="0" fontId="18" fillId="23" borderId="0" applyNumberFormat="0" applyBorder="0" applyAlignment="0" applyProtection="0"/>
    <xf numFmtId="0" fontId="4" fillId="0" borderId="0"/>
    <xf numFmtId="0" fontId="22" fillId="0" borderId="0"/>
    <xf numFmtId="0" fontId="27" fillId="0" borderId="0"/>
    <xf numFmtId="0" fontId="4" fillId="0" borderId="0"/>
    <xf numFmtId="0" fontId="33" fillId="0" borderId="0"/>
    <xf numFmtId="0" fontId="33" fillId="0" borderId="0"/>
    <xf numFmtId="0" fontId="37" fillId="0" borderId="0"/>
    <xf numFmtId="0" fontId="38" fillId="0" borderId="0"/>
    <xf numFmtId="0" fontId="33" fillId="0" borderId="0"/>
    <xf numFmtId="0" fontId="38" fillId="0" borderId="0"/>
    <xf numFmtId="0" fontId="25" fillId="0" borderId="0"/>
    <xf numFmtId="4" fontId="28" fillId="0" borderId="1" applyFill="0" applyBorder="0" applyProtection="0">
      <alignment horizontal="right" vertical="center"/>
    </xf>
    <xf numFmtId="0" fontId="29" fillId="0" borderId="0" applyNumberFormat="0" applyFill="0" applyBorder="0" applyProtection="0">
      <alignment horizontal="left" vertical="center"/>
    </xf>
    <xf numFmtId="0" fontId="4" fillId="24" borderId="0" applyNumberFormat="0" applyFont="0" applyBorder="0" applyAlignment="0" applyProtection="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23" fillId="0" borderId="0"/>
    <xf numFmtId="0" fontId="4" fillId="0" borderId="0"/>
    <xf numFmtId="0" fontId="4" fillId="0" borderId="0"/>
    <xf numFmtId="0" fontId="1" fillId="0" borderId="0"/>
    <xf numFmtId="0" fontId="1" fillId="0" borderId="0"/>
    <xf numFmtId="0" fontId="4" fillId="0" borderId="0"/>
    <xf numFmtId="0" fontId="4" fillId="0" borderId="0"/>
    <xf numFmtId="0" fontId="2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23" fillId="0" borderId="0"/>
    <xf numFmtId="0" fontId="30" fillId="0" borderId="0"/>
    <xf numFmtId="0" fontId="22" fillId="25" borderId="9" applyNumberFormat="0" applyFont="0" applyAlignment="0" applyProtection="0"/>
    <xf numFmtId="0" fontId="4" fillId="25" borderId="9" applyNumberFormat="0" applyFont="0" applyAlignment="0" applyProtection="0"/>
    <xf numFmtId="0" fontId="25" fillId="25" borderId="9" applyNumberFormat="0" applyFont="0" applyAlignment="0" applyProtection="0"/>
    <xf numFmtId="0" fontId="25" fillId="25" borderId="9" applyNumberFormat="0" applyFont="0" applyAlignment="0" applyProtection="0"/>
    <xf numFmtId="0" fontId="25" fillId="25" borderId="9" applyNumberFormat="0" applyFont="0" applyAlignment="0" applyProtection="0"/>
    <xf numFmtId="0" fontId="25" fillId="25" borderId="9" applyNumberFormat="0" applyFont="0" applyAlignment="0" applyProtection="0"/>
    <xf numFmtId="167" fontId="22"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0" fontId="19" fillId="21" borderId="10" applyNumberFormat="0" applyAlignment="0" applyProtection="0"/>
    <xf numFmtId="0" fontId="27" fillId="0" borderId="0"/>
    <xf numFmtId="9" fontId="33"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0" fontId="4" fillId="0" borderId="0"/>
    <xf numFmtId="0" fontId="21" fillId="0" borderId="0" applyNumberFormat="0" applyFill="0" applyBorder="0" applyAlignment="0" applyProtection="0"/>
    <xf numFmtId="0" fontId="11" fillId="0" borderId="0" applyNumberFormat="0" applyFill="0" applyBorder="0" applyAlignment="0" applyProtection="0"/>
    <xf numFmtId="0" fontId="20" fillId="0" borderId="0" applyNumberFormat="0" applyFill="0" applyBorder="0" applyAlignment="0" applyProtection="0"/>
    <xf numFmtId="0" fontId="13" fillId="0" borderId="6" applyNumberFormat="0" applyFill="0" applyAlignment="0" applyProtection="0"/>
    <xf numFmtId="0" fontId="14" fillId="0" borderId="7" applyNumberFormat="0" applyFill="0" applyAlignment="0" applyProtection="0"/>
    <xf numFmtId="0" fontId="15" fillId="0" borderId="8" applyNumberFormat="0" applyFill="0" applyAlignment="0" applyProtection="0"/>
    <xf numFmtId="0" fontId="15" fillId="0" borderId="0" applyNumberFormat="0" applyFill="0" applyBorder="0" applyAlignment="0" applyProtection="0"/>
    <xf numFmtId="0" fontId="2" fillId="0" borderId="11" applyNumberFormat="0" applyFill="0" applyAlignment="0" applyProtection="0"/>
    <xf numFmtId="0" fontId="8" fillId="3" borderId="0" applyNumberFormat="0" applyBorder="0" applyAlignment="0" applyProtection="0"/>
    <xf numFmtId="0" fontId="12" fillId="4" borderId="0" applyNumberFormat="0" applyBorder="0" applyAlignment="0" applyProtection="0"/>
    <xf numFmtId="4" fontId="28" fillId="0" borderId="0"/>
  </cellStyleXfs>
  <cellXfs count="275">
    <xf numFmtId="0" fontId="0" fillId="0" borderId="0" xfId="0"/>
    <xf numFmtId="0" fontId="5" fillId="0" borderId="0" xfId="0" applyFont="1"/>
    <xf numFmtId="0" fontId="3" fillId="0" borderId="0" xfId="0" applyFont="1" applyAlignment="1">
      <alignment horizontal="center"/>
    </xf>
    <xf numFmtId="0" fontId="3" fillId="26" borderId="12" xfId="0" applyFont="1" applyFill="1" applyBorder="1"/>
    <xf numFmtId="0" fontId="3" fillId="27" borderId="12" xfId="0" applyFont="1" applyFill="1" applyBorder="1"/>
    <xf numFmtId="0" fontId="4" fillId="26" borderId="12" xfId="0" applyFont="1" applyFill="1" applyBorder="1"/>
    <xf numFmtId="0" fontId="22" fillId="0" borderId="0" xfId="735" applyFill="1" applyBorder="1" applyAlignment="1">
      <alignment horizontal="left" wrapText="1"/>
    </xf>
    <xf numFmtId="0" fontId="22" fillId="0" borderId="0" xfId="735"/>
    <xf numFmtId="0" fontId="24" fillId="28" borderId="0" xfId="735" applyFont="1" applyFill="1"/>
    <xf numFmtId="0" fontId="3" fillId="29" borderId="0" xfId="735" applyFont="1" applyFill="1"/>
    <xf numFmtId="0" fontId="3" fillId="28" borderId="0" xfId="735" applyFont="1" applyFill="1"/>
    <xf numFmtId="0" fontId="41" fillId="0" borderId="0" xfId="0" applyFont="1"/>
    <xf numFmtId="0" fontId="0" fillId="0" borderId="0" xfId="0" applyFill="1" applyBorder="1"/>
    <xf numFmtId="0" fontId="22" fillId="0" borderId="13" xfId="735" applyFill="1" applyBorder="1" applyAlignment="1">
      <alignment horizontal="left" wrapText="1"/>
    </xf>
    <xf numFmtId="0" fontId="0" fillId="0" borderId="13" xfId="0" applyBorder="1"/>
    <xf numFmtId="169" fontId="0" fillId="0" borderId="0" xfId="0" applyNumberFormat="1"/>
    <xf numFmtId="1" fontId="0" fillId="0" borderId="0" xfId="0" applyNumberFormat="1"/>
    <xf numFmtId="2" fontId="39" fillId="33" borderId="0" xfId="0" applyNumberFormat="1" applyFont="1" applyFill="1"/>
    <xf numFmtId="0" fontId="39" fillId="0" borderId="0" xfId="0" applyFont="1"/>
    <xf numFmtId="0" fontId="0" fillId="0" borderId="0" xfId="0" quotePrefix="1"/>
    <xf numFmtId="0" fontId="22" fillId="0" borderId="0" xfId="735" quotePrefix="1" applyFill="1" applyBorder="1" applyAlignment="1">
      <alignment horizontal="left" wrapText="1"/>
    </xf>
    <xf numFmtId="0" fontId="4" fillId="34" borderId="0" xfId="734" applyFill="1"/>
    <xf numFmtId="0" fontId="0" fillId="0" borderId="0" xfId="0" applyFill="1" applyBorder="1" applyAlignment="1">
      <alignment horizontal="left" wrapText="1"/>
    </xf>
    <xf numFmtId="170" fontId="0" fillId="34" borderId="0" xfId="0" applyNumberFormat="1" applyFill="1"/>
    <xf numFmtId="0" fontId="0" fillId="0" borderId="0" xfId="0" applyBorder="1"/>
    <xf numFmtId="0" fontId="0" fillId="0" borderId="13" xfId="0" applyFill="1" applyBorder="1" applyAlignment="1">
      <alignment horizontal="left" wrapText="1"/>
    </xf>
    <xf numFmtId="170" fontId="0" fillId="34" borderId="13" xfId="0" applyNumberFormat="1" applyFill="1" applyBorder="1"/>
    <xf numFmtId="0" fontId="4" fillId="0" borderId="0" xfId="735" applyFont="1" applyFill="1" applyBorder="1" applyAlignment="1">
      <alignment horizontal="left"/>
    </xf>
    <xf numFmtId="0" fontId="0" fillId="0" borderId="14" xfId="0" applyBorder="1"/>
    <xf numFmtId="171" fontId="4" fillId="0" borderId="13" xfId="0" applyNumberFormat="1" applyFont="1" applyBorder="1"/>
    <xf numFmtId="171" fontId="4" fillId="0" borderId="0" xfId="0" applyNumberFormat="1" applyFont="1" applyBorder="1"/>
    <xf numFmtId="171" fontId="4" fillId="0" borderId="0" xfId="0" applyNumberFormat="1" applyFont="1"/>
    <xf numFmtId="0" fontId="3" fillId="0" borderId="0" xfId="744" applyFont="1"/>
    <xf numFmtId="171" fontId="3" fillId="0" borderId="0" xfId="744" applyNumberFormat="1" applyFont="1" applyFill="1" applyBorder="1"/>
    <xf numFmtId="0" fontId="25" fillId="0" borderId="0" xfId="744"/>
    <xf numFmtId="14" fontId="25" fillId="0" borderId="0" xfId="744" applyNumberFormat="1" applyFont="1" applyAlignment="1">
      <alignment horizontal="left"/>
    </xf>
    <xf numFmtId="171" fontId="25" fillId="0" borderId="0" xfId="744" applyNumberFormat="1" applyFont="1" applyFill="1" applyBorder="1" applyAlignment="1">
      <alignment horizontal="left"/>
    </xf>
    <xf numFmtId="0" fontId="25" fillId="0" borderId="0" xfId="744" applyFont="1" applyAlignment="1">
      <alignment horizontal="left"/>
    </xf>
    <xf numFmtId="171" fontId="25" fillId="0" borderId="0" xfId="744" applyNumberFormat="1" applyFill="1" applyBorder="1" applyAlignment="1">
      <alignment horizontal="left"/>
    </xf>
    <xf numFmtId="0" fontId="4" fillId="0" borderId="0" xfId="744" applyFont="1" applyFill="1" applyBorder="1" applyAlignment="1">
      <alignment horizontal="left"/>
    </xf>
    <xf numFmtId="14" fontId="25" fillId="0" borderId="0" xfId="744" applyNumberFormat="1" applyFill="1" applyAlignment="1">
      <alignment horizontal="left"/>
    </xf>
    <xf numFmtId="0" fontId="4" fillId="0" borderId="0" xfId="744" applyFont="1"/>
    <xf numFmtId="0" fontId="22" fillId="0" borderId="0" xfId="735" applyFill="1"/>
    <xf numFmtId="0" fontId="3" fillId="0" borderId="0" xfId="735" applyFont="1" applyFill="1"/>
    <xf numFmtId="0" fontId="0" fillId="0" borderId="0" xfId="0" applyFill="1"/>
    <xf numFmtId="0" fontId="0" fillId="0" borderId="13" xfId="0" applyFill="1" applyBorder="1"/>
    <xf numFmtId="0" fontId="39" fillId="0" borderId="13" xfId="0" applyFont="1" applyBorder="1"/>
    <xf numFmtId="0" fontId="0" fillId="0" borderId="14" xfId="0" applyFill="1" applyBorder="1"/>
    <xf numFmtId="0" fontId="39" fillId="0" borderId="14" xfId="0" applyFont="1" applyBorder="1"/>
    <xf numFmtId="0" fontId="0" fillId="0" borderId="14" xfId="0" applyFill="1" applyBorder="1" applyAlignment="1">
      <alignment horizontal="left" wrapText="1"/>
    </xf>
    <xf numFmtId="171" fontId="4" fillId="0" borderId="14" xfId="0" applyNumberFormat="1" applyFont="1" applyBorder="1"/>
    <xf numFmtId="0" fontId="39" fillId="0" borderId="0" xfId="0" applyFont="1" applyBorder="1"/>
    <xf numFmtId="3" fontId="0" fillId="0" borderId="0" xfId="0" applyNumberFormat="1"/>
    <xf numFmtId="2" fontId="0" fillId="0" borderId="0" xfId="0" applyNumberFormat="1"/>
    <xf numFmtId="3" fontId="0" fillId="0" borderId="0" xfId="0" applyNumberFormat="1" applyAlignment="1">
      <alignment horizontal="center"/>
    </xf>
    <xf numFmtId="10" fontId="33" fillId="0" borderId="0" xfId="1126" applyNumberFormat="1" applyFont="1"/>
    <xf numFmtId="0" fontId="39" fillId="0" borderId="0" xfId="0" applyFont="1"/>
    <xf numFmtId="2" fontId="0" fillId="0" borderId="13" xfId="0" applyNumberFormat="1" applyBorder="1"/>
    <xf numFmtId="0" fontId="35" fillId="31" borderId="26" xfId="309"/>
    <xf numFmtId="169" fontId="35" fillId="31" borderId="26" xfId="309" applyNumberFormat="1"/>
    <xf numFmtId="2" fontId="40" fillId="0" borderId="0" xfId="0" applyNumberFormat="1" applyFont="1" applyBorder="1"/>
    <xf numFmtId="2" fontId="40" fillId="0" borderId="0" xfId="0" applyNumberFormat="1" applyFont="1" applyFill="1" applyBorder="1"/>
    <xf numFmtId="2" fontId="40" fillId="0" borderId="13" xfId="0" applyNumberFormat="1" applyFont="1" applyBorder="1"/>
    <xf numFmtId="0" fontId="0" fillId="35" borderId="0" xfId="0" applyFill="1"/>
    <xf numFmtId="171" fontId="25" fillId="0" borderId="0" xfId="0" applyNumberFormat="1" applyFont="1" applyBorder="1"/>
    <xf numFmtId="171" fontId="25" fillId="0" borderId="13" xfId="0" applyNumberFormat="1" applyFont="1" applyBorder="1"/>
    <xf numFmtId="0" fontId="0" fillId="0" borderId="15" xfId="0" applyBorder="1"/>
    <xf numFmtId="2" fontId="0" fillId="0" borderId="15" xfId="0" applyNumberFormat="1" applyBorder="1"/>
    <xf numFmtId="0" fontId="0" fillId="0" borderId="15" xfId="0" applyFill="1" applyBorder="1" applyAlignment="1">
      <alignment horizontal="left" wrapText="1"/>
    </xf>
    <xf numFmtId="2" fontId="0" fillId="0" borderId="0" xfId="0" applyNumberFormat="1" applyBorder="1"/>
    <xf numFmtId="2" fontId="0" fillId="0" borderId="14" xfId="0" applyNumberFormat="1" applyBorder="1"/>
    <xf numFmtId="0" fontId="0" fillId="35" borderId="0" xfId="0" applyFill="1" applyBorder="1"/>
    <xf numFmtId="0" fontId="32" fillId="0" borderId="16" xfId="735" applyFont="1" applyBorder="1"/>
    <xf numFmtId="0" fontId="4" fillId="34" borderId="13" xfId="734" applyFill="1" applyBorder="1"/>
    <xf numFmtId="0" fontId="31" fillId="0" borderId="17" xfId="735" applyFont="1" applyBorder="1" applyAlignment="1">
      <alignment horizontal="center"/>
    </xf>
    <xf numFmtId="0" fontId="31" fillId="0" borderId="18" xfId="735" applyFont="1" applyBorder="1" applyAlignment="1">
      <alignment horizontal="center"/>
    </xf>
    <xf numFmtId="0" fontId="31" fillId="0" borderId="19" xfId="735" applyFont="1" applyBorder="1" applyAlignment="1">
      <alignment horizontal="center"/>
    </xf>
    <xf numFmtId="0" fontId="32" fillId="0" borderId="20" xfId="735" applyFont="1" applyBorder="1"/>
    <xf numFmtId="0" fontId="22" fillId="0" borderId="21" xfId="735" applyBorder="1"/>
    <xf numFmtId="0" fontId="22" fillId="0" borderId="22" xfId="735" applyBorder="1"/>
    <xf numFmtId="0" fontId="32" fillId="0" borderId="23" xfId="735" applyFont="1" applyBorder="1"/>
    <xf numFmtId="0" fontId="22" fillId="0" borderId="24" xfId="735" applyBorder="1"/>
    <xf numFmtId="0" fontId="4" fillId="0" borderId="25" xfId="735" applyFont="1" applyBorder="1"/>
    <xf numFmtId="0" fontId="4" fillId="0" borderId="0" xfId="744" applyFont="1" applyAlignment="1">
      <alignment horizontal="left"/>
    </xf>
    <xf numFmtId="171" fontId="4" fillId="0" borderId="0" xfId="744" applyNumberFormat="1" applyFont="1" applyFill="1" applyBorder="1" applyAlignment="1">
      <alignment horizontal="left"/>
    </xf>
    <xf numFmtId="14" fontId="4" fillId="0" borderId="0" xfId="744" applyNumberFormat="1" applyFont="1" applyAlignment="1">
      <alignment horizontal="left"/>
    </xf>
    <xf numFmtId="0" fontId="22" fillId="0" borderId="0" xfId="735"/>
    <xf numFmtId="0" fontId="22" fillId="0" borderId="0" xfId="735"/>
    <xf numFmtId="0" fontId="42" fillId="36" borderId="12" xfId="737" applyFont="1" applyFill="1" applyBorder="1" applyAlignment="1">
      <alignment horizontal="left" vertical="top" wrapText="1"/>
    </xf>
    <xf numFmtId="0" fontId="40" fillId="0" borderId="0" xfId="0" applyFont="1"/>
    <xf numFmtId="0" fontId="43" fillId="0" borderId="0" xfId="737" applyFont="1"/>
    <xf numFmtId="0" fontId="41" fillId="0" borderId="0" xfId="0" applyFont="1" applyFill="1"/>
    <xf numFmtId="169" fontId="0" fillId="37" borderId="0" xfId="0" applyNumberFormat="1" applyFill="1"/>
    <xf numFmtId="0" fontId="4" fillId="37" borderId="0" xfId="737" applyFill="1" applyBorder="1" applyAlignment="1">
      <alignment horizontal="left" wrapText="1"/>
    </xf>
    <xf numFmtId="0" fontId="0" fillId="37" borderId="0" xfId="0" applyFill="1"/>
    <xf numFmtId="0" fontId="42" fillId="36" borderId="12" xfId="0" applyFont="1" applyFill="1" applyBorder="1" applyAlignment="1">
      <alignment horizontal="left" vertical="top" wrapText="1"/>
    </xf>
    <xf numFmtId="0" fontId="0" fillId="37" borderId="1" xfId="0" applyFill="1" applyBorder="1"/>
    <xf numFmtId="1" fontId="0" fillId="37" borderId="1" xfId="0" applyNumberFormat="1" applyFill="1" applyBorder="1"/>
    <xf numFmtId="1" fontId="0" fillId="37" borderId="0" xfId="0" applyNumberFormat="1" applyFill="1"/>
    <xf numFmtId="169" fontId="0" fillId="37" borderId="1" xfId="0" applyNumberFormat="1" applyFill="1" applyBorder="1"/>
    <xf numFmtId="2" fontId="0" fillId="37" borderId="1" xfId="0" applyNumberFormat="1" applyFill="1" applyBorder="1"/>
    <xf numFmtId="0" fontId="0" fillId="38" borderId="0" xfId="0" applyFill="1"/>
    <xf numFmtId="1" fontId="0" fillId="38" borderId="0" xfId="0" applyNumberFormat="1" applyFill="1"/>
    <xf numFmtId="0" fontId="4" fillId="38" borderId="0" xfId="737" applyFill="1" applyBorder="1" applyAlignment="1">
      <alignment horizontal="left" wrapText="1"/>
    </xf>
    <xf numFmtId="0" fontId="4" fillId="0" borderId="0" xfId="737" applyFill="1" applyBorder="1" applyAlignment="1">
      <alignment horizontal="left" wrapText="1"/>
    </xf>
    <xf numFmtId="169" fontId="0" fillId="38" borderId="0" xfId="0" applyNumberFormat="1" applyFill="1"/>
    <xf numFmtId="2" fontId="0" fillId="38" borderId="1" xfId="0" applyNumberFormat="1" applyFill="1" applyBorder="1"/>
    <xf numFmtId="169" fontId="0" fillId="0" borderId="0" xfId="0" applyNumberFormat="1" applyFill="1"/>
    <xf numFmtId="1" fontId="0" fillId="0" borderId="0" xfId="0" applyNumberFormat="1" applyFill="1"/>
    <xf numFmtId="0" fontId="39" fillId="0" borderId="0" xfId="0" applyFont="1"/>
    <xf numFmtId="0" fontId="0" fillId="0" borderId="34" xfId="0" applyBorder="1"/>
    <xf numFmtId="0" fontId="0" fillId="0" borderId="35" xfId="0" applyBorder="1"/>
    <xf numFmtId="0" fontId="0" fillId="0" borderId="36" xfId="0" applyNumberFormat="1" applyBorder="1" applyAlignment="1"/>
    <xf numFmtId="0" fontId="0" fillId="0" borderId="37" xfId="0" applyNumberFormat="1" applyBorder="1" applyAlignment="1"/>
    <xf numFmtId="0" fontId="0" fillId="0" borderId="38" xfId="0" applyNumberFormat="1" applyBorder="1" applyAlignment="1"/>
    <xf numFmtId="0" fontId="0" fillId="0" borderId="39" xfId="0" applyNumberFormat="1" applyBorder="1" applyAlignment="1"/>
    <xf numFmtId="0" fontId="0" fillId="0" borderId="40" xfId="0" applyNumberFormat="1" applyBorder="1" applyAlignment="1"/>
    <xf numFmtId="0" fontId="0" fillId="39" borderId="41" xfId="0" applyFont="1" applyFill="1" applyBorder="1" applyAlignment="1">
      <alignment horizontal="left" vertical="center"/>
    </xf>
    <xf numFmtId="0" fontId="0" fillId="0" borderId="42" xfId="0" applyBorder="1"/>
    <xf numFmtId="0" fontId="0" fillId="0" borderId="43" xfId="0" applyBorder="1"/>
    <xf numFmtId="0" fontId="0" fillId="0" borderId="42" xfId="1126" applyNumberFormat="1" applyFont="1" applyBorder="1"/>
    <xf numFmtId="0" fontId="0" fillId="0" borderId="44" xfId="1126" applyNumberFormat="1" applyFont="1" applyBorder="1"/>
    <xf numFmtId="0" fontId="0" fillId="0" borderId="45" xfId="1126" applyNumberFormat="1" applyFont="1" applyBorder="1"/>
    <xf numFmtId="0" fontId="0" fillId="0" borderId="46" xfId="1126" applyNumberFormat="1" applyFont="1" applyBorder="1"/>
    <xf numFmtId="0" fontId="0" fillId="0" borderId="47" xfId="1126" applyNumberFormat="1" applyFont="1" applyBorder="1"/>
    <xf numFmtId="0" fontId="0" fillId="0" borderId="48" xfId="0" applyBorder="1"/>
    <xf numFmtId="0" fontId="0" fillId="0" borderId="49" xfId="0" applyBorder="1"/>
    <xf numFmtId="0" fontId="0" fillId="0" borderId="48" xfId="1126" applyNumberFormat="1" applyFont="1" applyBorder="1"/>
    <xf numFmtId="0" fontId="0" fillId="0" borderId="50" xfId="1126" applyNumberFormat="1" applyFont="1" applyBorder="1"/>
    <xf numFmtId="0" fontId="0" fillId="0" borderId="51" xfId="1126" applyNumberFormat="1" applyFont="1" applyBorder="1"/>
    <xf numFmtId="0" fontId="0" fillId="0" borderId="52" xfId="1126" applyNumberFormat="1" applyFont="1" applyBorder="1"/>
    <xf numFmtId="0" fontId="0" fillId="0" borderId="53" xfId="1126" applyNumberFormat="1" applyFont="1" applyBorder="1"/>
    <xf numFmtId="0" fontId="0" fillId="0" borderId="54" xfId="0" applyBorder="1"/>
    <xf numFmtId="0" fontId="0" fillId="0" borderId="55" xfId="0" applyBorder="1"/>
    <xf numFmtId="0" fontId="0" fillId="0" borderId="54" xfId="1126" applyNumberFormat="1" applyFont="1" applyBorder="1"/>
    <xf numFmtId="0" fontId="0" fillId="0" borderId="56" xfId="1126" applyNumberFormat="1" applyFont="1" applyBorder="1"/>
    <xf numFmtId="0" fontId="0" fillId="0" borderId="57" xfId="1126" applyNumberFormat="1" applyFont="1" applyBorder="1"/>
    <xf numFmtId="0" fontId="0" fillId="0" borderId="58" xfId="1126" applyNumberFormat="1" applyFont="1" applyBorder="1"/>
    <xf numFmtId="0" fontId="0" fillId="0" borderId="59" xfId="1126" applyNumberFormat="1" applyFont="1" applyBorder="1"/>
    <xf numFmtId="0" fontId="0" fillId="0" borderId="60" xfId="1126" applyNumberFormat="1" applyFont="1" applyBorder="1"/>
    <xf numFmtId="0" fontId="0" fillId="0" borderId="36" xfId="0" applyBorder="1" applyAlignment="1"/>
    <xf numFmtId="0" fontId="0" fillId="0" borderId="37" xfId="0" applyBorder="1" applyAlignment="1"/>
    <xf numFmtId="0" fontId="0" fillId="0" borderId="38" xfId="0" applyBorder="1" applyAlignment="1"/>
    <xf numFmtId="0" fontId="0" fillId="0" borderId="39" xfId="0" applyBorder="1" applyAlignment="1"/>
    <xf numFmtId="0" fontId="0" fillId="0" borderId="40" xfId="0" applyBorder="1" applyAlignment="1"/>
    <xf numFmtId="9" fontId="0" fillId="0" borderId="42" xfId="1126" applyFont="1" applyBorder="1"/>
    <xf numFmtId="9" fontId="0" fillId="0" borderId="44" xfId="1126" applyFont="1" applyBorder="1"/>
    <xf numFmtId="9" fontId="0" fillId="0" borderId="45" xfId="1126" applyFont="1" applyBorder="1"/>
    <xf numFmtId="9" fontId="0" fillId="0" borderId="46" xfId="1126" applyFont="1" applyBorder="1"/>
    <xf numFmtId="9" fontId="0" fillId="0" borderId="47" xfId="1126" applyFont="1" applyBorder="1"/>
    <xf numFmtId="9" fontId="0" fillId="0" borderId="48" xfId="1126" applyFont="1" applyBorder="1"/>
    <xf numFmtId="9" fontId="0" fillId="0" borderId="50" xfId="1126" applyFont="1" applyBorder="1"/>
    <xf numFmtId="9" fontId="0" fillId="0" borderId="51" xfId="1126" applyFont="1" applyBorder="1"/>
    <xf numFmtId="9" fontId="0" fillId="0" borderId="52" xfId="1126" applyFont="1" applyBorder="1"/>
    <xf numFmtId="9" fontId="0" fillId="0" borderId="53" xfId="1126" applyFont="1" applyBorder="1"/>
    <xf numFmtId="9" fontId="0" fillId="0" borderId="54" xfId="1126" applyFont="1" applyBorder="1"/>
    <xf numFmtId="9" fontId="0" fillId="0" borderId="56" xfId="1126" applyFont="1" applyBorder="1"/>
    <xf numFmtId="9" fontId="0" fillId="0" borderId="57" xfId="1126" applyFont="1" applyBorder="1"/>
    <xf numFmtId="9" fontId="0" fillId="0" borderId="58" xfId="1126" applyFont="1" applyBorder="1"/>
    <xf numFmtId="9" fontId="0" fillId="0" borderId="59" xfId="1126" applyFont="1" applyBorder="1"/>
    <xf numFmtId="0" fontId="0" fillId="0" borderId="61" xfId="0" applyBorder="1"/>
    <xf numFmtId="11" fontId="0" fillId="0" borderId="0" xfId="0" applyNumberFormat="1"/>
    <xf numFmtId="0" fontId="0" fillId="0" borderId="62" xfId="0" applyBorder="1"/>
    <xf numFmtId="0" fontId="0" fillId="0" borderId="63" xfId="0" applyBorder="1"/>
    <xf numFmtId="9" fontId="0" fillId="0" borderId="64" xfId="1126" applyFont="1" applyBorder="1"/>
    <xf numFmtId="0" fontId="0" fillId="0" borderId="65" xfId="0" applyBorder="1"/>
    <xf numFmtId="0" fontId="0" fillId="0" borderId="66" xfId="0" applyBorder="1"/>
    <xf numFmtId="9" fontId="0" fillId="0" borderId="67" xfId="1126" applyFont="1" applyBorder="1"/>
    <xf numFmtId="0" fontId="0" fillId="0" borderId="68" xfId="0" applyBorder="1"/>
    <xf numFmtId="0" fontId="0" fillId="0" borderId="69" xfId="0" applyBorder="1"/>
    <xf numFmtId="9" fontId="0" fillId="0" borderId="70" xfId="1126" applyFont="1" applyBorder="1"/>
    <xf numFmtId="0" fontId="0" fillId="0" borderId="0" xfId="0" applyBorder="1" applyAlignment="1">
      <alignment vertical="center"/>
    </xf>
    <xf numFmtId="0" fontId="0" fillId="0" borderId="71" xfId="0" applyBorder="1"/>
    <xf numFmtId="0" fontId="0" fillId="0" borderId="72" xfId="0" applyBorder="1"/>
    <xf numFmtId="1" fontId="0" fillId="0" borderId="34" xfId="0" applyNumberFormat="1" applyBorder="1" applyAlignment="1"/>
    <xf numFmtId="1" fontId="0" fillId="0" borderId="60" xfId="0" applyNumberFormat="1" applyBorder="1" applyAlignment="1"/>
    <xf numFmtId="1" fontId="0" fillId="0" borderId="73" xfId="0" applyNumberFormat="1" applyBorder="1" applyAlignment="1"/>
    <xf numFmtId="1" fontId="0" fillId="0" borderId="74" xfId="0" applyNumberFormat="1" applyBorder="1" applyAlignment="1"/>
    <xf numFmtId="1" fontId="0" fillId="0" borderId="0" xfId="0" applyNumberFormat="1" applyBorder="1" applyAlignment="1"/>
    <xf numFmtId="1" fontId="0" fillId="0" borderId="75" xfId="0" applyNumberFormat="1" applyBorder="1" applyAlignment="1"/>
    <xf numFmtId="1" fontId="0" fillId="0" borderId="65" xfId="0" applyNumberFormat="1" applyBorder="1" applyAlignment="1"/>
    <xf numFmtId="1" fontId="0" fillId="0" borderId="76" xfId="0" applyNumberFormat="1" applyBorder="1" applyAlignment="1"/>
    <xf numFmtId="1" fontId="0" fillId="0" borderId="77" xfId="0" applyNumberFormat="1" applyBorder="1" applyAlignment="1"/>
    <xf numFmtId="1" fontId="0" fillId="0" borderId="36" xfId="0" applyNumberFormat="1" applyBorder="1" applyAlignment="1"/>
    <xf numFmtId="1" fontId="0" fillId="0" borderId="37" xfId="0" applyNumberFormat="1" applyBorder="1" applyAlignment="1"/>
    <xf numFmtId="1" fontId="0" fillId="0" borderId="39" xfId="0" applyNumberFormat="1" applyBorder="1" applyAlignment="1"/>
    <xf numFmtId="1" fontId="0" fillId="0" borderId="38" xfId="0" applyNumberFormat="1" applyBorder="1" applyAlignment="1"/>
    <xf numFmtId="1" fontId="0" fillId="0" borderId="78" xfId="0" applyNumberFormat="1" applyBorder="1" applyAlignment="1"/>
    <xf numFmtId="1" fontId="0" fillId="0" borderId="79" xfId="0" applyNumberFormat="1" applyBorder="1" applyAlignment="1"/>
    <xf numFmtId="1" fontId="0" fillId="0" borderId="80" xfId="0" applyNumberFormat="1" applyBorder="1" applyAlignment="1"/>
    <xf numFmtId="1" fontId="0" fillId="0" borderId="81" xfId="0" applyNumberFormat="1" applyBorder="1" applyAlignment="1"/>
    <xf numFmtId="1" fontId="0" fillId="0" borderId="68" xfId="0" applyNumberFormat="1" applyBorder="1" applyAlignment="1"/>
    <xf numFmtId="1" fontId="0" fillId="0" borderId="28" xfId="0" applyNumberFormat="1" applyBorder="1" applyAlignment="1"/>
    <xf numFmtId="1" fontId="0" fillId="0" borderId="82" xfId="0" applyNumberFormat="1" applyBorder="1" applyAlignment="1"/>
    <xf numFmtId="1" fontId="0" fillId="0" borderId="83" xfId="0" applyNumberFormat="1" applyBorder="1" applyAlignment="1"/>
    <xf numFmtId="1" fontId="0" fillId="0" borderId="84" xfId="0" applyNumberFormat="1" applyBorder="1" applyAlignment="1"/>
    <xf numFmtId="0" fontId="0" fillId="0" borderId="60" xfId="0" applyBorder="1"/>
    <xf numFmtId="0" fontId="0" fillId="0" borderId="85" xfId="0" applyBorder="1"/>
    <xf numFmtId="0" fontId="0" fillId="0" borderId="28" xfId="0" applyBorder="1"/>
    <xf numFmtId="0" fontId="0" fillId="0" borderId="0" xfId="0" applyAlignment="1">
      <alignment vertical="center"/>
    </xf>
    <xf numFmtId="2" fontId="0" fillId="40" borderId="34" xfId="0" applyNumberFormat="1" applyFill="1" applyBorder="1"/>
    <xf numFmtId="2" fontId="0" fillId="40" borderId="60" xfId="0" applyNumberFormat="1" applyFill="1" applyBorder="1"/>
    <xf numFmtId="2" fontId="0" fillId="40" borderId="85" xfId="0" applyNumberFormat="1" applyFill="1" applyBorder="1"/>
    <xf numFmtId="2" fontId="0" fillId="40" borderId="68" xfId="0" applyNumberFormat="1" applyFill="1" applyBorder="1"/>
    <xf numFmtId="2" fontId="0" fillId="40" borderId="28" xfId="0" applyNumberFormat="1" applyFill="1" applyBorder="1"/>
    <xf numFmtId="2" fontId="0" fillId="40" borderId="84" xfId="0" applyNumberFormat="1" applyFill="1" applyBorder="1"/>
    <xf numFmtId="2" fontId="0" fillId="40" borderId="65" xfId="0" applyNumberFormat="1" applyFill="1" applyBorder="1"/>
    <xf numFmtId="2" fontId="0" fillId="40" borderId="0" xfId="0" applyNumberFormat="1" applyFill="1" applyBorder="1"/>
    <xf numFmtId="2" fontId="0" fillId="40" borderId="75" xfId="0" applyNumberFormat="1" applyFill="1" applyBorder="1"/>
    <xf numFmtId="1" fontId="0" fillId="0" borderId="0" xfId="0" applyNumberFormat="1" applyFill="1" applyBorder="1"/>
    <xf numFmtId="1" fontId="0" fillId="0" borderId="44" xfId="1126" applyNumberFormat="1" applyFont="1" applyBorder="1"/>
    <xf numFmtId="1" fontId="0" fillId="0" borderId="64" xfId="1126" applyNumberFormat="1" applyFont="1" applyBorder="1"/>
    <xf numFmtId="1" fontId="0" fillId="0" borderId="50" xfId="1126" applyNumberFormat="1" applyFont="1" applyBorder="1"/>
    <xf numFmtId="1" fontId="0" fillId="0" borderId="67" xfId="1126" applyNumberFormat="1" applyFont="1" applyBorder="1"/>
    <xf numFmtId="1" fontId="0" fillId="0" borderId="56" xfId="1126" applyNumberFormat="1" applyFont="1" applyBorder="1"/>
    <xf numFmtId="1" fontId="0" fillId="0" borderId="70" xfId="1126" applyNumberFormat="1" applyFont="1" applyBorder="1"/>
    <xf numFmtId="2" fontId="0" fillId="0" borderId="0" xfId="0" applyNumberFormat="1" applyBorder="1" applyAlignment="1"/>
    <xf numFmtId="0" fontId="0" fillId="0" borderId="87" xfId="0" applyBorder="1"/>
    <xf numFmtId="0" fontId="0" fillId="0" borderId="88" xfId="0" applyBorder="1"/>
    <xf numFmtId="0" fontId="0" fillId="0" borderId="90" xfId="0" applyBorder="1"/>
    <xf numFmtId="2" fontId="0" fillId="0" borderId="93" xfId="0" applyNumberFormat="1" applyBorder="1"/>
    <xf numFmtId="2" fontId="0" fillId="0" borderId="94" xfId="0" applyNumberFormat="1" applyBorder="1"/>
    <xf numFmtId="0" fontId="0" fillId="0" borderId="97" xfId="0" applyBorder="1"/>
    <xf numFmtId="0" fontId="0" fillId="0" borderId="98" xfId="0" applyBorder="1"/>
    <xf numFmtId="0" fontId="0" fillId="0" borderId="99" xfId="0" applyBorder="1"/>
    <xf numFmtId="2" fontId="0" fillId="0" borderId="95" xfId="0" applyNumberFormat="1" applyBorder="1"/>
    <xf numFmtId="2" fontId="0" fillId="0" borderId="96" xfId="0" applyNumberFormat="1" applyBorder="1"/>
    <xf numFmtId="2" fontId="0" fillId="0" borderId="0" xfId="0" applyNumberFormat="1" applyFill="1" applyBorder="1"/>
    <xf numFmtId="2" fontId="0" fillId="0" borderId="0" xfId="0" applyNumberFormat="1" applyFill="1"/>
    <xf numFmtId="173" fontId="0" fillId="0" borderId="0" xfId="1126" applyNumberFormat="1" applyFont="1"/>
    <xf numFmtId="0" fontId="0" fillId="40" borderId="0" xfId="0" applyNumberFormat="1" applyFill="1" applyBorder="1"/>
    <xf numFmtId="0" fontId="40" fillId="0" borderId="0" xfId="0" applyFont="1" applyFill="1" applyBorder="1"/>
    <xf numFmtId="0" fontId="3" fillId="26" borderId="100" xfId="0" applyFont="1" applyFill="1" applyBorder="1"/>
    <xf numFmtId="0" fontId="3" fillId="27" borderId="100" xfId="0" applyFont="1" applyFill="1" applyBorder="1"/>
    <xf numFmtId="0" fontId="4" fillId="26" borderId="100" xfId="0" applyFont="1" applyFill="1" applyBorder="1"/>
    <xf numFmtId="0" fontId="4" fillId="26" borderId="0" xfId="0" applyFont="1" applyFill="1" applyBorder="1"/>
    <xf numFmtId="0" fontId="3" fillId="26" borderId="0" xfId="0" applyFont="1" applyFill="1" applyBorder="1"/>
    <xf numFmtId="0" fontId="0" fillId="41" borderId="0" xfId="0" applyFill="1"/>
    <xf numFmtId="0" fontId="0" fillId="42" borderId="0" xfId="0" applyFill="1"/>
    <xf numFmtId="0" fontId="3" fillId="27" borderId="0" xfId="0" applyFont="1" applyFill="1" applyBorder="1"/>
    <xf numFmtId="0" fontId="0" fillId="0" borderId="102" xfId="0" applyBorder="1"/>
    <xf numFmtId="2" fontId="0" fillId="0" borderId="101" xfId="0" applyNumberFormat="1" applyBorder="1"/>
    <xf numFmtId="2" fontId="0" fillId="0" borderId="103" xfId="0" applyNumberFormat="1" applyBorder="1"/>
    <xf numFmtId="0" fontId="39" fillId="0" borderId="0" xfId="0" applyFont="1"/>
    <xf numFmtId="0" fontId="36" fillId="32" borderId="27" xfId="732" applyBorder="1" applyAlignment="1">
      <alignment horizontal="left"/>
    </xf>
    <xf numFmtId="0" fontId="0" fillId="0" borderId="89" xfId="0" applyBorder="1" applyAlignment="1">
      <alignment horizontal="center" vertical="center"/>
    </xf>
    <xf numFmtId="0" fontId="0" fillId="0" borderId="91" xfId="0" applyBorder="1" applyAlignment="1">
      <alignment horizontal="center" vertical="center"/>
    </xf>
    <xf numFmtId="0" fontId="0" fillId="0" borderId="92" xfId="0" applyBorder="1" applyAlignment="1">
      <alignment horizontal="center" vertical="center"/>
    </xf>
    <xf numFmtId="0" fontId="0" fillId="0" borderId="95" xfId="0" applyBorder="1" applyAlignment="1">
      <alignment horizontal="center" vertical="center"/>
    </xf>
    <xf numFmtId="0" fontId="0" fillId="0" borderId="96" xfId="0" applyBorder="1" applyAlignment="1">
      <alignment horizontal="center" vertical="center"/>
    </xf>
    <xf numFmtId="0" fontId="0" fillId="0" borderId="101" xfId="0" applyBorder="1" applyAlignment="1">
      <alignment horizontal="center" vertical="center"/>
    </xf>
    <xf numFmtId="0" fontId="39" fillId="0" borderId="0" xfId="0" applyFont="1" applyBorder="1" applyAlignment="1">
      <alignment horizontal="center" vertical="center"/>
    </xf>
    <xf numFmtId="0" fontId="0" fillId="0" borderId="86" xfId="0" applyBorder="1" applyAlignment="1">
      <alignment horizontal="center"/>
    </xf>
    <xf numFmtId="0" fontId="39" fillId="0" borderId="0" xfId="0" applyFont="1" applyAlignment="1">
      <alignment horizontal="center"/>
    </xf>
    <xf numFmtId="0" fontId="39" fillId="0" borderId="34" xfId="0" applyFont="1" applyBorder="1" applyAlignment="1">
      <alignment horizontal="center" vertical="center"/>
    </xf>
    <xf numFmtId="0" fontId="39" fillId="0" borderId="68" xfId="0" applyFont="1" applyBorder="1" applyAlignment="1">
      <alignment horizontal="center" vertical="center"/>
    </xf>
    <xf numFmtId="0" fontId="39" fillId="0" borderId="65" xfId="0" applyFont="1" applyBorder="1" applyAlignment="1">
      <alignment horizontal="center" vertical="center"/>
    </xf>
    <xf numFmtId="0" fontId="0" fillId="0" borderId="0" xfId="0" applyAlignment="1">
      <alignment horizontal="center" vertical="center"/>
    </xf>
    <xf numFmtId="0" fontId="39" fillId="0" borderId="0" xfId="0" applyFont="1" applyBorder="1" applyAlignment="1">
      <alignment horizontal="center"/>
    </xf>
    <xf numFmtId="0" fontId="0" fillId="0" borderId="0" xfId="0" applyAlignment="1">
      <alignment horizontal="center"/>
    </xf>
    <xf numFmtId="0" fontId="0" fillId="0" borderId="65" xfId="0" applyBorder="1" applyAlignment="1">
      <alignment horizontal="center" vertical="center"/>
    </xf>
    <xf numFmtId="0" fontId="0" fillId="0" borderId="0" xfId="0"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0" borderId="31" xfId="0" applyFill="1" applyBorder="1" applyAlignment="1">
      <alignment horizontal="center"/>
    </xf>
    <xf numFmtId="0" fontId="0" fillId="0" borderId="30" xfId="0" applyFill="1" applyBorder="1" applyAlignment="1">
      <alignment horizontal="center"/>
    </xf>
    <xf numFmtId="0" fontId="0" fillId="0" borderId="32" xfId="0" applyFill="1" applyBorder="1" applyAlignment="1">
      <alignment horizontal="center"/>
    </xf>
    <xf numFmtId="0" fontId="0" fillId="0" borderId="33" xfId="0" applyFill="1" applyBorder="1" applyAlignment="1">
      <alignment horizontal="center"/>
    </xf>
    <xf numFmtId="0" fontId="0" fillId="0" borderId="28" xfId="0" applyBorder="1" applyAlignment="1">
      <alignment horizontal="center"/>
    </xf>
    <xf numFmtId="0" fontId="0" fillId="0" borderId="29" xfId="0" applyNumberFormat="1" applyBorder="1" applyAlignment="1">
      <alignment horizontal="center"/>
    </xf>
    <xf numFmtId="0" fontId="0" fillId="0" borderId="30" xfId="0" applyNumberFormat="1" applyBorder="1" applyAlignment="1">
      <alignment horizontal="center"/>
    </xf>
    <xf numFmtId="0" fontId="0" fillId="0" borderId="31" xfId="0" applyNumberFormat="1" applyFill="1" applyBorder="1" applyAlignment="1">
      <alignment horizontal="center"/>
    </xf>
    <xf numFmtId="0" fontId="0" fillId="0" borderId="30" xfId="0" applyNumberFormat="1" applyFill="1" applyBorder="1" applyAlignment="1">
      <alignment horizontal="center"/>
    </xf>
    <xf numFmtId="0" fontId="0" fillId="0" borderId="32" xfId="0" applyNumberFormat="1" applyFill="1" applyBorder="1" applyAlignment="1">
      <alignment horizontal="center"/>
    </xf>
    <xf numFmtId="0" fontId="0" fillId="0" borderId="33" xfId="0" applyNumberFormat="1" applyFill="1" applyBorder="1" applyAlignment="1">
      <alignment horizontal="center"/>
    </xf>
  </cellXfs>
  <cellStyles count="1525">
    <cellStyle name="20% - Colore 1" xfId="1"/>
    <cellStyle name="20% - Colore 2" xfId="2"/>
    <cellStyle name="20% - Colore 3" xfId="3"/>
    <cellStyle name="20% - Colore 4" xfId="4"/>
    <cellStyle name="20% - Colore 5" xfId="5"/>
    <cellStyle name="20% - Colore 6" xfId="6"/>
    <cellStyle name="40% - Colore 1" xfId="7"/>
    <cellStyle name="40% - Colore 2" xfId="8"/>
    <cellStyle name="40% - Colore 3" xfId="9"/>
    <cellStyle name="40% - Colore 4" xfId="10"/>
    <cellStyle name="40% - Colore 5" xfId="11"/>
    <cellStyle name="40% - Colore 6" xfId="12"/>
    <cellStyle name="5x indented GHG Textfiels" xfId="13"/>
    <cellStyle name="60% - Colore 1" xfId="14"/>
    <cellStyle name="60% - Colore 2" xfId="15"/>
    <cellStyle name="60% - Colore 3" xfId="16"/>
    <cellStyle name="60% - Colore 4" xfId="17"/>
    <cellStyle name="60% - Colore 5" xfId="18"/>
    <cellStyle name="60% - Colore 6" xfId="19"/>
    <cellStyle name="AggOrange_CRFReport-template" xfId="20"/>
    <cellStyle name="AggOrange9_CRFReport-template" xfId="21"/>
    <cellStyle name="Bad 2" xfId="22"/>
    <cellStyle name="Calcolo" xfId="23"/>
    <cellStyle name="Cella collegata" xfId="24"/>
    <cellStyle name="Cella da controllare" xfId="25"/>
    <cellStyle name="Colore 1" xfId="26"/>
    <cellStyle name="Colore 2" xfId="27"/>
    <cellStyle name="Colore 3" xfId="28"/>
    <cellStyle name="Colore 4" xfId="29"/>
    <cellStyle name="Colore 5" xfId="30"/>
    <cellStyle name="Colore 6" xfId="31"/>
    <cellStyle name="Comma 2" xfId="32"/>
    <cellStyle name="Comma 2 2" xfId="33"/>
    <cellStyle name="Comma 2 3" xfId="34"/>
    <cellStyle name="Comma 2 3 2" xfId="35"/>
    <cellStyle name="Comma 2 4" xfId="36"/>
    <cellStyle name="Comma 3" xfId="37"/>
    <cellStyle name="Comma 4" xfId="38"/>
    <cellStyle name="Comma 6" xfId="39"/>
    <cellStyle name="Comma0 - Type3" xfId="40"/>
    <cellStyle name="CustomizationCells" xfId="41"/>
    <cellStyle name="Euro" xfId="42"/>
    <cellStyle name="Euro 10" xfId="43"/>
    <cellStyle name="Euro 10 2" xfId="44"/>
    <cellStyle name="Euro 10 3" xfId="45"/>
    <cellStyle name="Euro 10 3 2" xfId="46"/>
    <cellStyle name="Euro 10 4" xfId="47"/>
    <cellStyle name="Euro 10 5" xfId="48"/>
    <cellStyle name="Euro 11" xfId="49"/>
    <cellStyle name="Euro 11 2" xfId="50"/>
    <cellStyle name="Euro 11 3" xfId="51"/>
    <cellStyle name="Euro 11 3 2" xfId="52"/>
    <cellStyle name="Euro 11 4" xfId="53"/>
    <cellStyle name="Euro 11 5" xfId="54"/>
    <cellStyle name="Euro 12" xfId="55"/>
    <cellStyle name="Euro 12 2" xfId="56"/>
    <cellStyle name="Euro 12 3" xfId="57"/>
    <cellStyle name="Euro 12 3 2" xfId="58"/>
    <cellStyle name="Euro 12 4" xfId="59"/>
    <cellStyle name="Euro 12 5" xfId="60"/>
    <cellStyle name="Euro 13" xfId="61"/>
    <cellStyle name="Euro 13 2" xfId="62"/>
    <cellStyle name="Euro 13 3" xfId="63"/>
    <cellStyle name="Euro 13 3 2" xfId="64"/>
    <cellStyle name="Euro 13 4" xfId="65"/>
    <cellStyle name="Euro 13 5" xfId="66"/>
    <cellStyle name="Euro 14" xfId="67"/>
    <cellStyle name="Euro 14 2" xfId="68"/>
    <cellStyle name="Euro 14 3" xfId="69"/>
    <cellStyle name="Euro 14 3 2" xfId="70"/>
    <cellStyle name="Euro 14 4" xfId="71"/>
    <cellStyle name="Euro 14 5" xfId="72"/>
    <cellStyle name="Euro 15" xfId="73"/>
    <cellStyle name="Euro 15 2" xfId="74"/>
    <cellStyle name="Euro 15 3" xfId="75"/>
    <cellStyle name="Euro 15 3 2" xfId="76"/>
    <cellStyle name="Euro 15 4" xfId="77"/>
    <cellStyle name="Euro 15 5" xfId="78"/>
    <cellStyle name="Euro 16" xfId="79"/>
    <cellStyle name="Euro 16 2" xfId="80"/>
    <cellStyle name="Euro 16 3" xfId="81"/>
    <cellStyle name="Euro 16 3 2" xfId="82"/>
    <cellStyle name="Euro 16 4" xfId="83"/>
    <cellStyle name="Euro 16 5" xfId="84"/>
    <cellStyle name="Euro 17" xfId="85"/>
    <cellStyle name="Euro 17 2" xfId="86"/>
    <cellStyle name="Euro 17 3" xfId="87"/>
    <cellStyle name="Euro 17 3 2" xfId="88"/>
    <cellStyle name="Euro 17 4" xfId="89"/>
    <cellStyle name="Euro 17 5" xfId="90"/>
    <cellStyle name="Euro 18" xfId="91"/>
    <cellStyle name="Euro 18 2" xfId="92"/>
    <cellStyle name="Euro 18 3" xfId="93"/>
    <cellStyle name="Euro 18 3 2" xfId="94"/>
    <cellStyle name="Euro 18 4" xfId="95"/>
    <cellStyle name="Euro 18 5" xfId="96"/>
    <cellStyle name="Euro 19" xfId="97"/>
    <cellStyle name="Euro 19 2" xfId="98"/>
    <cellStyle name="Euro 19 3" xfId="99"/>
    <cellStyle name="Euro 19 3 2" xfId="100"/>
    <cellStyle name="Euro 19 4" xfId="101"/>
    <cellStyle name="Euro 19 5" xfId="102"/>
    <cellStyle name="Euro 2" xfId="103"/>
    <cellStyle name="Euro 2 2" xfId="104"/>
    <cellStyle name="Euro 2 3" xfId="105"/>
    <cellStyle name="Euro 2 3 2" xfId="106"/>
    <cellStyle name="Euro 2 4" xfId="107"/>
    <cellStyle name="Euro 2 5" xfId="108"/>
    <cellStyle name="Euro 20" xfId="109"/>
    <cellStyle name="Euro 20 2" xfId="110"/>
    <cellStyle name="Euro 20 3" xfId="111"/>
    <cellStyle name="Euro 20 3 2" xfId="112"/>
    <cellStyle name="Euro 20 4" xfId="113"/>
    <cellStyle name="Euro 20 5" xfId="114"/>
    <cellStyle name="Euro 21" xfId="115"/>
    <cellStyle name="Euro 21 2" xfId="116"/>
    <cellStyle name="Euro 21 3" xfId="117"/>
    <cellStyle name="Euro 21 3 2" xfId="118"/>
    <cellStyle name="Euro 21 4" xfId="119"/>
    <cellStyle name="Euro 21 5" xfId="120"/>
    <cellStyle name="Euro 22" xfId="121"/>
    <cellStyle name="Euro 22 2" xfId="122"/>
    <cellStyle name="Euro 22 3" xfId="123"/>
    <cellStyle name="Euro 22 3 2" xfId="124"/>
    <cellStyle name="Euro 22 4" xfId="125"/>
    <cellStyle name="Euro 22 5" xfId="126"/>
    <cellStyle name="Euro 23" xfId="127"/>
    <cellStyle name="Euro 23 2" xfId="128"/>
    <cellStyle name="Euro 23 3" xfId="129"/>
    <cellStyle name="Euro 23 3 2" xfId="130"/>
    <cellStyle name="Euro 23 4" xfId="131"/>
    <cellStyle name="Euro 23 5" xfId="132"/>
    <cellStyle name="Euro 24" xfId="133"/>
    <cellStyle name="Euro 24 2" xfId="134"/>
    <cellStyle name="Euro 24 3" xfId="135"/>
    <cellStyle name="Euro 24 3 2" xfId="136"/>
    <cellStyle name="Euro 24 4" xfId="137"/>
    <cellStyle name="Euro 24 5" xfId="138"/>
    <cellStyle name="Euro 25" xfId="139"/>
    <cellStyle name="Euro 25 2" xfId="140"/>
    <cellStyle name="Euro 25 3" xfId="141"/>
    <cellStyle name="Euro 25 3 2" xfId="142"/>
    <cellStyle name="Euro 25 4" xfId="143"/>
    <cellStyle name="Euro 25 5" xfId="144"/>
    <cellStyle name="Euro 26" xfId="145"/>
    <cellStyle name="Euro 26 2" xfId="146"/>
    <cellStyle name="Euro 26 3" xfId="147"/>
    <cellStyle name="Euro 26 3 2" xfId="148"/>
    <cellStyle name="Euro 26 4" xfId="149"/>
    <cellStyle name="Euro 26 5" xfId="150"/>
    <cellStyle name="Euro 27" xfId="151"/>
    <cellStyle name="Euro 27 2" xfId="152"/>
    <cellStyle name="Euro 27 3" xfId="153"/>
    <cellStyle name="Euro 27 3 2" xfId="154"/>
    <cellStyle name="Euro 27 4" xfId="155"/>
    <cellStyle name="Euro 27 5" xfId="156"/>
    <cellStyle name="Euro 28" xfId="157"/>
    <cellStyle name="Euro 28 2" xfId="158"/>
    <cellStyle name="Euro 28 3" xfId="159"/>
    <cellStyle name="Euro 28 3 2" xfId="160"/>
    <cellStyle name="Euro 28 4" xfId="161"/>
    <cellStyle name="Euro 28 5" xfId="162"/>
    <cellStyle name="Euro 29" xfId="163"/>
    <cellStyle name="Euro 29 2" xfId="164"/>
    <cellStyle name="Euro 29 3" xfId="165"/>
    <cellStyle name="Euro 29 3 2" xfId="166"/>
    <cellStyle name="Euro 29 4" xfId="167"/>
    <cellStyle name="Euro 29 5" xfId="168"/>
    <cellStyle name="Euro 3" xfId="169"/>
    <cellStyle name="Euro 3 2" xfId="170"/>
    <cellStyle name="Euro 3 3" xfId="171"/>
    <cellStyle name="Euro 3 3 2" xfId="172"/>
    <cellStyle name="Euro 3 4" xfId="173"/>
    <cellStyle name="Euro 3 5" xfId="174"/>
    <cellStyle name="Euro 30" xfId="175"/>
    <cellStyle name="Euro 30 2" xfId="176"/>
    <cellStyle name="Euro 30 3" xfId="177"/>
    <cellStyle name="Euro 30 3 2" xfId="178"/>
    <cellStyle name="Euro 30 4" xfId="179"/>
    <cellStyle name="Euro 30 5" xfId="180"/>
    <cellStyle name="Euro 31" xfId="181"/>
    <cellStyle name="Euro 31 2" xfId="182"/>
    <cellStyle name="Euro 31 3" xfId="183"/>
    <cellStyle name="Euro 31 3 2" xfId="184"/>
    <cellStyle name="Euro 31 4" xfId="185"/>
    <cellStyle name="Euro 31 5" xfId="186"/>
    <cellStyle name="Euro 32" xfId="187"/>
    <cellStyle name="Euro 32 2" xfId="188"/>
    <cellStyle name="Euro 32 3" xfId="189"/>
    <cellStyle name="Euro 32 3 2" xfId="190"/>
    <cellStyle name="Euro 32 4" xfId="191"/>
    <cellStyle name="Euro 32 5" xfId="192"/>
    <cellStyle name="Euro 33" xfId="193"/>
    <cellStyle name="Euro 33 2" xfId="194"/>
    <cellStyle name="Euro 33 3" xfId="195"/>
    <cellStyle name="Euro 33 3 2" xfId="196"/>
    <cellStyle name="Euro 33 4" xfId="197"/>
    <cellStyle name="Euro 33 5" xfId="198"/>
    <cellStyle name="Euro 34" xfId="199"/>
    <cellStyle name="Euro 34 2" xfId="200"/>
    <cellStyle name="Euro 34 3" xfId="201"/>
    <cellStyle name="Euro 34 3 2" xfId="202"/>
    <cellStyle name="Euro 34 4" xfId="203"/>
    <cellStyle name="Euro 34 5" xfId="204"/>
    <cellStyle name="Euro 35" xfId="205"/>
    <cellStyle name="Euro 35 2" xfId="206"/>
    <cellStyle name="Euro 35 3" xfId="207"/>
    <cellStyle name="Euro 35 3 2" xfId="208"/>
    <cellStyle name="Euro 35 4" xfId="209"/>
    <cellStyle name="Euro 35 5" xfId="210"/>
    <cellStyle name="Euro 36" xfId="211"/>
    <cellStyle name="Euro 36 2" xfId="212"/>
    <cellStyle name="Euro 36 3" xfId="213"/>
    <cellStyle name="Euro 36 3 2" xfId="214"/>
    <cellStyle name="Euro 36 4" xfId="215"/>
    <cellStyle name="Euro 36 5" xfId="216"/>
    <cellStyle name="Euro 37" xfId="217"/>
    <cellStyle name="Euro 37 2" xfId="218"/>
    <cellStyle name="Euro 37 3" xfId="219"/>
    <cellStyle name="Euro 37 3 2" xfId="220"/>
    <cellStyle name="Euro 37 4" xfId="221"/>
    <cellStyle name="Euro 37 5" xfId="222"/>
    <cellStyle name="Euro 38" xfId="223"/>
    <cellStyle name="Euro 38 2" xfId="224"/>
    <cellStyle name="Euro 38 3" xfId="225"/>
    <cellStyle name="Euro 38 3 2" xfId="226"/>
    <cellStyle name="Euro 38 4" xfId="227"/>
    <cellStyle name="Euro 38 5" xfId="228"/>
    <cellStyle name="Euro 39" xfId="229"/>
    <cellStyle name="Euro 39 2" xfId="230"/>
    <cellStyle name="Euro 39 3" xfId="231"/>
    <cellStyle name="Euro 39 3 2" xfId="232"/>
    <cellStyle name="Euro 39 4" xfId="233"/>
    <cellStyle name="Euro 39 5" xfId="234"/>
    <cellStyle name="Euro 4" xfId="235"/>
    <cellStyle name="Euro 4 2" xfId="236"/>
    <cellStyle name="Euro 4 3" xfId="237"/>
    <cellStyle name="Euro 4 3 2" xfId="238"/>
    <cellStyle name="Euro 4 4" xfId="239"/>
    <cellStyle name="Euro 4 5" xfId="240"/>
    <cellStyle name="Euro 40" xfId="241"/>
    <cellStyle name="Euro 40 2" xfId="242"/>
    <cellStyle name="Euro 40 3" xfId="243"/>
    <cellStyle name="Euro 40 3 2" xfId="244"/>
    <cellStyle name="Euro 40 4" xfId="245"/>
    <cellStyle name="Euro 40 5" xfId="246"/>
    <cellStyle name="Euro 41" xfId="247"/>
    <cellStyle name="Euro 41 2" xfId="248"/>
    <cellStyle name="Euro 41 3" xfId="249"/>
    <cellStyle name="Euro 41 3 2" xfId="250"/>
    <cellStyle name="Euro 41 4" xfId="251"/>
    <cellStyle name="Euro 41 5" xfId="252"/>
    <cellStyle name="Euro 42" xfId="253"/>
    <cellStyle name="Euro 42 2" xfId="254"/>
    <cellStyle name="Euro 42 3" xfId="255"/>
    <cellStyle name="Euro 42 3 2" xfId="256"/>
    <cellStyle name="Euro 42 4" xfId="257"/>
    <cellStyle name="Euro 42 5" xfId="258"/>
    <cellStyle name="Euro 43" xfId="259"/>
    <cellStyle name="Euro 43 2" xfId="260"/>
    <cellStyle name="Euro 43 3" xfId="261"/>
    <cellStyle name="Euro 43 3 2" xfId="262"/>
    <cellStyle name="Euro 43 4" xfId="263"/>
    <cellStyle name="Euro 43 5" xfId="264"/>
    <cellStyle name="Euro 44" xfId="265"/>
    <cellStyle name="Euro 44 2" xfId="266"/>
    <cellStyle name="Euro 44 3" xfId="267"/>
    <cellStyle name="Euro 44 3 2" xfId="268"/>
    <cellStyle name="Euro 44 4" xfId="269"/>
    <cellStyle name="Euro 44 5" xfId="270"/>
    <cellStyle name="Euro 45" xfId="271"/>
    <cellStyle name="Euro 46" xfId="272"/>
    <cellStyle name="Euro 47" xfId="273"/>
    <cellStyle name="Euro 47 2" xfId="274"/>
    <cellStyle name="Euro 48" xfId="275"/>
    <cellStyle name="Euro 49" xfId="276"/>
    <cellStyle name="Euro 5" xfId="277"/>
    <cellStyle name="Euro 5 2" xfId="278"/>
    <cellStyle name="Euro 5 3" xfId="279"/>
    <cellStyle name="Euro 5 3 2" xfId="280"/>
    <cellStyle name="Euro 5 4" xfId="281"/>
    <cellStyle name="Euro 5 5" xfId="282"/>
    <cellStyle name="Euro 50" xfId="283"/>
    <cellStyle name="Euro 6" xfId="284"/>
    <cellStyle name="Euro 6 2" xfId="285"/>
    <cellStyle name="Euro 6 3" xfId="286"/>
    <cellStyle name="Euro 6 3 2" xfId="287"/>
    <cellStyle name="Euro 6 4" xfId="288"/>
    <cellStyle name="Euro 6 5" xfId="289"/>
    <cellStyle name="Euro 7" xfId="290"/>
    <cellStyle name="Euro 7 2" xfId="291"/>
    <cellStyle name="Euro 7 3" xfId="292"/>
    <cellStyle name="Euro 7 3 2" xfId="293"/>
    <cellStyle name="Euro 7 4" xfId="294"/>
    <cellStyle name="Euro 7 5" xfId="295"/>
    <cellStyle name="Euro 8" xfId="296"/>
    <cellStyle name="Euro 8 2" xfId="297"/>
    <cellStyle name="Euro 8 3" xfId="298"/>
    <cellStyle name="Euro 8 3 2" xfId="299"/>
    <cellStyle name="Euro 8 4" xfId="300"/>
    <cellStyle name="Euro 8 5" xfId="301"/>
    <cellStyle name="Euro 9" xfId="302"/>
    <cellStyle name="Euro 9 2" xfId="303"/>
    <cellStyle name="Euro 9 3" xfId="304"/>
    <cellStyle name="Euro 9 3 2" xfId="305"/>
    <cellStyle name="Euro 9 4" xfId="306"/>
    <cellStyle name="Euro 9 5" xfId="307"/>
    <cellStyle name="Fixed2 - Type2" xfId="308"/>
    <cellStyle name="Input" xfId="309" builtinId="20"/>
    <cellStyle name="Input 2" xfId="310"/>
    <cellStyle name="InputCells" xfId="311"/>
    <cellStyle name="Migliaia [0] 10" xfId="312"/>
    <cellStyle name="Migliaia [0] 11" xfId="313"/>
    <cellStyle name="Migliaia [0] 12" xfId="314"/>
    <cellStyle name="Migliaia [0] 13" xfId="315"/>
    <cellStyle name="Migliaia [0] 14" xfId="316"/>
    <cellStyle name="Migliaia [0] 15" xfId="317"/>
    <cellStyle name="Migliaia [0] 16" xfId="318"/>
    <cellStyle name="Migliaia [0] 17" xfId="319"/>
    <cellStyle name="Migliaia [0] 18" xfId="320"/>
    <cellStyle name="Migliaia [0] 19" xfId="321"/>
    <cellStyle name="Migliaia [0] 2" xfId="322"/>
    <cellStyle name="Migliaia [0] 20" xfId="323"/>
    <cellStyle name="Migliaia [0] 21" xfId="324"/>
    <cellStyle name="Migliaia [0] 22" xfId="325"/>
    <cellStyle name="Migliaia [0] 23" xfId="326"/>
    <cellStyle name="Migliaia [0] 24" xfId="327"/>
    <cellStyle name="Migliaia [0] 25" xfId="328"/>
    <cellStyle name="Migliaia [0] 26" xfId="329"/>
    <cellStyle name="Migliaia [0] 27" xfId="330"/>
    <cellStyle name="Migliaia [0] 28" xfId="331"/>
    <cellStyle name="Migliaia [0] 29" xfId="332"/>
    <cellStyle name="Migliaia [0] 3" xfId="333"/>
    <cellStyle name="Migliaia [0] 30" xfId="334"/>
    <cellStyle name="Migliaia [0] 31" xfId="335"/>
    <cellStyle name="Migliaia [0] 32" xfId="336"/>
    <cellStyle name="Migliaia [0] 33" xfId="337"/>
    <cellStyle name="Migliaia [0] 34" xfId="338"/>
    <cellStyle name="Migliaia [0] 35" xfId="339"/>
    <cellStyle name="Migliaia [0] 36" xfId="340"/>
    <cellStyle name="Migliaia [0] 37" xfId="341"/>
    <cellStyle name="Migliaia [0] 38" xfId="342"/>
    <cellStyle name="Migliaia [0] 39" xfId="343"/>
    <cellStyle name="Migliaia [0] 4" xfId="344"/>
    <cellStyle name="Migliaia [0] 40" xfId="345"/>
    <cellStyle name="Migliaia [0] 41" xfId="346"/>
    <cellStyle name="Migliaia [0] 42" xfId="347"/>
    <cellStyle name="Migliaia [0] 43" xfId="348"/>
    <cellStyle name="Migliaia [0] 44" xfId="349"/>
    <cellStyle name="Migliaia [0] 45" xfId="350"/>
    <cellStyle name="Migliaia [0] 46" xfId="351"/>
    <cellStyle name="Migliaia [0] 47" xfId="352"/>
    <cellStyle name="Migliaia [0] 48" xfId="353"/>
    <cellStyle name="Migliaia [0] 49" xfId="354"/>
    <cellStyle name="Migliaia [0] 5" xfId="355"/>
    <cellStyle name="Migliaia [0] 50" xfId="356"/>
    <cellStyle name="Migliaia [0] 51" xfId="357"/>
    <cellStyle name="Migliaia [0] 52" xfId="358"/>
    <cellStyle name="Migliaia [0] 53" xfId="359"/>
    <cellStyle name="Migliaia [0] 54" xfId="360"/>
    <cellStyle name="Migliaia [0] 55" xfId="361"/>
    <cellStyle name="Migliaia [0] 56" xfId="362"/>
    <cellStyle name="Migliaia [0] 57" xfId="363"/>
    <cellStyle name="Migliaia [0] 58" xfId="364"/>
    <cellStyle name="Migliaia [0] 59" xfId="365"/>
    <cellStyle name="Migliaia [0] 6" xfId="366"/>
    <cellStyle name="Migliaia [0] 7" xfId="367"/>
    <cellStyle name="Migliaia [0] 8" xfId="368"/>
    <cellStyle name="Migliaia [0] 9" xfId="369"/>
    <cellStyle name="Migliaia 10" xfId="370"/>
    <cellStyle name="Migliaia 10 2" xfId="371"/>
    <cellStyle name="Migliaia 10 3" xfId="372"/>
    <cellStyle name="Migliaia 10 3 2" xfId="373"/>
    <cellStyle name="Migliaia 10 4" xfId="374"/>
    <cellStyle name="Migliaia 10 5" xfId="375"/>
    <cellStyle name="Migliaia 11" xfId="376"/>
    <cellStyle name="Migliaia 11 2" xfId="377"/>
    <cellStyle name="Migliaia 11 3" xfId="378"/>
    <cellStyle name="Migliaia 11 3 2" xfId="379"/>
    <cellStyle name="Migliaia 11 4" xfId="380"/>
    <cellStyle name="Migliaia 11 5" xfId="381"/>
    <cellStyle name="Migliaia 12" xfId="382"/>
    <cellStyle name="Migliaia 12 2" xfId="383"/>
    <cellStyle name="Migliaia 12 3" xfId="384"/>
    <cellStyle name="Migliaia 12 3 2" xfId="385"/>
    <cellStyle name="Migliaia 12 4" xfId="386"/>
    <cellStyle name="Migliaia 12 5" xfId="387"/>
    <cellStyle name="Migliaia 13" xfId="388"/>
    <cellStyle name="Migliaia 13 2" xfId="389"/>
    <cellStyle name="Migliaia 13 3" xfId="390"/>
    <cellStyle name="Migliaia 13 3 2" xfId="391"/>
    <cellStyle name="Migliaia 13 4" xfId="392"/>
    <cellStyle name="Migliaia 13 5" xfId="393"/>
    <cellStyle name="Migliaia 14" xfId="394"/>
    <cellStyle name="Migliaia 14 2" xfId="395"/>
    <cellStyle name="Migliaia 14 3" xfId="396"/>
    <cellStyle name="Migliaia 14 3 2" xfId="397"/>
    <cellStyle name="Migliaia 14 4" xfId="398"/>
    <cellStyle name="Migliaia 14 5" xfId="399"/>
    <cellStyle name="Migliaia 15" xfId="400"/>
    <cellStyle name="Migliaia 15 2" xfId="401"/>
    <cellStyle name="Migliaia 15 3" xfId="402"/>
    <cellStyle name="Migliaia 15 3 2" xfId="403"/>
    <cellStyle name="Migliaia 15 4" xfId="404"/>
    <cellStyle name="Migliaia 15 5" xfId="405"/>
    <cellStyle name="Migliaia 16" xfId="406"/>
    <cellStyle name="Migliaia 16 2" xfId="407"/>
    <cellStyle name="Migliaia 16 3" xfId="408"/>
    <cellStyle name="Migliaia 16 3 2" xfId="409"/>
    <cellStyle name="Migliaia 16 4" xfId="410"/>
    <cellStyle name="Migliaia 16 5" xfId="411"/>
    <cellStyle name="Migliaia 17" xfId="412"/>
    <cellStyle name="Migliaia 17 2" xfId="413"/>
    <cellStyle name="Migliaia 17 3" xfId="414"/>
    <cellStyle name="Migliaia 17 3 2" xfId="415"/>
    <cellStyle name="Migliaia 17 4" xfId="416"/>
    <cellStyle name="Migliaia 17 5" xfId="417"/>
    <cellStyle name="Migliaia 18" xfId="418"/>
    <cellStyle name="Migliaia 18 2" xfId="419"/>
    <cellStyle name="Migliaia 18 3" xfId="420"/>
    <cellStyle name="Migliaia 18 3 2" xfId="421"/>
    <cellStyle name="Migliaia 18 4" xfId="422"/>
    <cellStyle name="Migliaia 18 5" xfId="423"/>
    <cellStyle name="Migliaia 19" xfId="424"/>
    <cellStyle name="Migliaia 19 2" xfId="425"/>
    <cellStyle name="Migliaia 19 3" xfId="426"/>
    <cellStyle name="Migliaia 19 3 2" xfId="427"/>
    <cellStyle name="Migliaia 19 4" xfId="428"/>
    <cellStyle name="Migliaia 19 5" xfId="429"/>
    <cellStyle name="Migliaia 2" xfId="430"/>
    <cellStyle name="Migliaia 2 2" xfId="431"/>
    <cellStyle name="Migliaia 2 3" xfId="432"/>
    <cellStyle name="Migliaia 2 4" xfId="433"/>
    <cellStyle name="Migliaia 2 4 2" xfId="434"/>
    <cellStyle name="Migliaia 2 5" xfId="435"/>
    <cellStyle name="Migliaia 2 6" xfId="436"/>
    <cellStyle name="Migliaia 2_Domestico_reg&amp;naz" xfId="437"/>
    <cellStyle name="Migliaia 20" xfId="438"/>
    <cellStyle name="Migliaia 20 2" xfId="439"/>
    <cellStyle name="Migliaia 20 3" xfId="440"/>
    <cellStyle name="Migliaia 20 3 2" xfId="441"/>
    <cellStyle name="Migliaia 20 4" xfId="442"/>
    <cellStyle name="Migliaia 20 5" xfId="443"/>
    <cellStyle name="Migliaia 21" xfId="444"/>
    <cellStyle name="Migliaia 21 2" xfId="445"/>
    <cellStyle name="Migliaia 21 3" xfId="446"/>
    <cellStyle name="Migliaia 21 3 2" xfId="447"/>
    <cellStyle name="Migliaia 21 4" xfId="448"/>
    <cellStyle name="Migliaia 21 5" xfId="449"/>
    <cellStyle name="Migliaia 22" xfId="450"/>
    <cellStyle name="Migliaia 22 2" xfId="451"/>
    <cellStyle name="Migliaia 22 3" xfId="452"/>
    <cellStyle name="Migliaia 22 3 2" xfId="453"/>
    <cellStyle name="Migliaia 22 4" xfId="454"/>
    <cellStyle name="Migliaia 22 5" xfId="455"/>
    <cellStyle name="Migliaia 23" xfId="456"/>
    <cellStyle name="Migliaia 23 2" xfId="457"/>
    <cellStyle name="Migliaia 23 3" xfId="458"/>
    <cellStyle name="Migliaia 23 3 2" xfId="459"/>
    <cellStyle name="Migliaia 23 4" xfId="460"/>
    <cellStyle name="Migliaia 23 5" xfId="461"/>
    <cellStyle name="Migliaia 24" xfId="462"/>
    <cellStyle name="Migliaia 24 2" xfId="463"/>
    <cellStyle name="Migliaia 24 3" xfId="464"/>
    <cellStyle name="Migliaia 24 3 2" xfId="465"/>
    <cellStyle name="Migliaia 24 4" xfId="466"/>
    <cellStyle name="Migliaia 24 5" xfId="467"/>
    <cellStyle name="Migliaia 25" xfId="468"/>
    <cellStyle name="Migliaia 25 2" xfId="469"/>
    <cellStyle name="Migliaia 25 3" xfId="470"/>
    <cellStyle name="Migliaia 25 3 2" xfId="471"/>
    <cellStyle name="Migliaia 25 4" xfId="472"/>
    <cellStyle name="Migliaia 25 5" xfId="473"/>
    <cellStyle name="Migliaia 26" xfId="474"/>
    <cellStyle name="Migliaia 26 2" xfId="475"/>
    <cellStyle name="Migliaia 26 3" xfId="476"/>
    <cellStyle name="Migliaia 26 3 2" xfId="477"/>
    <cellStyle name="Migliaia 26 4" xfId="478"/>
    <cellStyle name="Migliaia 26 5" xfId="479"/>
    <cellStyle name="Migliaia 27" xfId="480"/>
    <cellStyle name="Migliaia 27 2" xfId="481"/>
    <cellStyle name="Migliaia 27 3" xfId="482"/>
    <cellStyle name="Migliaia 27 3 2" xfId="483"/>
    <cellStyle name="Migliaia 27 4" xfId="484"/>
    <cellStyle name="Migliaia 27 5" xfId="485"/>
    <cellStyle name="Migliaia 28" xfId="486"/>
    <cellStyle name="Migliaia 28 2" xfId="487"/>
    <cellStyle name="Migliaia 28 3" xfId="488"/>
    <cellStyle name="Migliaia 28 3 2" xfId="489"/>
    <cellStyle name="Migliaia 28 4" xfId="490"/>
    <cellStyle name="Migliaia 28 5" xfId="491"/>
    <cellStyle name="Migliaia 29" xfId="492"/>
    <cellStyle name="Migliaia 29 2" xfId="493"/>
    <cellStyle name="Migliaia 29 3" xfId="494"/>
    <cellStyle name="Migliaia 29 3 2" xfId="495"/>
    <cellStyle name="Migliaia 29 4" xfId="496"/>
    <cellStyle name="Migliaia 29 5" xfId="497"/>
    <cellStyle name="Migliaia 3" xfId="498"/>
    <cellStyle name="Migliaia 3 2" xfId="499"/>
    <cellStyle name="Migliaia 3 3" xfId="500"/>
    <cellStyle name="Migliaia 3 3 2" xfId="501"/>
    <cellStyle name="Migliaia 3 4" xfId="502"/>
    <cellStyle name="Migliaia 3 5" xfId="503"/>
    <cellStyle name="Migliaia 30" xfId="504"/>
    <cellStyle name="Migliaia 30 2" xfId="505"/>
    <cellStyle name="Migliaia 30 3" xfId="506"/>
    <cellStyle name="Migliaia 30 3 2" xfId="507"/>
    <cellStyle name="Migliaia 30 4" xfId="508"/>
    <cellStyle name="Migliaia 30 5" xfId="509"/>
    <cellStyle name="Migliaia 31" xfId="510"/>
    <cellStyle name="Migliaia 31 2" xfId="511"/>
    <cellStyle name="Migliaia 31 3" xfId="512"/>
    <cellStyle name="Migliaia 31 3 2" xfId="513"/>
    <cellStyle name="Migliaia 31 4" xfId="514"/>
    <cellStyle name="Migliaia 31 5" xfId="515"/>
    <cellStyle name="Migliaia 32" xfId="516"/>
    <cellStyle name="Migliaia 32 2" xfId="517"/>
    <cellStyle name="Migliaia 32 3" xfId="518"/>
    <cellStyle name="Migliaia 32 3 2" xfId="519"/>
    <cellStyle name="Migliaia 32 4" xfId="520"/>
    <cellStyle name="Migliaia 32 5" xfId="521"/>
    <cellStyle name="Migliaia 33" xfId="522"/>
    <cellStyle name="Migliaia 33 2" xfId="523"/>
    <cellStyle name="Migliaia 33 3" xfId="524"/>
    <cellStyle name="Migliaia 33 3 2" xfId="525"/>
    <cellStyle name="Migliaia 33 4" xfId="526"/>
    <cellStyle name="Migliaia 33 5" xfId="527"/>
    <cellStyle name="Migliaia 34" xfId="528"/>
    <cellStyle name="Migliaia 34 2" xfId="529"/>
    <cellStyle name="Migliaia 34 3" xfId="530"/>
    <cellStyle name="Migliaia 34 3 2" xfId="531"/>
    <cellStyle name="Migliaia 34 4" xfId="532"/>
    <cellStyle name="Migliaia 34 5" xfId="533"/>
    <cellStyle name="Migliaia 35" xfId="534"/>
    <cellStyle name="Migliaia 35 2" xfId="535"/>
    <cellStyle name="Migliaia 35 3" xfId="536"/>
    <cellStyle name="Migliaia 35 3 2" xfId="537"/>
    <cellStyle name="Migliaia 35 4" xfId="538"/>
    <cellStyle name="Migliaia 35 5" xfId="539"/>
    <cellStyle name="Migliaia 36" xfId="540"/>
    <cellStyle name="Migliaia 36 2" xfId="541"/>
    <cellStyle name="Migliaia 36 3" xfId="542"/>
    <cellStyle name="Migliaia 36 3 2" xfId="543"/>
    <cellStyle name="Migliaia 36 4" xfId="544"/>
    <cellStyle name="Migliaia 36 5" xfId="545"/>
    <cellStyle name="Migliaia 37" xfId="546"/>
    <cellStyle name="Migliaia 37 2" xfId="547"/>
    <cellStyle name="Migliaia 37 3" xfId="548"/>
    <cellStyle name="Migliaia 37 3 2" xfId="549"/>
    <cellStyle name="Migliaia 37 4" xfId="550"/>
    <cellStyle name="Migliaia 37 5" xfId="551"/>
    <cellStyle name="Migliaia 38" xfId="552"/>
    <cellStyle name="Migliaia 38 2" xfId="553"/>
    <cellStyle name="Migliaia 38 3" xfId="554"/>
    <cellStyle name="Migliaia 38 3 2" xfId="555"/>
    <cellStyle name="Migliaia 38 4" xfId="556"/>
    <cellStyle name="Migliaia 38 5" xfId="557"/>
    <cellStyle name="Migliaia 39" xfId="558"/>
    <cellStyle name="Migliaia 39 2" xfId="559"/>
    <cellStyle name="Migliaia 39 3" xfId="560"/>
    <cellStyle name="Migliaia 39 3 2" xfId="561"/>
    <cellStyle name="Migliaia 39 4" xfId="562"/>
    <cellStyle name="Migliaia 39 5" xfId="563"/>
    <cellStyle name="Migliaia 4" xfId="564"/>
    <cellStyle name="Migliaia 4 2" xfId="565"/>
    <cellStyle name="Migliaia 4 3" xfId="566"/>
    <cellStyle name="Migliaia 4 3 2" xfId="567"/>
    <cellStyle name="Migliaia 4 4" xfId="568"/>
    <cellStyle name="Migliaia 4 5" xfId="569"/>
    <cellStyle name="Migliaia 40" xfId="570"/>
    <cellStyle name="Migliaia 40 2" xfId="571"/>
    <cellStyle name="Migliaia 40 3" xfId="572"/>
    <cellStyle name="Migliaia 40 3 2" xfId="573"/>
    <cellStyle name="Migliaia 40 4" xfId="574"/>
    <cellStyle name="Migliaia 40 5" xfId="575"/>
    <cellStyle name="Migliaia 41" xfId="576"/>
    <cellStyle name="Migliaia 41 2" xfId="577"/>
    <cellStyle name="Migliaia 41 3" xfId="578"/>
    <cellStyle name="Migliaia 41 3 2" xfId="579"/>
    <cellStyle name="Migliaia 41 4" xfId="580"/>
    <cellStyle name="Migliaia 41 5" xfId="581"/>
    <cellStyle name="Migliaia 42" xfId="582"/>
    <cellStyle name="Migliaia 42 2" xfId="583"/>
    <cellStyle name="Migliaia 42 3" xfId="584"/>
    <cellStyle name="Migliaia 42 3 2" xfId="585"/>
    <cellStyle name="Migliaia 42 4" xfId="586"/>
    <cellStyle name="Migliaia 42 5" xfId="587"/>
    <cellStyle name="Migliaia 43" xfId="588"/>
    <cellStyle name="Migliaia 43 2" xfId="589"/>
    <cellStyle name="Migliaia 43 3" xfId="590"/>
    <cellStyle name="Migliaia 43 3 2" xfId="591"/>
    <cellStyle name="Migliaia 43 4" xfId="592"/>
    <cellStyle name="Migliaia 43 5" xfId="593"/>
    <cellStyle name="Migliaia 44" xfId="594"/>
    <cellStyle name="Migliaia 44 2" xfId="595"/>
    <cellStyle name="Migliaia 44 3" xfId="596"/>
    <cellStyle name="Migliaia 44 3 2" xfId="597"/>
    <cellStyle name="Migliaia 44 4" xfId="598"/>
    <cellStyle name="Migliaia 44 5" xfId="599"/>
    <cellStyle name="Migliaia 45" xfId="600"/>
    <cellStyle name="Migliaia 45 2" xfId="601"/>
    <cellStyle name="Migliaia 45 3" xfId="602"/>
    <cellStyle name="Migliaia 45 3 2" xfId="603"/>
    <cellStyle name="Migliaia 45 4" xfId="604"/>
    <cellStyle name="Migliaia 45 5" xfId="605"/>
    <cellStyle name="Migliaia 46" xfId="606"/>
    <cellStyle name="Migliaia 46 2" xfId="607"/>
    <cellStyle name="Migliaia 46 3" xfId="608"/>
    <cellStyle name="Migliaia 46 3 2" xfId="609"/>
    <cellStyle name="Migliaia 46 4" xfId="610"/>
    <cellStyle name="Migliaia 46 5" xfId="611"/>
    <cellStyle name="Migliaia 47" xfId="612"/>
    <cellStyle name="Migliaia 47 2" xfId="613"/>
    <cellStyle name="Migliaia 47 3" xfId="614"/>
    <cellStyle name="Migliaia 47 3 2" xfId="615"/>
    <cellStyle name="Migliaia 47 4" xfId="616"/>
    <cellStyle name="Migliaia 47 5" xfId="617"/>
    <cellStyle name="Migliaia 48" xfId="618"/>
    <cellStyle name="Migliaia 48 2" xfId="619"/>
    <cellStyle name="Migliaia 48 3" xfId="620"/>
    <cellStyle name="Migliaia 48 3 2" xfId="621"/>
    <cellStyle name="Migliaia 48 4" xfId="622"/>
    <cellStyle name="Migliaia 48 5" xfId="623"/>
    <cellStyle name="Migliaia 49" xfId="624"/>
    <cellStyle name="Migliaia 49 2" xfId="625"/>
    <cellStyle name="Migliaia 49 3" xfId="626"/>
    <cellStyle name="Migliaia 49 3 2" xfId="627"/>
    <cellStyle name="Migliaia 49 4" xfId="628"/>
    <cellStyle name="Migliaia 49 5" xfId="629"/>
    <cellStyle name="Migliaia 5" xfId="630"/>
    <cellStyle name="Migliaia 5 2" xfId="631"/>
    <cellStyle name="Migliaia 5 3" xfId="632"/>
    <cellStyle name="Migliaia 5 3 2" xfId="633"/>
    <cellStyle name="Migliaia 5 4" xfId="634"/>
    <cellStyle name="Migliaia 5 5" xfId="635"/>
    <cellStyle name="Migliaia 50" xfId="636"/>
    <cellStyle name="Migliaia 50 2" xfId="637"/>
    <cellStyle name="Migliaia 50 3" xfId="638"/>
    <cellStyle name="Migliaia 50 3 2" xfId="639"/>
    <cellStyle name="Migliaia 50 4" xfId="640"/>
    <cellStyle name="Migliaia 50 5" xfId="641"/>
    <cellStyle name="Migliaia 51" xfId="642"/>
    <cellStyle name="Migliaia 51 2" xfId="643"/>
    <cellStyle name="Migliaia 51 3" xfId="644"/>
    <cellStyle name="Migliaia 51 3 2" xfId="645"/>
    <cellStyle name="Migliaia 51 4" xfId="646"/>
    <cellStyle name="Migliaia 51 5" xfId="647"/>
    <cellStyle name="Migliaia 52" xfId="648"/>
    <cellStyle name="Migliaia 52 2" xfId="649"/>
    <cellStyle name="Migliaia 52 3" xfId="650"/>
    <cellStyle name="Migliaia 52 3 2" xfId="651"/>
    <cellStyle name="Migliaia 52 4" xfId="652"/>
    <cellStyle name="Migliaia 52 5" xfId="653"/>
    <cellStyle name="Migliaia 53" xfId="654"/>
    <cellStyle name="Migliaia 53 2" xfId="655"/>
    <cellStyle name="Migliaia 53 3" xfId="656"/>
    <cellStyle name="Migliaia 53 3 2" xfId="657"/>
    <cellStyle name="Migliaia 53 4" xfId="658"/>
    <cellStyle name="Migliaia 53 5" xfId="659"/>
    <cellStyle name="Migliaia 54" xfId="660"/>
    <cellStyle name="Migliaia 54 2" xfId="661"/>
    <cellStyle name="Migliaia 54 3" xfId="662"/>
    <cellStyle name="Migliaia 54 3 2" xfId="663"/>
    <cellStyle name="Migliaia 54 4" xfId="664"/>
    <cellStyle name="Migliaia 54 5" xfId="665"/>
    <cellStyle name="Migliaia 55" xfId="666"/>
    <cellStyle name="Migliaia 55 2" xfId="667"/>
    <cellStyle name="Migliaia 55 3" xfId="668"/>
    <cellStyle name="Migliaia 55 3 2" xfId="669"/>
    <cellStyle name="Migliaia 55 4" xfId="670"/>
    <cellStyle name="Migliaia 55 5" xfId="671"/>
    <cellStyle name="Migliaia 56" xfId="672"/>
    <cellStyle name="Migliaia 56 2" xfId="673"/>
    <cellStyle name="Migliaia 56 3" xfId="674"/>
    <cellStyle name="Migliaia 56 3 2" xfId="675"/>
    <cellStyle name="Migliaia 56 4" xfId="676"/>
    <cellStyle name="Migliaia 56 5" xfId="677"/>
    <cellStyle name="Migliaia 57" xfId="678"/>
    <cellStyle name="Migliaia 57 2" xfId="679"/>
    <cellStyle name="Migliaia 57 3" xfId="680"/>
    <cellStyle name="Migliaia 57 3 2" xfId="681"/>
    <cellStyle name="Migliaia 57 4" xfId="682"/>
    <cellStyle name="Migliaia 57 5" xfId="683"/>
    <cellStyle name="Migliaia 58" xfId="684"/>
    <cellStyle name="Migliaia 58 2" xfId="685"/>
    <cellStyle name="Migliaia 58 3" xfId="686"/>
    <cellStyle name="Migliaia 58 3 2" xfId="687"/>
    <cellStyle name="Migliaia 58 4" xfId="688"/>
    <cellStyle name="Migliaia 58 5" xfId="689"/>
    <cellStyle name="Migliaia 59" xfId="690"/>
    <cellStyle name="Migliaia 59 2" xfId="691"/>
    <cellStyle name="Migliaia 59 3" xfId="692"/>
    <cellStyle name="Migliaia 59 3 2" xfId="693"/>
    <cellStyle name="Migliaia 59 4" xfId="694"/>
    <cellStyle name="Migliaia 59 5" xfId="695"/>
    <cellStyle name="Migliaia 6" xfId="696"/>
    <cellStyle name="Migliaia 6 2" xfId="697"/>
    <cellStyle name="Migliaia 6 3" xfId="698"/>
    <cellStyle name="Migliaia 6 3 2" xfId="699"/>
    <cellStyle name="Migliaia 6 4" xfId="700"/>
    <cellStyle name="Migliaia 6 5" xfId="701"/>
    <cellStyle name="Migliaia 60" xfId="702"/>
    <cellStyle name="Migliaia 60 2" xfId="703"/>
    <cellStyle name="Migliaia 60 3" xfId="704"/>
    <cellStyle name="Migliaia 60 3 2" xfId="705"/>
    <cellStyle name="Migliaia 60 4" xfId="706"/>
    <cellStyle name="Migliaia 60 5" xfId="707"/>
    <cellStyle name="Migliaia 61" xfId="708"/>
    <cellStyle name="Migliaia 61 2" xfId="709"/>
    <cellStyle name="Migliaia 61 3" xfId="710"/>
    <cellStyle name="Migliaia 61 3 2" xfId="711"/>
    <cellStyle name="Migliaia 61 4" xfId="712"/>
    <cellStyle name="Migliaia 61 5" xfId="713"/>
    <cellStyle name="Migliaia 7" xfId="714"/>
    <cellStyle name="Migliaia 7 2" xfId="715"/>
    <cellStyle name="Migliaia 7 3" xfId="716"/>
    <cellStyle name="Migliaia 7 3 2" xfId="717"/>
    <cellStyle name="Migliaia 7 4" xfId="718"/>
    <cellStyle name="Migliaia 7 5" xfId="719"/>
    <cellStyle name="Migliaia 8" xfId="720"/>
    <cellStyle name="Migliaia 8 2" xfId="721"/>
    <cellStyle name="Migliaia 8 3" xfId="722"/>
    <cellStyle name="Migliaia 8 3 2" xfId="723"/>
    <cellStyle name="Migliaia 8 4" xfId="724"/>
    <cellStyle name="Migliaia 8 5" xfId="725"/>
    <cellStyle name="Migliaia 9" xfId="726"/>
    <cellStyle name="Migliaia 9 2" xfId="727"/>
    <cellStyle name="Migliaia 9 3" xfId="728"/>
    <cellStyle name="Migliaia 9 3 2" xfId="729"/>
    <cellStyle name="Migliaia 9 4" xfId="730"/>
    <cellStyle name="Migliaia 9 5" xfId="731"/>
    <cellStyle name="Neutral" xfId="732" builtinId="28"/>
    <cellStyle name="Neutrale" xfId="733"/>
    <cellStyle name="Normal" xfId="0" builtinId="0"/>
    <cellStyle name="Normal 10" xfId="734"/>
    <cellStyle name="Normal 2" xfId="735"/>
    <cellStyle name="Normal 2 2" xfId="736"/>
    <cellStyle name="Normal 2 3" xfId="737"/>
    <cellStyle name="Normal 3" xfId="738"/>
    <cellStyle name="Normal 3 2" xfId="739"/>
    <cellStyle name="Normal 4" xfId="740"/>
    <cellStyle name="Normal 5" xfId="741"/>
    <cellStyle name="Normal 6" xfId="742"/>
    <cellStyle name="Normal 7" xfId="743"/>
    <cellStyle name="Normal 8" xfId="744"/>
    <cellStyle name="Normal GHG Numbers (0.00)" xfId="745"/>
    <cellStyle name="Normal GHG Textfiels Bold" xfId="746"/>
    <cellStyle name="Normal GHG-Shade" xfId="747"/>
    <cellStyle name="Normale 10" xfId="748"/>
    <cellStyle name="Normale 10 2" xfId="749"/>
    <cellStyle name="Normale 10 3" xfId="750"/>
    <cellStyle name="Normale 10_EDEN industria 2008 rev" xfId="751"/>
    <cellStyle name="Normale 11" xfId="752"/>
    <cellStyle name="Normale 11 2" xfId="753"/>
    <cellStyle name="Normale 11 3" xfId="754"/>
    <cellStyle name="Normale 11_EDEN industria 2008 rev" xfId="755"/>
    <cellStyle name="Normale 12" xfId="756"/>
    <cellStyle name="Normale 12 2" xfId="757"/>
    <cellStyle name="Normale 12 3" xfId="758"/>
    <cellStyle name="Normale 12_EDEN industria 2008 rev" xfId="759"/>
    <cellStyle name="Normale 13" xfId="760"/>
    <cellStyle name="Normale 13 2" xfId="761"/>
    <cellStyle name="Normale 13 3" xfId="762"/>
    <cellStyle name="Normale 13_EDEN industria 2008 rev" xfId="763"/>
    <cellStyle name="Normale 14" xfId="764"/>
    <cellStyle name="Normale 14 2" xfId="765"/>
    <cellStyle name="Normale 14 3" xfId="766"/>
    <cellStyle name="Normale 14_EDEN industria 2008 rev" xfId="767"/>
    <cellStyle name="Normale 15" xfId="768"/>
    <cellStyle name="Normale 15 2" xfId="769"/>
    <cellStyle name="Normale 15 3" xfId="770"/>
    <cellStyle name="Normale 15_EDEN industria 2008 rev" xfId="771"/>
    <cellStyle name="Normale 16" xfId="772"/>
    <cellStyle name="Normale 17" xfId="773"/>
    <cellStyle name="Normale 18" xfId="774"/>
    <cellStyle name="Normale 19" xfId="775"/>
    <cellStyle name="Normale 2" xfId="776"/>
    <cellStyle name="Normale 2 2" xfId="777"/>
    <cellStyle name="Normale 2_EDEN industria 2008 rev" xfId="778"/>
    <cellStyle name="Normale 20" xfId="779"/>
    <cellStyle name="Normale 21" xfId="780"/>
    <cellStyle name="Normale 22" xfId="781"/>
    <cellStyle name="Normale 23" xfId="782"/>
    <cellStyle name="Normale 24" xfId="783"/>
    <cellStyle name="Normale 25" xfId="784"/>
    <cellStyle name="Normale 26" xfId="785"/>
    <cellStyle name="Normale 27" xfId="786"/>
    <cellStyle name="Normale 28" xfId="787"/>
    <cellStyle name="Normale 29" xfId="788"/>
    <cellStyle name="Normale 3" xfId="789"/>
    <cellStyle name="Normale 3 2" xfId="790"/>
    <cellStyle name="Normale 3 3" xfId="791"/>
    <cellStyle name="Normale 3_EDEN industria 2008 rev" xfId="792"/>
    <cellStyle name="Normale 30" xfId="793"/>
    <cellStyle name="Normale 31" xfId="794"/>
    <cellStyle name="Normale 32" xfId="795"/>
    <cellStyle name="Normale 33" xfId="796"/>
    <cellStyle name="Normale 34" xfId="797"/>
    <cellStyle name="Normale 35" xfId="798"/>
    <cellStyle name="Normale 36" xfId="799"/>
    <cellStyle name="Normale 37" xfId="800"/>
    <cellStyle name="Normale 38" xfId="801"/>
    <cellStyle name="Normale 39" xfId="802"/>
    <cellStyle name="Normale 4" xfId="803"/>
    <cellStyle name="Normale 4 2" xfId="804"/>
    <cellStyle name="Normale 4 3" xfId="805"/>
    <cellStyle name="Normale 4_EDEN industria 2008 rev" xfId="806"/>
    <cellStyle name="Normale 40" xfId="807"/>
    <cellStyle name="Normale 41" xfId="808"/>
    <cellStyle name="Normale 42" xfId="809"/>
    <cellStyle name="Normale 43" xfId="810"/>
    <cellStyle name="Normale 44" xfId="811"/>
    <cellStyle name="Normale 45" xfId="812"/>
    <cellStyle name="Normale 46" xfId="813"/>
    <cellStyle name="Normale 47" xfId="814"/>
    <cellStyle name="Normale 48" xfId="815"/>
    <cellStyle name="Normale 49" xfId="816"/>
    <cellStyle name="Normale 5" xfId="817"/>
    <cellStyle name="Normale 5 2" xfId="818"/>
    <cellStyle name="Normale 5 3" xfId="819"/>
    <cellStyle name="Normale 5_EDEN industria 2008 rev" xfId="820"/>
    <cellStyle name="Normale 50" xfId="821"/>
    <cellStyle name="Normale 51" xfId="822"/>
    <cellStyle name="Normale 52" xfId="823"/>
    <cellStyle name="Normale 53" xfId="824"/>
    <cellStyle name="Normale 54" xfId="825"/>
    <cellStyle name="Normale 55" xfId="826"/>
    <cellStyle name="Normale 56" xfId="827"/>
    <cellStyle name="Normale 57" xfId="828"/>
    <cellStyle name="Normale 58" xfId="829"/>
    <cellStyle name="Normale 59" xfId="830"/>
    <cellStyle name="Normale 6" xfId="831"/>
    <cellStyle name="Normale 6 2" xfId="832"/>
    <cellStyle name="Normale 6 3" xfId="833"/>
    <cellStyle name="Normale 6_EDEN industria 2008 rev" xfId="834"/>
    <cellStyle name="Normale 60" xfId="835"/>
    <cellStyle name="Normale 61" xfId="836"/>
    <cellStyle name="Normale 62" xfId="837"/>
    <cellStyle name="Normale 63" xfId="838"/>
    <cellStyle name="Normale 64" xfId="839"/>
    <cellStyle name="Normale 65" xfId="840"/>
    <cellStyle name="Normale 7" xfId="841"/>
    <cellStyle name="Normale 7 2" xfId="842"/>
    <cellStyle name="Normale 7 3" xfId="843"/>
    <cellStyle name="Normale 7_EDEN industria 2008 rev" xfId="844"/>
    <cellStyle name="Normale 8" xfId="845"/>
    <cellStyle name="Normale 8 2" xfId="846"/>
    <cellStyle name="Normale 8 3" xfId="847"/>
    <cellStyle name="Normale 8_EDEN industria 2008 rev" xfId="848"/>
    <cellStyle name="Normale 9" xfId="849"/>
    <cellStyle name="Normale 9 2" xfId="850"/>
    <cellStyle name="Normale 9 3" xfId="851"/>
    <cellStyle name="Normale 9_EDEN industria 2008 rev" xfId="852"/>
    <cellStyle name="Normale_B2020" xfId="853"/>
    <cellStyle name="Nota" xfId="854"/>
    <cellStyle name="Nota 2" xfId="855"/>
    <cellStyle name="Nota 3" xfId="856"/>
    <cellStyle name="Nota 3 2" xfId="857"/>
    <cellStyle name="Nota 4" xfId="858"/>
    <cellStyle name="Nota 5" xfId="859"/>
    <cellStyle name="Nuovo" xfId="860"/>
    <cellStyle name="Nuovo 10" xfId="861"/>
    <cellStyle name="Nuovo 10 2" xfId="862"/>
    <cellStyle name="Nuovo 10 3" xfId="863"/>
    <cellStyle name="Nuovo 10 3 2" xfId="864"/>
    <cellStyle name="Nuovo 10 4" xfId="865"/>
    <cellStyle name="Nuovo 10 5" xfId="866"/>
    <cellStyle name="Nuovo 11" xfId="867"/>
    <cellStyle name="Nuovo 11 2" xfId="868"/>
    <cellStyle name="Nuovo 11 3" xfId="869"/>
    <cellStyle name="Nuovo 11 3 2" xfId="870"/>
    <cellStyle name="Nuovo 11 4" xfId="871"/>
    <cellStyle name="Nuovo 11 5" xfId="872"/>
    <cellStyle name="Nuovo 12" xfId="873"/>
    <cellStyle name="Nuovo 12 2" xfId="874"/>
    <cellStyle name="Nuovo 12 3" xfId="875"/>
    <cellStyle name="Nuovo 12 3 2" xfId="876"/>
    <cellStyle name="Nuovo 12 4" xfId="877"/>
    <cellStyle name="Nuovo 12 5" xfId="878"/>
    <cellStyle name="Nuovo 13" xfId="879"/>
    <cellStyle name="Nuovo 13 2" xfId="880"/>
    <cellStyle name="Nuovo 13 3" xfId="881"/>
    <cellStyle name="Nuovo 13 3 2" xfId="882"/>
    <cellStyle name="Nuovo 13 4" xfId="883"/>
    <cellStyle name="Nuovo 13 5" xfId="884"/>
    <cellStyle name="Nuovo 14" xfId="885"/>
    <cellStyle name="Nuovo 14 2" xfId="886"/>
    <cellStyle name="Nuovo 14 3" xfId="887"/>
    <cellStyle name="Nuovo 14 3 2" xfId="888"/>
    <cellStyle name="Nuovo 14 4" xfId="889"/>
    <cellStyle name="Nuovo 14 5" xfId="890"/>
    <cellStyle name="Nuovo 15" xfId="891"/>
    <cellStyle name="Nuovo 15 2" xfId="892"/>
    <cellStyle name="Nuovo 15 3" xfId="893"/>
    <cellStyle name="Nuovo 15 3 2" xfId="894"/>
    <cellStyle name="Nuovo 15 4" xfId="895"/>
    <cellStyle name="Nuovo 15 5" xfId="896"/>
    <cellStyle name="Nuovo 16" xfId="897"/>
    <cellStyle name="Nuovo 16 2" xfId="898"/>
    <cellStyle name="Nuovo 16 3" xfId="899"/>
    <cellStyle name="Nuovo 16 3 2" xfId="900"/>
    <cellStyle name="Nuovo 16 4" xfId="901"/>
    <cellStyle name="Nuovo 16 5" xfId="902"/>
    <cellStyle name="Nuovo 17" xfId="903"/>
    <cellStyle name="Nuovo 17 2" xfId="904"/>
    <cellStyle name="Nuovo 17 3" xfId="905"/>
    <cellStyle name="Nuovo 17 3 2" xfId="906"/>
    <cellStyle name="Nuovo 17 4" xfId="907"/>
    <cellStyle name="Nuovo 17 5" xfId="908"/>
    <cellStyle name="Nuovo 18" xfId="909"/>
    <cellStyle name="Nuovo 18 2" xfId="910"/>
    <cellStyle name="Nuovo 18 3" xfId="911"/>
    <cellStyle name="Nuovo 18 3 2" xfId="912"/>
    <cellStyle name="Nuovo 18 4" xfId="913"/>
    <cellStyle name="Nuovo 18 5" xfId="914"/>
    <cellStyle name="Nuovo 19" xfId="915"/>
    <cellStyle name="Nuovo 19 2" xfId="916"/>
    <cellStyle name="Nuovo 19 3" xfId="917"/>
    <cellStyle name="Nuovo 19 3 2" xfId="918"/>
    <cellStyle name="Nuovo 19 4" xfId="919"/>
    <cellStyle name="Nuovo 19 5" xfId="920"/>
    <cellStyle name="Nuovo 2" xfId="921"/>
    <cellStyle name="Nuovo 2 2" xfId="922"/>
    <cellStyle name="Nuovo 2 3" xfId="923"/>
    <cellStyle name="Nuovo 2 3 2" xfId="924"/>
    <cellStyle name="Nuovo 2 4" xfId="925"/>
    <cellStyle name="Nuovo 2 5" xfId="926"/>
    <cellStyle name="Nuovo 20" xfId="927"/>
    <cellStyle name="Nuovo 20 2" xfId="928"/>
    <cellStyle name="Nuovo 20 3" xfId="929"/>
    <cellStyle name="Nuovo 20 3 2" xfId="930"/>
    <cellStyle name="Nuovo 20 4" xfId="931"/>
    <cellStyle name="Nuovo 20 5" xfId="932"/>
    <cellStyle name="Nuovo 21" xfId="933"/>
    <cellStyle name="Nuovo 21 2" xfId="934"/>
    <cellStyle name="Nuovo 21 3" xfId="935"/>
    <cellStyle name="Nuovo 21 3 2" xfId="936"/>
    <cellStyle name="Nuovo 21 4" xfId="937"/>
    <cellStyle name="Nuovo 21 5" xfId="938"/>
    <cellStyle name="Nuovo 22" xfId="939"/>
    <cellStyle name="Nuovo 22 2" xfId="940"/>
    <cellStyle name="Nuovo 22 3" xfId="941"/>
    <cellStyle name="Nuovo 22 3 2" xfId="942"/>
    <cellStyle name="Nuovo 22 4" xfId="943"/>
    <cellStyle name="Nuovo 22 5" xfId="944"/>
    <cellStyle name="Nuovo 23" xfId="945"/>
    <cellStyle name="Nuovo 23 2" xfId="946"/>
    <cellStyle name="Nuovo 23 3" xfId="947"/>
    <cellStyle name="Nuovo 23 3 2" xfId="948"/>
    <cellStyle name="Nuovo 23 4" xfId="949"/>
    <cellStyle name="Nuovo 23 5" xfId="950"/>
    <cellStyle name="Nuovo 24" xfId="951"/>
    <cellStyle name="Nuovo 24 2" xfId="952"/>
    <cellStyle name="Nuovo 24 3" xfId="953"/>
    <cellStyle name="Nuovo 24 3 2" xfId="954"/>
    <cellStyle name="Nuovo 24 4" xfId="955"/>
    <cellStyle name="Nuovo 24 5" xfId="956"/>
    <cellStyle name="Nuovo 25" xfId="957"/>
    <cellStyle name="Nuovo 25 2" xfId="958"/>
    <cellStyle name="Nuovo 25 3" xfId="959"/>
    <cellStyle name="Nuovo 25 3 2" xfId="960"/>
    <cellStyle name="Nuovo 25 4" xfId="961"/>
    <cellStyle name="Nuovo 25 5" xfId="962"/>
    <cellStyle name="Nuovo 26" xfId="963"/>
    <cellStyle name="Nuovo 26 2" xfId="964"/>
    <cellStyle name="Nuovo 26 3" xfId="965"/>
    <cellStyle name="Nuovo 26 3 2" xfId="966"/>
    <cellStyle name="Nuovo 26 4" xfId="967"/>
    <cellStyle name="Nuovo 26 5" xfId="968"/>
    <cellStyle name="Nuovo 27" xfId="969"/>
    <cellStyle name="Nuovo 27 2" xfId="970"/>
    <cellStyle name="Nuovo 27 3" xfId="971"/>
    <cellStyle name="Nuovo 27 3 2" xfId="972"/>
    <cellStyle name="Nuovo 27 4" xfId="973"/>
    <cellStyle name="Nuovo 27 5" xfId="974"/>
    <cellStyle name="Nuovo 28" xfId="975"/>
    <cellStyle name="Nuovo 28 2" xfId="976"/>
    <cellStyle name="Nuovo 28 3" xfId="977"/>
    <cellStyle name="Nuovo 28 3 2" xfId="978"/>
    <cellStyle name="Nuovo 28 4" xfId="979"/>
    <cellStyle name="Nuovo 28 5" xfId="980"/>
    <cellStyle name="Nuovo 29" xfId="981"/>
    <cellStyle name="Nuovo 29 2" xfId="982"/>
    <cellStyle name="Nuovo 29 3" xfId="983"/>
    <cellStyle name="Nuovo 29 3 2" xfId="984"/>
    <cellStyle name="Nuovo 29 4" xfId="985"/>
    <cellStyle name="Nuovo 29 5" xfId="986"/>
    <cellStyle name="Nuovo 3" xfId="987"/>
    <cellStyle name="Nuovo 3 2" xfId="988"/>
    <cellStyle name="Nuovo 3 3" xfId="989"/>
    <cellStyle name="Nuovo 3 3 2" xfId="990"/>
    <cellStyle name="Nuovo 3 4" xfId="991"/>
    <cellStyle name="Nuovo 3 5" xfId="992"/>
    <cellStyle name="Nuovo 30" xfId="993"/>
    <cellStyle name="Nuovo 30 2" xfId="994"/>
    <cellStyle name="Nuovo 30 3" xfId="995"/>
    <cellStyle name="Nuovo 30 3 2" xfId="996"/>
    <cellStyle name="Nuovo 30 4" xfId="997"/>
    <cellStyle name="Nuovo 30 5" xfId="998"/>
    <cellStyle name="Nuovo 31" xfId="999"/>
    <cellStyle name="Nuovo 31 2" xfId="1000"/>
    <cellStyle name="Nuovo 31 3" xfId="1001"/>
    <cellStyle name="Nuovo 31 3 2" xfId="1002"/>
    <cellStyle name="Nuovo 31 4" xfId="1003"/>
    <cellStyle name="Nuovo 31 5" xfId="1004"/>
    <cellStyle name="Nuovo 32" xfId="1005"/>
    <cellStyle name="Nuovo 32 2" xfId="1006"/>
    <cellStyle name="Nuovo 32 3" xfId="1007"/>
    <cellStyle name="Nuovo 32 3 2" xfId="1008"/>
    <cellStyle name="Nuovo 32 4" xfId="1009"/>
    <cellStyle name="Nuovo 32 5" xfId="1010"/>
    <cellStyle name="Nuovo 33" xfId="1011"/>
    <cellStyle name="Nuovo 33 2" xfId="1012"/>
    <cellStyle name="Nuovo 33 3" xfId="1013"/>
    <cellStyle name="Nuovo 33 3 2" xfId="1014"/>
    <cellStyle name="Nuovo 33 4" xfId="1015"/>
    <cellStyle name="Nuovo 33 5" xfId="1016"/>
    <cellStyle name="Nuovo 34" xfId="1017"/>
    <cellStyle name="Nuovo 34 2" xfId="1018"/>
    <cellStyle name="Nuovo 34 3" xfId="1019"/>
    <cellStyle name="Nuovo 34 3 2" xfId="1020"/>
    <cellStyle name="Nuovo 34 4" xfId="1021"/>
    <cellStyle name="Nuovo 34 5" xfId="1022"/>
    <cellStyle name="Nuovo 35" xfId="1023"/>
    <cellStyle name="Nuovo 35 2" xfId="1024"/>
    <cellStyle name="Nuovo 35 3" xfId="1025"/>
    <cellStyle name="Nuovo 35 3 2" xfId="1026"/>
    <cellStyle name="Nuovo 35 4" xfId="1027"/>
    <cellStyle name="Nuovo 35 5" xfId="1028"/>
    <cellStyle name="Nuovo 36" xfId="1029"/>
    <cellStyle name="Nuovo 36 2" xfId="1030"/>
    <cellStyle name="Nuovo 36 3" xfId="1031"/>
    <cellStyle name="Nuovo 36 3 2" xfId="1032"/>
    <cellStyle name="Nuovo 36 4" xfId="1033"/>
    <cellStyle name="Nuovo 36 5" xfId="1034"/>
    <cellStyle name="Nuovo 37" xfId="1035"/>
    <cellStyle name="Nuovo 37 2" xfId="1036"/>
    <cellStyle name="Nuovo 37 3" xfId="1037"/>
    <cellStyle name="Nuovo 37 3 2" xfId="1038"/>
    <cellStyle name="Nuovo 37 4" xfId="1039"/>
    <cellStyle name="Nuovo 37 5" xfId="1040"/>
    <cellStyle name="Nuovo 38" xfId="1041"/>
    <cellStyle name="Nuovo 38 2" xfId="1042"/>
    <cellStyle name="Nuovo 38 3" xfId="1043"/>
    <cellStyle name="Nuovo 38 3 2" xfId="1044"/>
    <cellStyle name="Nuovo 38 4" xfId="1045"/>
    <cellStyle name="Nuovo 38 5" xfId="1046"/>
    <cellStyle name="Nuovo 39" xfId="1047"/>
    <cellStyle name="Nuovo 39 2" xfId="1048"/>
    <cellStyle name="Nuovo 39 3" xfId="1049"/>
    <cellStyle name="Nuovo 39 3 2" xfId="1050"/>
    <cellStyle name="Nuovo 39 4" xfId="1051"/>
    <cellStyle name="Nuovo 39 5" xfId="1052"/>
    <cellStyle name="Nuovo 4" xfId="1053"/>
    <cellStyle name="Nuovo 4 2" xfId="1054"/>
    <cellStyle name="Nuovo 4 3" xfId="1055"/>
    <cellStyle name="Nuovo 4 3 2" xfId="1056"/>
    <cellStyle name="Nuovo 4 4" xfId="1057"/>
    <cellStyle name="Nuovo 4 5" xfId="1058"/>
    <cellStyle name="Nuovo 40" xfId="1059"/>
    <cellStyle name="Nuovo 40 2" xfId="1060"/>
    <cellStyle name="Nuovo 40 3" xfId="1061"/>
    <cellStyle name="Nuovo 40 3 2" xfId="1062"/>
    <cellStyle name="Nuovo 40 4" xfId="1063"/>
    <cellStyle name="Nuovo 40 5" xfId="1064"/>
    <cellStyle name="Nuovo 41" xfId="1065"/>
    <cellStyle name="Nuovo 41 2" xfId="1066"/>
    <cellStyle name="Nuovo 41 3" xfId="1067"/>
    <cellStyle name="Nuovo 41 3 2" xfId="1068"/>
    <cellStyle name="Nuovo 41 4" xfId="1069"/>
    <cellStyle name="Nuovo 41 5" xfId="1070"/>
    <cellStyle name="Nuovo 42" xfId="1071"/>
    <cellStyle name="Nuovo 42 2" xfId="1072"/>
    <cellStyle name="Nuovo 42 3" xfId="1073"/>
    <cellStyle name="Nuovo 42 3 2" xfId="1074"/>
    <cellStyle name="Nuovo 42 4" xfId="1075"/>
    <cellStyle name="Nuovo 42 5" xfId="1076"/>
    <cellStyle name="Nuovo 43" xfId="1077"/>
    <cellStyle name="Nuovo 43 2" xfId="1078"/>
    <cellStyle name="Nuovo 43 3" xfId="1079"/>
    <cellStyle name="Nuovo 43 3 2" xfId="1080"/>
    <cellStyle name="Nuovo 43 4" xfId="1081"/>
    <cellStyle name="Nuovo 43 5" xfId="1082"/>
    <cellStyle name="Nuovo 44" xfId="1083"/>
    <cellStyle name="Nuovo 44 2" xfId="1084"/>
    <cellStyle name="Nuovo 44 3" xfId="1085"/>
    <cellStyle name="Nuovo 44 3 2" xfId="1086"/>
    <cellStyle name="Nuovo 44 4" xfId="1087"/>
    <cellStyle name="Nuovo 44 5" xfId="1088"/>
    <cellStyle name="Nuovo 45" xfId="1089"/>
    <cellStyle name="Nuovo 46" xfId="1090"/>
    <cellStyle name="Nuovo 46 2" xfId="1091"/>
    <cellStyle name="Nuovo 47" xfId="1092"/>
    <cellStyle name="Nuovo 48" xfId="1093"/>
    <cellStyle name="Nuovo 5" xfId="1094"/>
    <cellStyle name="Nuovo 5 2" xfId="1095"/>
    <cellStyle name="Nuovo 5 3" xfId="1096"/>
    <cellStyle name="Nuovo 5 3 2" xfId="1097"/>
    <cellStyle name="Nuovo 5 4" xfId="1098"/>
    <cellStyle name="Nuovo 5 5" xfId="1099"/>
    <cellStyle name="Nuovo 6" xfId="1100"/>
    <cellStyle name="Nuovo 6 2" xfId="1101"/>
    <cellStyle name="Nuovo 6 3" xfId="1102"/>
    <cellStyle name="Nuovo 6 3 2" xfId="1103"/>
    <cellStyle name="Nuovo 6 4" xfId="1104"/>
    <cellStyle name="Nuovo 6 5" xfId="1105"/>
    <cellStyle name="Nuovo 7" xfId="1106"/>
    <cellStyle name="Nuovo 7 2" xfId="1107"/>
    <cellStyle name="Nuovo 7 3" xfId="1108"/>
    <cellStyle name="Nuovo 7 3 2" xfId="1109"/>
    <cellStyle name="Nuovo 7 4" xfId="1110"/>
    <cellStyle name="Nuovo 7 5" xfId="1111"/>
    <cellStyle name="Nuovo 8" xfId="1112"/>
    <cellStyle name="Nuovo 8 2" xfId="1113"/>
    <cellStyle name="Nuovo 8 3" xfId="1114"/>
    <cellStyle name="Nuovo 8 3 2" xfId="1115"/>
    <cellStyle name="Nuovo 8 4" xfId="1116"/>
    <cellStyle name="Nuovo 8 5" xfId="1117"/>
    <cellStyle name="Nuovo 9" xfId="1118"/>
    <cellStyle name="Nuovo 9 2" xfId="1119"/>
    <cellStyle name="Nuovo 9 3" xfId="1120"/>
    <cellStyle name="Nuovo 9 3 2" xfId="1121"/>
    <cellStyle name="Nuovo 9 4" xfId="1122"/>
    <cellStyle name="Nuovo 9 5" xfId="1123"/>
    <cellStyle name="Output 2" xfId="1124"/>
    <cellStyle name="Percen - Type1" xfId="1125"/>
    <cellStyle name="Percent" xfId="1126" builtinId="5"/>
    <cellStyle name="Percent 2" xfId="1127"/>
    <cellStyle name="Percent 3" xfId="1128"/>
    <cellStyle name="Percent 3 2" xfId="1129"/>
    <cellStyle name="Percent 3 3" xfId="1130"/>
    <cellStyle name="Percent 3 3 2" xfId="1131"/>
    <cellStyle name="Percent 3 4" xfId="1132"/>
    <cellStyle name="Percent 4" xfId="1133"/>
    <cellStyle name="Percent 5" xfId="1134"/>
    <cellStyle name="Percentuale 10" xfId="1135"/>
    <cellStyle name="Percentuale 10 2" xfId="1136"/>
    <cellStyle name="Percentuale 10 3" xfId="1137"/>
    <cellStyle name="Percentuale 10 3 2" xfId="1138"/>
    <cellStyle name="Percentuale 10 4" xfId="1139"/>
    <cellStyle name="Percentuale 10 5" xfId="1140"/>
    <cellStyle name="Percentuale 11" xfId="1141"/>
    <cellStyle name="Percentuale 11 2" xfId="1142"/>
    <cellStyle name="Percentuale 11 3" xfId="1143"/>
    <cellStyle name="Percentuale 11 3 2" xfId="1144"/>
    <cellStyle name="Percentuale 11 4" xfId="1145"/>
    <cellStyle name="Percentuale 11 5" xfId="1146"/>
    <cellStyle name="Percentuale 12" xfId="1147"/>
    <cellStyle name="Percentuale 12 2" xfId="1148"/>
    <cellStyle name="Percentuale 12 3" xfId="1149"/>
    <cellStyle name="Percentuale 12 3 2" xfId="1150"/>
    <cellStyle name="Percentuale 12 4" xfId="1151"/>
    <cellStyle name="Percentuale 12 5" xfId="1152"/>
    <cellStyle name="Percentuale 13" xfId="1153"/>
    <cellStyle name="Percentuale 13 2" xfId="1154"/>
    <cellStyle name="Percentuale 13 3" xfId="1155"/>
    <cellStyle name="Percentuale 13 3 2" xfId="1156"/>
    <cellStyle name="Percentuale 13 4" xfId="1157"/>
    <cellStyle name="Percentuale 13 5" xfId="1158"/>
    <cellStyle name="Percentuale 14" xfId="1159"/>
    <cellStyle name="Percentuale 14 2" xfId="1160"/>
    <cellStyle name="Percentuale 14 3" xfId="1161"/>
    <cellStyle name="Percentuale 14 3 2" xfId="1162"/>
    <cellStyle name="Percentuale 14 4" xfId="1163"/>
    <cellStyle name="Percentuale 14 5" xfId="1164"/>
    <cellStyle name="Percentuale 15" xfId="1165"/>
    <cellStyle name="Percentuale 15 2" xfId="1166"/>
    <cellStyle name="Percentuale 15 3" xfId="1167"/>
    <cellStyle name="Percentuale 15 3 2" xfId="1168"/>
    <cellStyle name="Percentuale 15 4" xfId="1169"/>
    <cellStyle name="Percentuale 15 5" xfId="1170"/>
    <cellStyle name="Percentuale 16" xfId="1171"/>
    <cellStyle name="Percentuale 16 2" xfId="1172"/>
    <cellStyle name="Percentuale 16 3" xfId="1173"/>
    <cellStyle name="Percentuale 16 3 2" xfId="1174"/>
    <cellStyle name="Percentuale 16 4" xfId="1175"/>
    <cellStyle name="Percentuale 16 5" xfId="1176"/>
    <cellStyle name="Percentuale 17" xfId="1177"/>
    <cellStyle name="Percentuale 17 2" xfId="1178"/>
    <cellStyle name="Percentuale 17 3" xfId="1179"/>
    <cellStyle name="Percentuale 17 3 2" xfId="1180"/>
    <cellStyle name="Percentuale 17 4" xfId="1181"/>
    <cellStyle name="Percentuale 17 5" xfId="1182"/>
    <cellStyle name="Percentuale 18" xfId="1183"/>
    <cellStyle name="Percentuale 18 2" xfId="1184"/>
    <cellStyle name="Percentuale 18 3" xfId="1185"/>
    <cellStyle name="Percentuale 18 3 2" xfId="1186"/>
    <cellStyle name="Percentuale 18 4" xfId="1187"/>
    <cellStyle name="Percentuale 18 5" xfId="1188"/>
    <cellStyle name="Percentuale 19" xfId="1189"/>
    <cellStyle name="Percentuale 19 2" xfId="1190"/>
    <cellStyle name="Percentuale 19 3" xfId="1191"/>
    <cellStyle name="Percentuale 19 3 2" xfId="1192"/>
    <cellStyle name="Percentuale 19 4" xfId="1193"/>
    <cellStyle name="Percentuale 19 5" xfId="1194"/>
    <cellStyle name="Percentuale 2" xfId="1195"/>
    <cellStyle name="Percentuale 2 2" xfId="1196"/>
    <cellStyle name="Percentuale 2 3" xfId="1197"/>
    <cellStyle name="Percentuale 2 3 2" xfId="1198"/>
    <cellStyle name="Percentuale 2 4" xfId="1199"/>
    <cellStyle name="Percentuale 2 5" xfId="1200"/>
    <cellStyle name="Percentuale 20" xfId="1201"/>
    <cellStyle name="Percentuale 20 2" xfId="1202"/>
    <cellStyle name="Percentuale 20 3" xfId="1203"/>
    <cellStyle name="Percentuale 20 3 2" xfId="1204"/>
    <cellStyle name="Percentuale 20 4" xfId="1205"/>
    <cellStyle name="Percentuale 20 5" xfId="1206"/>
    <cellStyle name="Percentuale 21" xfId="1207"/>
    <cellStyle name="Percentuale 21 2" xfId="1208"/>
    <cellStyle name="Percentuale 21 3" xfId="1209"/>
    <cellStyle name="Percentuale 21 3 2" xfId="1210"/>
    <cellStyle name="Percentuale 21 4" xfId="1211"/>
    <cellStyle name="Percentuale 21 5" xfId="1212"/>
    <cellStyle name="Percentuale 22" xfId="1213"/>
    <cellStyle name="Percentuale 22 2" xfId="1214"/>
    <cellStyle name="Percentuale 22 3" xfId="1215"/>
    <cellStyle name="Percentuale 22 3 2" xfId="1216"/>
    <cellStyle name="Percentuale 22 4" xfId="1217"/>
    <cellStyle name="Percentuale 22 5" xfId="1218"/>
    <cellStyle name="Percentuale 23" xfId="1219"/>
    <cellStyle name="Percentuale 23 2" xfId="1220"/>
    <cellStyle name="Percentuale 23 3" xfId="1221"/>
    <cellStyle name="Percentuale 23 3 2" xfId="1222"/>
    <cellStyle name="Percentuale 23 4" xfId="1223"/>
    <cellStyle name="Percentuale 23 5" xfId="1224"/>
    <cellStyle name="Percentuale 24" xfId="1225"/>
    <cellStyle name="Percentuale 24 2" xfId="1226"/>
    <cellStyle name="Percentuale 24 3" xfId="1227"/>
    <cellStyle name="Percentuale 24 3 2" xfId="1228"/>
    <cellStyle name="Percentuale 24 4" xfId="1229"/>
    <cellStyle name="Percentuale 24 5" xfId="1230"/>
    <cellStyle name="Percentuale 25" xfId="1231"/>
    <cellStyle name="Percentuale 25 2" xfId="1232"/>
    <cellStyle name="Percentuale 25 3" xfId="1233"/>
    <cellStyle name="Percentuale 25 3 2" xfId="1234"/>
    <cellStyle name="Percentuale 25 4" xfId="1235"/>
    <cellStyle name="Percentuale 25 5" xfId="1236"/>
    <cellStyle name="Percentuale 26" xfId="1237"/>
    <cellStyle name="Percentuale 26 2" xfId="1238"/>
    <cellStyle name="Percentuale 26 3" xfId="1239"/>
    <cellStyle name="Percentuale 26 3 2" xfId="1240"/>
    <cellStyle name="Percentuale 26 4" xfId="1241"/>
    <cellStyle name="Percentuale 26 5" xfId="1242"/>
    <cellStyle name="Percentuale 27" xfId="1243"/>
    <cellStyle name="Percentuale 27 2" xfId="1244"/>
    <cellStyle name="Percentuale 27 3" xfId="1245"/>
    <cellStyle name="Percentuale 27 3 2" xfId="1246"/>
    <cellStyle name="Percentuale 27 4" xfId="1247"/>
    <cellStyle name="Percentuale 27 5" xfId="1248"/>
    <cellStyle name="Percentuale 28" xfId="1249"/>
    <cellStyle name="Percentuale 28 2" xfId="1250"/>
    <cellStyle name="Percentuale 28 3" xfId="1251"/>
    <cellStyle name="Percentuale 28 3 2" xfId="1252"/>
    <cellStyle name="Percentuale 28 4" xfId="1253"/>
    <cellStyle name="Percentuale 28 5" xfId="1254"/>
    <cellStyle name="Percentuale 29" xfId="1255"/>
    <cellStyle name="Percentuale 29 2" xfId="1256"/>
    <cellStyle name="Percentuale 29 3" xfId="1257"/>
    <cellStyle name="Percentuale 29 3 2" xfId="1258"/>
    <cellStyle name="Percentuale 29 4" xfId="1259"/>
    <cellStyle name="Percentuale 29 5" xfId="1260"/>
    <cellStyle name="Percentuale 3" xfId="1261"/>
    <cellStyle name="Percentuale 3 2" xfId="1262"/>
    <cellStyle name="Percentuale 3 3" xfId="1263"/>
    <cellStyle name="Percentuale 3 3 2" xfId="1264"/>
    <cellStyle name="Percentuale 3 4" xfId="1265"/>
    <cellStyle name="Percentuale 3 5" xfId="1266"/>
    <cellStyle name="Percentuale 30" xfId="1267"/>
    <cellStyle name="Percentuale 30 2" xfId="1268"/>
    <cellStyle name="Percentuale 30 3" xfId="1269"/>
    <cellStyle name="Percentuale 30 3 2" xfId="1270"/>
    <cellStyle name="Percentuale 30 4" xfId="1271"/>
    <cellStyle name="Percentuale 30 5" xfId="1272"/>
    <cellStyle name="Percentuale 31" xfId="1273"/>
    <cellStyle name="Percentuale 31 2" xfId="1274"/>
    <cellStyle name="Percentuale 31 3" xfId="1275"/>
    <cellStyle name="Percentuale 31 3 2" xfId="1276"/>
    <cellStyle name="Percentuale 31 4" xfId="1277"/>
    <cellStyle name="Percentuale 31 5" xfId="1278"/>
    <cellStyle name="Percentuale 32" xfId="1279"/>
    <cellStyle name="Percentuale 32 2" xfId="1280"/>
    <cellStyle name="Percentuale 32 3" xfId="1281"/>
    <cellStyle name="Percentuale 32 3 2" xfId="1282"/>
    <cellStyle name="Percentuale 32 4" xfId="1283"/>
    <cellStyle name="Percentuale 32 5" xfId="1284"/>
    <cellStyle name="Percentuale 33" xfId="1285"/>
    <cellStyle name="Percentuale 33 2" xfId="1286"/>
    <cellStyle name="Percentuale 33 3" xfId="1287"/>
    <cellStyle name="Percentuale 33 3 2" xfId="1288"/>
    <cellStyle name="Percentuale 33 4" xfId="1289"/>
    <cellStyle name="Percentuale 33 5" xfId="1290"/>
    <cellStyle name="Percentuale 34" xfId="1291"/>
    <cellStyle name="Percentuale 34 2" xfId="1292"/>
    <cellStyle name="Percentuale 34 3" xfId="1293"/>
    <cellStyle name="Percentuale 34 3 2" xfId="1294"/>
    <cellStyle name="Percentuale 34 4" xfId="1295"/>
    <cellStyle name="Percentuale 34 5" xfId="1296"/>
    <cellStyle name="Percentuale 35" xfId="1297"/>
    <cellStyle name="Percentuale 35 2" xfId="1298"/>
    <cellStyle name="Percentuale 35 3" xfId="1299"/>
    <cellStyle name="Percentuale 35 3 2" xfId="1300"/>
    <cellStyle name="Percentuale 35 4" xfId="1301"/>
    <cellStyle name="Percentuale 35 5" xfId="1302"/>
    <cellStyle name="Percentuale 36" xfId="1303"/>
    <cellStyle name="Percentuale 36 2" xfId="1304"/>
    <cellStyle name="Percentuale 36 3" xfId="1305"/>
    <cellStyle name="Percentuale 36 3 2" xfId="1306"/>
    <cellStyle name="Percentuale 36 4" xfId="1307"/>
    <cellStyle name="Percentuale 36 5" xfId="1308"/>
    <cellStyle name="Percentuale 37" xfId="1309"/>
    <cellStyle name="Percentuale 37 2" xfId="1310"/>
    <cellStyle name="Percentuale 37 3" xfId="1311"/>
    <cellStyle name="Percentuale 37 3 2" xfId="1312"/>
    <cellStyle name="Percentuale 37 4" xfId="1313"/>
    <cellStyle name="Percentuale 37 5" xfId="1314"/>
    <cellStyle name="Percentuale 38" xfId="1315"/>
    <cellStyle name="Percentuale 38 2" xfId="1316"/>
    <cellStyle name="Percentuale 38 3" xfId="1317"/>
    <cellStyle name="Percentuale 38 3 2" xfId="1318"/>
    <cellStyle name="Percentuale 38 4" xfId="1319"/>
    <cellStyle name="Percentuale 38 5" xfId="1320"/>
    <cellStyle name="Percentuale 39" xfId="1321"/>
    <cellStyle name="Percentuale 39 2" xfId="1322"/>
    <cellStyle name="Percentuale 39 3" xfId="1323"/>
    <cellStyle name="Percentuale 39 3 2" xfId="1324"/>
    <cellStyle name="Percentuale 39 4" xfId="1325"/>
    <cellStyle name="Percentuale 39 5" xfId="1326"/>
    <cellStyle name="Percentuale 4" xfId="1327"/>
    <cellStyle name="Percentuale 4 2" xfId="1328"/>
    <cellStyle name="Percentuale 4 3" xfId="1329"/>
    <cellStyle name="Percentuale 4 3 2" xfId="1330"/>
    <cellStyle name="Percentuale 4 4" xfId="1331"/>
    <cellStyle name="Percentuale 4 5" xfId="1332"/>
    <cellStyle name="Percentuale 40" xfId="1333"/>
    <cellStyle name="Percentuale 40 2" xfId="1334"/>
    <cellStyle name="Percentuale 40 3" xfId="1335"/>
    <cellStyle name="Percentuale 40 3 2" xfId="1336"/>
    <cellStyle name="Percentuale 40 4" xfId="1337"/>
    <cellStyle name="Percentuale 40 5" xfId="1338"/>
    <cellStyle name="Percentuale 41" xfId="1339"/>
    <cellStyle name="Percentuale 41 2" xfId="1340"/>
    <cellStyle name="Percentuale 41 3" xfId="1341"/>
    <cellStyle name="Percentuale 41 3 2" xfId="1342"/>
    <cellStyle name="Percentuale 41 4" xfId="1343"/>
    <cellStyle name="Percentuale 41 5" xfId="1344"/>
    <cellStyle name="Percentuale 42" xfId="1345"/>
    <cellStyle name="Percentuale 42 2" xfId="1346"/>
    <cellStyle name="Percentuale 42 3" xfId="1347"/>
    <cellStyle name="Percentuale 42 3 2" xfId="1348"/>
    <cellStyle name="Percentuale 42 4" xfId="1349"/>
    <cellStyle name="Percentuale 42 5" xfId="1350"/>
    <cellStyle name="Percentuale 43" xfId="1351"/>
    <cellStyle name="Percentuale 43 2" xfId="1352"/>
    <cellStyle name="Percentuale 43 3" xfId="1353"/>
    <cellStyle name="Percentuale 43 3 2" xfId="1354"/>
    <cellStyle name="Percentuale 43 4" xfId="1355"/>
    <cellStyle name="Percentuale 43 5" xfId="1356"/>
    <cellStyle name="Percentuale 44" xfId="1357"/>
    <cellStyle name="Percentuale 44 2" xfId="1358"/>
    <cellStyle name="Percentuale 44 3" xfId="1359"/>
    <cellStyle name="Percentuale 44 3 2" xfId="1360"/>
    <cellStyle name="Percentuale 44 4" xfId="1361"/>
    <cellStyle name="Percentuale 44 5" xfId="1362"/>
    <cellStyle name="Percentuale 45" xfId="1363"/>
    <cellStyle name="Percentuale 45 2" xfId="1364"/>
    <cellStyle name="Percentuale 45 3" xfId="1365"/>
    <cellStyle name="Percentuale 45 3 2" xfId="1366"/>
    <cellStyle name="Percentuale 45 4" xfId="1367"/>
    <cellStyle name="Percentuale 45 5" xfId="1368"/>
    <cellStyle name="Percentuale 46" xfId="1369"/>
    <cellStyle name="Percentuale 46 2" xfId="1370"/>
    <cellStyle name="Percentuale 46 3" xfId="1371"/>
    <cellStyle name="Percentuale 46 3 2" xfId="1372"/>
    <cellStyle name="Percentuale 46 4" xfId="1373"/>
    <cellStyle name="Percentuale 46 5" xfId="1374"/>
    <cellStyle name="Percentuale 47" xfId="1375"/>
    <cellStyle name="Percentuale 47 2" xfId="1376"/>
    <cellStyle name="Percentuale 47 3" xfId="1377"/>
    <cellStyle name="Percentuale 47 3 2" xfId="1378"/>
    <cellStyle name="Percentuale 47 4" xfId="1379"/>
    <cellStyle name="Percentuale 47 5" xfId="1380"/>
    <cellStyle name="Percentuale 48" xfId="1381"/>
    <cellStyle name="Percentuale 48 2" xfId="1382"/>
    <cellStyle name="Percentuale 48 3" xfId="1383"/>
    <cellStyle name="Percentuale 48 3 2" xfId="1384"/>
    <cellStyle name="Percentuale 48 4" xfId="1385"/>
    <cellStyle name="Percentuale 48 5" xfId="1386"/>
    <cellStyle name="Percentuale 49" xfId="1387"/>
    <cellStyle name="Percentuale 49 2" xfId="1388"/>
    <cellStyle name="Percentuale 49 3" xfId="1389"/>
    <cellStyle name="Percentuale 49 3 2" xfId="1390"/>
    <cellStyle name="Percentuale 49 4" xfId="1391"/>
    <cellStyle name="Percentuale 49 5" xfId="1392"/>
    <cellStyle name="Percentuale 5" xfId="1393"/>
    <cellStyle name="Percentuale 5 2" xfId="1394"/>
    <cellStyle name="Percentuale 5 3" xfId="1395"/>
    <cellStyle name="Percentuale 5 3 2" xfId="1396"/>
    <cellStyle name="Percentuale 5 4" xfId="1397"/>
    <cellStyle name="Percentuale 5 5" xfId="1398"/>
    <cellStyle name="Percentuale 50" xfId="1399"/>
    <cellStyle name="Percentuale 50 2" xfId="1400"/>
    <cellStyle name="Percentuale 50 3" xfId="1401"/>
    <cellStyle name="Percentuale 50 3 2" xfId="1402"/>
    <cellStyle name="Percentuale 50 4" xfId="1403"/>
    <cellStyle name="Percentuale 50 5" xfId="1404"/>
    <cellStyle name="Percentuale 51" xfId="1405"/>
    <cellStyle name="Percentuale 51 2" xfId="1406"/>
    <cellStyle name="Percentuale 51 3" xfId="1407"/>
    <cellStyle name="Percentuale 51 3 2" xfId="1408"/>
    <cellStyle name="Percentuale 51 4" xfId="1409"/>
    <cellStyle name="Percentuale 51 5" xfId="1410"/>
    <cellStyle name="Percentuale 52" xfId="1411"/>
    <cellStyle name="Percentuale 52 2" xfId="1412"/>
    <cellStyle name="Percentuale 52 3" xfId="1413"/>
    <cellStyle name="Percentuale 52 3 2" xfId="1414"/>
    <cellStyle name="Percentuale 52 4" xfId="1415"/>
    <cellStyle name="Percentuale 52 5" xfId="1416"/>
    <cellStyle name="Percentuale 53" xfId="1417"/>
    <cellStyle name="Percentuale 53 2" xfId="1418"/>
    <cellStyle name="Percentuale 53 3" xfId="1419"/>
    <cellStyle name="Percentuale 53 3 2" xfId="1420"/>
    <cellStyle name="Percentuale 53 4" xfId="1421"/>
    <cellStyle name="Percentuale 53 5" xfId="1422"/>
    <cellStyle name="Percentuale 54" xfId="1423"/>
    <cellStyle name="Percentuale 54 2" xfId="1424"/>
    <cellStyle name="Percentuale 54 3" xfId="1425"/>
    <cellStyle name="Percentuale 54 3 2" xfId="1426"/>
    <cellStyle name="Percentuale 54 4" xfId="1427"/>
    <cellStyle name="Percentuale 54 5" xfId="1428"/>
    <cellStyle name="Percentuale 55" xfId="1429"/>
    <cellStyle name="Percentuale 55 2" xfId="1430"/>
    <cellStyle name="Percentuale 55 3" xfId="1431"/>
    <cellStyle name="Percentuale 55 3 2" xfId="1432"/>
    <cellStyle name="Percentuale 55 4" xfId="1433"/>
    <cellStyle name="Percentuale 55 5" xfId="1434"/>
    <cellStyle name="Percentuale 56" xfId="1435"/>
    <cellStyle name="Percentuale 56 2" xfId="1436"/>
    <cellStyle name="Percentuale 56 3" xfId="1437"/>
    <cellStyle name="Percentuale 56 3 2" xfId="1438"/>
    <cellStyle name="Percentuale 56 4" xfId="1439"/>
    <cellStyle name="Percentuale 56 5" xfId="1440"/>
    <cellStyle name="Percentuale 57" xfId="1441"/>
    <cellStyle name="Percentuale 57 2" xfId="1442"/>
    <cellStyle name="Percentuale 57 3" xfId="1443"/>
    <cellStyle name="Percentuale 57 3 2" xfId="1444"/>
    <cellStyle name="Percentuale 57 4" xfId="1445"/>
    <cellStyle name="Percentuale 57 5" xfId="1446"/>
    <cellStyle name="Percentuale 58" xfId="1447"/>
    <cellStyle name="Percentuale 58 2" xfId="1448"/>
    <cellStyle name="Percentuale 58 3" xfId="1449"/>
    <cellStyle name="Percentuale 58 3 2" xfId="1450"/>
    <cellStyle name="Percentuale 58 4" xfId="1451"/>
    <cellStyle name="Percentuale 58 5" xfId="1452"/>
    <cellStyle name="Percentuale 59" xfId="1453"/>
    <cellStyle name="Percentuale 59 2" xfId="1454"/>
    <cellStyle name="Percentuale 59 3" xfId="1455"/>
    <cellStyle name="Percentuale 59 3 2" xfId="1456"/>
    <cellStyle name="Percentuale 59 4" xfId="1457"/>
    <cellStyle name="Percentuale 59 5" xfId="1458"/>
    <cellStyle name="Percentuale 6" xfId="1459"/>
    <cellStyle name="Percentuale 6 2" xfId="1460"/>
    <cellStyle name="Percentuale 6 3" xfId="1461"/>
    <cellStyle name="Percentuale 6 3 2" xfId="1462"/>
    <cellStyle name="Percentuale 6 4" xfId="1463"/>
    <cellStyle name="Percentuale 6 5" xfId="1464"/>
    <cellStyle name="Percentuale 60" xfId="1465"/>
    <cellStyle name="Percentuale 60 2" xfId="1466"/>
    <cellStyle name="Percentuale 60 3" xfId="1467"/>
    <cellStyle name="Percentuale 60 3 2" xfId="1468"/>
    <cellStyle name="Percentuale 60 4" xfId="1469"/>
    <cellStyle name="Percentuale 60 5" xfId="1470"/>
    <cellStyle name="Percentuale 61" xfId="1471"/>
    <cellStyle name="Percentuale 61 2" xfId="1472"/>
    <cellStyle name="Percentuale 61 3" xfId="1473"/>
    <cellStyle name="Percentuale 61 3 2" xfId="1474"/>
    <cellStyle name="Percentuale 61 4" xfId="1475"/>
    <cellStyle name="Percentuale 61 5" xfId="1476"/>
    <cellStyle name="Percentuale 62" xfId="1477"/>
    <cellStyle name="Percentuale 63" xfId="1478"/>
    <cellStyle name="Percentuale 64" xfId="1479"/>
    <cellStyle name="Percentuale 65" xfId="1480"/>
    <cellStyle name="Percentuale 66" xfId="1481"/>
    <cellStyle name="Percentuale 67" xfId="1482"/>
    <cellStyle name="Percentuale 68" xfId="1483"/>
    <cellStyle name="Percentuale 68 2" xfId="1484"/>
    <cellStyle name="Percentuale 68 3" xfId="1485"/>
    <cellStyle name="Percentuale 68 3 2" xfId="1486"/>
    <cellStyle name="Percentuale 68 4" xfId="1487"/>
    <cellStyle name="Percentuale 68 5" xfId="1488"/>
    <cellStyle name="Percentuale 69" xfId="1489"/>
    <cellStyle name="Percentuale 69 2" xfId="1490"/>
    <cellStyle name="Percentuale 69 3" xfId="1491"/>
    <cellStyle name="Percentuale 69 3 2" xfId="1492"/>
    <cellStyle name="Percentuale 69 4" xfId="1493"/>
    <cellStyle name="Percentuale 69 5" xfId="1494"/>
    <cellStyle name="Percentuale 7" xfId="1495"/>
    <cellStyle name="Percentuale 7 2" xfId="1496"/>
    <cellStyle name="Percentuale 7 3" xfId="1497"/>
    <cellStyle name="Percentuale 7 3 2" xfId="1498"/>
    <cellStyle name="Percentuale 7 4" xfId="1499"/>
    <cellStyle name="Percentuale 7 5" xfId="1500"/>
    <cellStyle name="Percentuale 8" xfId="1501"/>
    <cellStyle name="Percentuale 8 2" xfId="1502"/>
    <cellStyle name="Percentuale 8 3" xfId="1503"/>
    <cellStyle name="Percentuale 8 3 2" xfId="1504"/>
    <cellStyle name="Percentuale 8 4" xfId="1505"/>
    <cellStyle name="Percentuale 8 5" xfId="1506"/>
    <cellStyle name="Percentuale 9" xfId="1507"/>
    <cellStyle name="Percentuale 9 2" xfId="1508"/>
    <cellStyle name="Percentuale 9 3" xfId="1509"/>
    <cellStyle name="Percentuale 9 3 2" xfId="1510"/>
    <cellStyle name="Percentuale 9 4" xfId="1511"/>
    <cellStyle name="Percentuale 9 5" xfId="1512"/>
    <cellStyle name="Standard_Sce_D_Extraction" xfId="1513"/>
    <cellStyle name="Testo avviso" xfId="1514"/>
    <cellStyle name="Testo descrittivo" xfId="1515"/>
    <cellStyle name="Titolo" xfId="1516"/>
    <cellStyle name="Titolo 1" xfId="1517"/>
    <cellStyle name="Titolo 2" xfId="1518"/>
    <cellStyle name="Titolo 3" xfId="1519"/>
    <cellStyle name="Titolo 4" xfId="1520"/>
    <cellStyle name="Totale" xfId="1521"/>
    <cellStyle name="Valore non valido" xfId="1522"/>
    <cellStyle name="Valore valido" xfId="1523"/>
    <cellStyle name="Обычный_CRF2002 (1)" xfId="152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drawings/drawing1.xml><?xml version="1.0" encoding="utf-8"?>
<xdr:wsDr xmlns:xdr="http://schemas.openxmlformats.org/drawingml/2006/spreadsheetDrawing" xmlns:a="http://schemas.openxmlformats.org/drawingml/2006/main">
  <xdr:twoCellAnchor>
    <xdr:from>
      <xdr:col>12</xdr:col>
      <xdr:colOff>11905</xdr:colOff>
      <xdr:row>6</xdr:row>
      <xdr:rowOff>178593</xdr:rowOff>
    </xdr:from>
    <xdr:to>
      <xdr:col>19</xdr:col>
      <xdr:colOff>285749</xdr:colOff>
      <xdr:row>30</xdr:row>
      <xdr:rowOff>35719</xdr:rowOff>
    </xdr:to>
    <mc:AlternateContent xmlns:mc="http://schemas.openxmlformats.org/markup-compatibility/2006" xmlns:a14="http://schemas.microsoft.com/office/drawing/2010/main">
      <mc:Choice Requires="a14">
        <xdr:sp macro="" textlink="">
          <xdr:nvSpPr>
            <xdr:cNvPr id="2" name="TextBox 1"/>
            <xdr:cNvSpPr txBox="1"/>
          </xdr:nvSpPr>
          <xdr:spPr>
            <a:xfrm>
              <a:off x="8222455" y="1331118"/>
              <a:ext cx="5931694" cy="4429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200" baseline="0">
                  <a:latin typeface="Times New Roman" panose="02020603050405020304" pitchFamily="18" charset="0"/>
                  <a:cs typeface="Times New Roman" panose="02020603050405020304" pitchFamily="18" charset="0"/>
                </a:rPr>
                <a:t>Future demand for heated residential area (in M</a:t>
              </a:r>
              <a:r>
                <a:rPr lang="da-DK" sz="1200">
                  <a:latin typeface="Times New Roman" panose="02020603050405020304" pitchFamily="18" charset="0"/>
                  <a:cs typeface="Times New Roman" panose="02020603050405020304" pitchFamily="18" charset="0"/>
                </a:rPr>
                <a:t>m</a:t>
              </a:r>
              <a:r>
                <a:rPr lang="da-DK" sz="1200" baseline="30000">
                  <a:latin typeface="Times New Roman" panose="02020603050405020304" pitchFamily="18" charset="0"/>
                  <a:cs typeface="Times New Roman" panose="02020603050405020304" pitchFamily="18" charset="0"/>
                </a:rPr>
                <a:t>2</a:t>
              </a:r>
              <a:r>
                <a:rPr lang="da-DK" sz="1200">
                  <a:latin typeface="Times New Roman" panose="02020603050405020304" pitchFamily="18" charset="0"/>
                  <a:cs typeface="Times New Roman" panose="02020603050405020304" pitchFamily="18" charset="0"/>
                </a:rPr>
                <a:t>)</a:t>
              </a:r>
              <a:r>
                <a:rPr lang="da-DK" sz="1200" baseline="0">
                  <a:latin typeface="Times New Roman" panose="02020603050405020304" pitchFamily="18" charset="0"/>
                  <a:cs typeface="Times New Roman" panose="02020603050405020304" pitchFamily="18" charset="0"/>
                </a:rPr>
                <a:t>. It includes buildings existing in Base Year and buildings built after Base Year:</a:t>
              </a:r>
            </a:p>
            <a:p>
              <a:endParaRPr lang="da-DK" sz="1200" baseline="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400" i="1">
                          <a:latin typeface="Cambria Math"/>
                          <a:cs typeface="Times New Roman" panose="02020603050405020304" pitchFamily="18" charset="0"/>
                        </a:rPr>
                      </m:ctrlPr>
                    </m:sSubPr>
                    <m:e>
                      <m:r>
                        <a:rPr lang="en-GB" sz="1400" b="0" i="1">
                          <a:latin typeface="Cambria Math"/>
                          <a:cs typeface="Times New Roman" panose="02020603050405020304" pitchFamily="18" charset="0"/>
                        </a:rPr>
                        <m:t>𝐷𝑒𝑚𝑎𝑛𝑑</m:t>
                      </m:r>
                    </m:e>
                    <m:sub>
                      <m:r>
                        <a:rPr lang="en-GB" sz="1400" b="0" i="1">
                          <a:latin typeface="Cambria Math"/>
                          <a:cs typeface="Times New Roman" panose="02020603050405020304" pitchFamily="18" charset="0"/>
                        </a:rPr>
                        <m:t>𝑡</m:t>
                      </m:r>
                    </m:sub>
                  </m:sSub>
                  <m:r>
                    <a:rPr lang="da-DK" sz="1400" i="1">
                      <a:latin typeface="Cambria Math"/>
                      <a:ea typeface="Cambria Math"/>
                      <a:cs typeface="Times New Roman" panose="02020603050405020304" pitchFamily="18" charset="0"/>
                    </a:rPr>
                    <m:t>=</m:t>
                  </m:r>
                </m:oMath>
              </a14:m>
              <a:r>
                <a:rPr lang="da-DK" sz="1400">
                  <a:latin typeface="Times New Roman" panose="02020603050405020304" pitchFamily="18" charset="0"/>
                  <a:cs typeface="Times New Roman" panose="02020603050405020304" pitchFamily="18" charset="0"/>
                </a:rPr>
                <a:t> </a:t>
              </a:r>
              <a14:m>
                <m:oMath xmlns:m="http://schemas.openxmlformats.org/officeDocument/2006/math">
                  <m:r>
                    <a:rPr lang="en-GB" sz="1200" i="1">
                      <a:solidFill>
                        <a:schemeClr val="dk1"/>
                      </a:solidFill>
                      <a:effectLst/>
                      <a:latin typeface="Cambria Math"/>
                      <a:ea typeface="+mn-ea"/>
                      <a:cs typeface="+mn-cs"/>
                    </a:rPr>
                    <m:t>𝐵</m:t>
                  </m:r>
                  <m:r>
                    <a:rPr lang="en-GB" sz="1200" b="0" i="1">
                      <a:solidFill>
                        <a:schemeClr val="dk1"/>
                      </a:solidFill>
                      <a:effectLst/>
                      <a:latin typeface="Cambria Math"/>
                      <a:ea typeface="+mn-ea"/>
                      <a:cs typeface="+mn-cs"/>
                    </a:rPr>
                    <m:t>𝑎𝑠𝑒</m:t>
                  </m:r>
                  <m:r>
                    <a:rPr lang="en-GB" sz="1200" b="0" i="1">
                      <a:solidFill>
                        <a:schemeClr val="dk1"/>
                      </a:solidFill>
                      <a:effectLst/>
                      <a:latin typeface="Cambria Math"/>
                      <a:ea typeface="+mn-ea"/>
                      <a:cs typeface="+mn-cs"/>
                    </a:rPr>
                    <m:t>+</m:t>
                  </m:r>
                  <m:sSub>
                    <m:sSubPr>
                      <m:ctrlPr>
                        <a:rPr lang="da-DK" sz="1200" i="1">
                          <a:solidFill>
                            <a:schemeClr val="dk1"/>
                          </a:solidFill>
                          <a:effectLst/>
                          <a:latin typeface="Cambria Math"/>
                          <a:ea typeface="+mn-ea"/>
                          <a:cs typeface="+mn-cs"/>
                        </a:rPr>
                      </m:ctrlPr>
                    </m:sSubPr>
                    <m:e>
                      <m:r>
                        <a:rPr lang="en-GB" sz="1200" b="0" i="1">
                          <a:solidFill>
                            <a:schemeClr val="dk1"/>
                          </a:solidFill>
                          <a:effectLst/>
                          <a:latin typeface="Cambria Math"/>
                          <a:ea typeface="+mn-ea"/>
                          <a:cs typeface="+mn-cs"/>
                        </a:rPr>
                        <m:t>𝑁𝑒𝑤</m:t>
                      </m:r>
                    </m:e>
                    <m:sub>
                      <m:r>
                        <a:rPr lang="en-GB" sz="1200" b="0" i="1">
                          <a:solidFill>
                            <a:schemeClr val="dk1"/>
                          </a:solidFill>
                          <a:effectLst/>
                          <a:latin typeface="Cambria Math"/>
                          <a:ea typeface="+mn-ea"/>
                          <a:cs typeface="+mn-cs"/>
                        </a:rPr>
                        <m:t>𝑡</m:t>
                      </m:r>
                    </m:sub>
                  </m:sSub>
                  <m:r>
                    <a:rPr lang="en-GB" sz="1200" b="0" i="1">
                      <a:solidFill>
                        <a:schemeClr val="dk1"/>
                      </a:solidFill>
                      <a:effectLst/>
                      <a:latin typeface="Cambria Math"/>
                      <a:ea typeface="+mn-ea"/>
                      <a:cs typeface="+mn-cs"/>
                    </a:rPr>
                    <m:t>−</m:t>
                  </m:r>
                  <m:sSub>
                    <m:sSubPr>
                      <m:ctrlPr>
                        <a:rPr lang="da-DK" sz="1200" i="1">
                          <a:solidFill>
                            <a:schemeClr val="dk1"/>
                          </a:solidFill>
                          <a:effectLst/>
                          <a:latin typeface="Cambria Math"/>
                          <a:ea typeface="+mn-ea"/>
                          <a:cs typeface="+mn-cs"/>
                        </a:rPr>
                      </m:ctrlPr>
                    </m:sSubPr>
                    <m:e>
                      <m:r>
                        <a:rPr lang="en-GB" sz="1200" b="0" i="1">
                          <a:solidFill>
                            <a:schemeClr val="dk1"/>
                          </a:solidFill>
                          <a:effectLst/>
                          <a:latin typeface="Cambria Math"/>
                          <a:ea typeface="+mn-ea"/>
                          <a:cs typeface="+mn-cs"/>
                        </a:rPr>
                        <m:t>𝐷𝑒𝑚𝑜𝑙</m:t>
                      </m:r>
                    </m:e>
                    <m:sub>
                      <m:r>
                        <a:rPr lang="en-GB" sz="1200" b="0" i="1">
                          <a:solidFill>
                            <a:schemeClr val="dk1"/>
                          </a:solidFill>
                          <a:effectLst/>
                          <a:latin typeface="Cambria Math"/>
                          <a:ea typeface="+mn-ea"/>
                          <a:cs typeface="+mn-cs"/>
                        </a:rPr>
                        <m:t>𝑡</m:t>
                      </m:r>
                    </m:sub>
                  </m:sSub>
                </m:oMath>
              </a14:m>
              <a:endParaRPr lang="da-DK" sz="1400">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da-DK" sz="1200">
                <a:effectLst/>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a:ea typeface="+mn-ea"/>
                          <a:cs typeface="+mn-cs"/>
                        </a:rPr>
                      </m:ctrlPr>
                    </m:sSubPr>
                    <m:e>
                      <m:r>
                        <a:rPr lang="en-GB" sz="1100" b="0" i="1">
                          <a:solidFill>
                            <a:schemeClr val="dk1"/>
                          </a:solidFill>
                          <a:effectLst/>
                          <a:latin typeface="Cambria Math"/>
                          <a:ea typeface="+mn-ea"/>
                          <a:cs typeface="+mn-cs"/>
                        </a:rPr>
                        <m:t>𝐷𝑒𝑚𝑎𝑛𝑑</m:t>
                      </m:r>
                    </m:e>
                    <m:sub>
                      <m:r>
                        <a:rPr lang="en-GB" sz="1100" b="0" i="1">
                          <a:solidFill>
                            <a:schemeClr val="dk1"/>
                          </a:solidFill>
                          <a:effectLst/>
                          <a:latin typeface="Cambria Math"/>
                          <a:ea typeface="+mn-ea"/>
                          <a:cs typeface="+mn-cs"/>
                        </a:rPr>
                        <m:t>𝑡</m:t>
                      </m:r>
                    </m:sub>
                  </m:sSub>
                </m:oMath>
              </a14:m>
              <a:r>
                <a:rPr lang="da-DK" sz="1200">
                  <a:effectLst/>
                  <a:latin typeface="Times New Roman" panose="02020603050405020304" pitchFamily="18" charset="0"/>
                  <a:cs typeface="Times New Roman" panose="02020603050405020304" pitchFamily="18" charset="0"/>
                </a:rPr>
                <a:t> - Hosusing</a:t>
              </a:r>
              <a:r>
                <a:rPr lang="da-DK" sz="1200" baseline="0">
                  <a:effectLst/>
                  <a:latin typeface="Times New Roman" panose="02020603050405020304" pitchFamily="18" charset="0"/>
                  <a:cs typeface="Times New Roman" panose="02020603050405020304" pitchFamily="18" charset="0"/>
                </a:rPr>
                <a:t> demand </a:t>
              </a:r>
              <a:r>
                <a:rPr lang="da-DK" sz="1200">
                  <a:effectLst/>
                  <a:latin typeface="Times New Roman" panose="02020603050405020304" pitchFamily="18" charset="0"/>
                  <a:cs typeface="Times New Roman" panose="02020603050405020304" pitchFamily="18" charset="0"/>
                </a:rPr>
                <a:t>in year t. This is projected by DREAM</a:t>
              </a:r>
              <a:r>
                <a:rPr lang="da-DK" sz="1200" baseline="0">
                  <a:effectLst/>
                  <a:latin typeface="Times New Roman" panose="02020603050405020304" pitchFamily="18" charset="0"/>
                  <a:cs typeface="Times New Roman" panose="02020603050405020304" pitchFamily="18" charset="0"/>
                </a:rPr>
                <a:t> group.</a:t>
              </a:r>
              <a:endParaRPr lang="da-DK" sz="1200">
                <a:effectLst/>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GB" sz="1100" i="1">
                      <a:solidFill>
                        <a:schemeClr val="dk1"/>
                      </a:solidFill>
                      <a:effectLst/>
                      <a:latin typeface="Cambria Math"/>
                      <a:ea typeface="+mn-ea"/>
                      <a:cs typeface="+mn-cs"/>
                    </a:rPr>
                    <m:t>𝐵</m:t>
                  </m:r>
                  <m:r>
                    <a:rPr lang="en-GB" sz="1100" b="0" i="1">
                      <a:solidFill>
                        <a:schemeClr val="dk1"/>
                      </a:solidFill>
                      <a:effectLst/>
                      <a:latin typeface="Cambria Math"/>
                      <a:ea typeface="+mn-ea"/>
                      <a:cs typeface="+mn-cs"/>
                    </a:rPr>
                    <m:t>𝑎𝑠𝑒</m:t>
                  </m:r>
                </m:oMath>
              </a14:m>
              <a:r>
                <a:rPr lang="da-DK" sz="1200" baseline="0">
                  <a:latin typeface="Times New Roman" panose="02020603050405020304" pitchFamily="18" charset="0"/>
                  <a:cs typeface="Times New Roman" panose="02020603050405020304" pitchFamily="18" charset="0"/>
                </a:rPr>
                <a:t> - area in Base Year. This comes from DTU Energy Atlas based on BBR dataset.</a:t>
              </a:r>
            </a:p>
            <a:p>
              <a:pPr algn="l"/>
              <a14:m>
                <m:oMath xmlns:m="http://schemas.openxmlformats.org/officeDocument/2006/math">
                  <m:sSub>
                    <m:sSubPr>
                      <m:ctrlPr>
                        <a:rPr lang="da-DK" sz="1100" i="1">
                          <a:solidFill>
                            <a:schemeClr val="dk1"/>
                          </a:solidFill>
                          <a:effectLst/>
                          <a:latin typeface="Cambria Math"/>
                          <a:ea typeface="+mn-ea"/>
                          <a:cs typeface="+mn-cs"/>
                        </a:rPr>
                      </m:ctrlPr>
                    </m:sSubPr>
                    <m:e>
                      <m:r>
                        <a:rPr lang="en-GB" sz="1100" b="0" i="1">
                          <a:solidFill>
                            <a:schemeClr val="dk1"/>
                          </a:solidFill>
                          <a:effectLst/>
                          <a:latin typeface="Cambria Math"/>
                          <a:ea typeface="+mn-ea"/>
                          <a:cs typeface="+mn-cs"/>
                        </a:rPr>
                        <m:t>𝑁𝑒𝑤</m:t>
                      </m:r>
                    </m:e>
                    <m:sub>
                      <m:r>
                        <a:rPr lang="en-GB" sz="1100" b="0" i="1">
                          <a:solidFill>
                            <a:schemeClr val="dk1"/>
                          </a:solidFill>
                          <a:effectLst/>
                          <a:latin typeface="Cambria Math"/>
                          <a:ea typeface="+mn-ea"/>
                          <a:cs typeface="+mn-cs"/>
                        </a:rPr>
                        <m:t>𝑡</m:t>
                      </m:r>
                    </m:sub>
                  </m:sSub>
                </m:oMath>
              </a14:m>
              <a:r>
                <a:rPr lang="da-DK" sz="1200" baseline="0">
                  <a:latin typeface="Times New Roman" panose="02020603050405020304" pitchFamily="18" charset="0"/>
                  <a:cs typeface="Times New Roman" panose="02020603050405020304" pitchFamily="18" charset="0"/>
                </a:rPr>
                <a:t> - area built between Base year and year t</a:t>
              </a:r>
            </a:p>
            <a:p>
              <a:pPr algn="l"/>
              <a14:m>
                <m:oMath xmlns:m="http://schemas.openxmlformats.org/officeDocument/2006/math">
                  <m:sSub>
                    <m:sSubPr>
                      <m:ctrlPr>
                        <a:rPr lang="da-DK" sz="1100" i="1">
                          <a:solidFill>
                            <a:schemeClr val="dk1"/>
                          </a:solidFill>
                          <a:effectLst/>
                          <a:latin typeface="Cambria Math"/>
                          <a:ea typeface="+mn-ea"/>
                          <a:cs typeface="+mn-cs"/>
                        </a:rPr>
                      </m:ctrlPr>
                    </m:sSubPr>
                    <m:e>
                      <m:r>
                        <a:rPr lang="en-GB" sz="1100" b="0" i="1">
                          <a:solidFill>
                            <a:schemeClr val="dk1"/>
                          </a:solidFill>
                          <a:effectLst/>
                          <a:latin typeface="Cambria Math"/>
                          <a:ea typeface="+mn-ea"/>
                          <a:cs typeface="+mn-cs"/>
                        </a:rPr>
                        <m:t>𝐷𝑒𝑚𝑜𝑙</m:t>
                      </m:r>
                    </m:e>
                    <m:sub>
                      <m:r>
                        <a:rPr lang="en-GB" sz="1100" b="0" i="1">
                          <a:solidFill>
                            <a:schemeClr val="dk1"/>
                          </a:solidFill>
                          <a:effectLst/>
                          <a:latin typeface="Cambria Math"/>
                          <a:ea typeface="+mn-ea"/>
                          <a:cs typeface="+mn-cs"/>
                        </a:rPr>
                        <m:t>𝑡</m:t>
                      </m:r>
                    </m:sub>
                  </m:sSub>
                </m:oMath>
              </a14:m>
              <a:r>
                <a:rPr lang="da-DK" sz="1200" baseline="0">
                  <a:latin typeface="Times New Roman" panose="02020603050405020304" pitchFamily="18" charset="0"/>
                  <a:cs typeface="Times New Roman" panose="02020603050405020304" pitchFamily="18" charset="0"/>
                </a:rPr>
                <a:t> - area demolished between Base year and year t</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It has been grouped by Region (DKE and DKW), position relative to existingdistrict heating areas (Central, Decentral and Individual) and type of buildings (Single-family and Multi-family buildings).  This is specified in column Cset_CN (CN stands for commodity name).  RH stands for Residential Heating; D,C and I (third letter) stand for Decentral, Central and Individual; D and M (fourth letter) stand for Single-family (formerly named Detached) and Multi-family; B stand for buildings.</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Atrribute COM_PROJ is specifying end-use demand. In TIMES-DTU end-use demand is specified in heated residential area.  It is specified in model years (2012, 2015, 2020,...) </a:t>
              </a:r>
            </a:p>
            <a:p>
              <a:r>
                <a:rPr lang="da-DK" sz="1200" baseline="0">
                  <a:latin typeface="Times New Roman" panose="02020603050405020304" pitchFamily="18" charset="0"/>
                  <a:cs typeface="Times New Roman" panose="02020603050405020304" pitchFamily="18" charset="0"/>
                </a:rPr>
                <a:t>0 in the last row means that this not a year but an extrapolation/interpolation setting. - 5 denotes Iterpolation and forward extrapolation.</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These values care linked to 'Data Fremskriv_m2' sheet.</a:t>
              </a:r>
            </a:p>
            <a:p>
              <a:endParaRPr lang="da-DK" sz="1200">
                <a:latin typeface="Times New Roman" panose="02020603050405020304" pitchFamily="18" charset="0"/>
                <a:cs typeface="Times New Roman" panose="02020603050405020304" pitchFamily="18" charset="0"/>
              </a:endParaRPr>
            </a:p>
          </xdr:txBody>
        </xdr:sp>
      </mc:Choice>
      <mc:Fallback xmlns="">
        <xdr:sp macro="" textlink="">
          <xdr:nvSpPr>
            <xdr:cNvPr id="2" name="TextBox 1"/>
            <xdr:cNvSpPr txBox="1"/>
          </xdr:nvSpPr>
          <xdr:spPr>
            <a:xfrm>
              <a:off x="8222455" y="1331118"/>
              <a:ext cx="5931694" cy="4429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200" baseline="0">
                  <a:latin typeface="Times New Roman" panose="02020603050405020304" pitchFamily="18" charset="0"/>
                  <a:cs typeface="Times New Roman" panose="02020603050405020304" pitchFamily="18" charset="0"/>
                </a:rPr>
                <a:t>Future demand for heated residential area (in M</a:t>
              </a:r>
              <a:r>
                <a:rPr lang="da-DK" sz="1200">
                  <a:latin typeface="Times New Roman" panose="02020603050405020304" pitchFamily="18" charset="0"/>
                  <a:cs typeface="Times New Roman" panose="02020603050405020304" pitchFamily="18" charset="0"/>
                </a:rPr>
                <a:t>m</a:t>
              </a:r>
              <a:r>
                <a:rPr lang="da-DK" sz="1200" baseline="30000">
                  <a:latin typeface="Times New Roman" panose="02020603050405020304" pitchFamily="18" charset="0"/>
                  <a:cs typeface="Times New Roman" panose="02020603050405020304" pitchFamily="18" charset="0"/>
                </a:rPr>
                <a:t>2</a:t>
              </a:r>
              <a:r>
                <a:rPr lang="da-DK" sz="1200">
                  <a:latin typeface="Times New Roman" panose="02020603050405020304" pitchFamily="18" charset="0"/>
                  <a:cs typeface="Times New Roman" panose="02020603050405020304" pitchFamily="18" charset="0"/>
                </a:rPr>
                <a:t>)</a:t>
              </a:r>
              <a:r>
                <a:rPr lang="da-DK" sz="1200" baseline="0">
                  <a:latin typeface="Times New Roman" panose="02020603050405020304" pitchFamily="18" charset="0"/>
                  <a:cs typeface="Times New Roman" panose="02020603050405020304" pitchFamily="18" charset="0"/>
                </a:rPr>
                <a:t>. It includes buildings existing in Base Year and buildings built after Base Year:</a:t>
              </a:r>
            </a:p>
            <a:p>
              <a:endParaRPr lang="da-DK" sz="1200" baseline="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400" i="0">
                  <a:latin typeface="Cambria Math"/>
                  <a:cs typeface="Times New Roman" panose="02020603050405020304" pitchFamily="18" charset="0"/>
                </a:rPr>
                <a:t>〖</a:t>
              </a:r>
              <a:r>
                <a:rPr lang="en-GB" sz="1400" b="0" i="0">
                  <a:latin typeface="Cambria Math"/>
                  <a:cs typeface="Times New Roman" panose="02020603050405020304" pitchFamily="18" charset="0"/>
                </a:rPr>
                <a:t>𝐷𝑒𝑚𝑎𝑛𝑑</a:t>
              </a:r>
              <a:r>
                <a:rPr lang="da-DK" sz="1400" b="0" i="0">
                  <a:latin typeface="Cambria Math"/>
                  <a:cs typeface="Times New Roman" panose="02020603050405020304" pitchFamily="18" charset="0"/>
                </a:rPr>
                <a:t>〗_</a:t>
              </a:r>
              <a:r>
                <a:rPr lang="en-GB" sz="1400" b="0" i="0">
                  <a:latin typeface="Cambria Math"/>
                  <a:cs typeface="Times New Roman" panose="02020603050405020304" pitchFamily="18" charset="0"/>
                </a:rPr>
                <a:t>𝑡</a:t>
              </a:r>
              <a:r>
                <a:rPr lang="da-DK" sz="1400" i="0">
                  <a:latin typeface="Cambria Math"/>
                  <a:ea typeface="Cambria Math"/>
                  <a:cs typeface="Times New Roman" panose="02020603050405020304" pitchFamily="18" charset="0"/>
                </a:rPr>
                <a:t>=</a:t>
              </a:r>
              <a:r>
                <a:rPr lang="da-DK" sz="1400">
                  <a:latin typeface="Times New Roman" panose="02020603050405020304" pitchFamily="18" charset="0"/>
                  <a:cs typeface="Times New Roman" panose="02020603050405020304" pitchFamily="18" charset="0"/>
                </a:rPr>
                <a:t> </a:t>
              </a:r>
              <a:r>
                <a:rPr lang="en-GB" sz="1200" i="0">
                  <a:solidFill>
                    <a:schemeClr val="dk1"/>
                  </a:solidFill>
                  <a:effectLst/>
                  <a:latin typeface="Cambria Math"/>
                  <a:ea typeface="+mn-ea"/>
                  <a:cs typeface="+mn-cs"/>
                </a:rPr>
                <a:t>𝐵</a:t>
              </a:r>
              <a:r>
                <a:rPr lang="en-GB" sz="1200" b="0" i="0">
                  <a:solidFill>
                    <a:schemeClr val="dk1"/>
                  </a:solidFill>
                  <a:effectLst/>
                  <a:latin typeface="Cambria Math"/>
                  <a:ea typeface="+mn-ea"/>
                  <a:cs typeface="+mn-cs"/>
                </a:rPr>
                <a:t>𝑎𝑠𝑒+</a:t>
              </a:r>
              <a:r>
                <a:rPr lang="da-DK" sz="1200" i="0">
                  <a:solidFill>
                    <a:schemeClr val="dk1"/>
                  </a:solidFill>
                  <a:effectLst/>
                  <a:latin typeface="Cambria Math"/>
                  <a:ea typeface="+mn-ea"/>
                  <a:cs typeface="+mn-cs"/>
                </a:rPr>
                <a:t>〖</a:t>
              </a:r>
              <a:r>
                <a:rPr lang="en-GB" sz="1200" b="0" i="0">
                  <a:solidFill>
                    <a:schemeClr val="dk1"/>
                  </a:solidFill>
                  <a:effectLst/>
                  <a:latin typeface="Cambria Math"/>
                  <a:ea typeface="+mn-ea"/>
                  <a:cs typeface="+mn-cs"/>
                </a:rPr>
                <a:t>𝑁𝑒𝑤</a:t>
              </a:r>
              <a:r>
                <a:rPr lang="da-DK" sz="1200" b="0" i="0">
                  <a:solidFill>
                    <a:schemeClr val="dk1"/>
                  </a:solidFill>
                  <a:effectLst/>
                  <a:latin typeface="Cambria Math"/>
                  <a:ea typeface="+mn-ea"/>
                  <a:cs typeface="+mn-cs"/>
                </a:rPr>
                <a:t>〗_</a:t>
              </a:r>
              <a:r>
                <a:rPr lang="en-GB" sz="1200" b="0" i="0">
                  <a:solidFill>
                    <a:schemeClr val="dk1"/>
                  </a:solidFill>
                  <a:effectLst/>
                  <a:latin typeface="Cambria Math"/>
                  <a:ea typeface="+mn-ea"/>
                  <a:cs typeface="+mn-cs"/>
                </a:rPr>
                <a:t>𝑡−</a:t>
              </a:r>
              <a:r>
                <a:rPr lang="da-DK" sz="1200" i="0">
                  <a:solidFill>
                    <a:schemeClr val="dk1"/>
                  </a:solidFill>
                  <a:effectLst/>
                  <a:latin typeface="Cambria Math"/>
                  <a:ea typeface="+mn-ea"/>
                  <a:cs typeface="+mn-cs"/>
                </a:rPr>
                <a:t>〖</a:t>
              </a:r>
              <a:r>
                <a:rPr lang="en-GB" sz="1200" b="0" i="0">
                  <a:solidFill>
                    <a:schemeClr val="dk1"/>
                  </a:solidFill>
                  <a:effectLst/>
                  <a:latin typeface="Cambria Math"/>
                  <a:ea typeface="+mn-ea"/>
                  <a:cs typeface="+mn-cs"/>
                </a:rPr>
                <a:t>𝐷𝑒𝑚𝑜𝑙</a:t>
              </a:r>
              <a:r>
                <a:rPr lang="da-DK" sz="1200" b="0" i="0">
                  <a:solidFill>
                    <a:schemeClr val="dk1"/>
                  </a:solidFill>
                  <a:effectLst/>
                  <a:latin typeface="Cambria Math"/>
                  <a:ea typeface="+mn-ea"/>
                  <a:cs typeface="+mn-cs"/>
                </a:rPr>
                <a:t>〗_</a:t>
              </a:r>
              <a:r>
                <a:rPr lang="en-GB" sz="1200" b="0" i="0">
                  <a:solidFill>
                    <a:schemeClr val="dk1"/>
                  </a:solidFill>
                  <a:effectLst/>
                  <a:latin typeface="Cambria Math"/>
                  <a:ea typeface="+mn-ea"/>
                  <a:cs typeface="+mn-cs"/>
                </a:rPr>
                <a:t>𝑡</a:t>
              </a:r>
              <a:endParaRPr lang="da-DK" sz="1400">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da-DK" sz="1200">
                <a:effectLst/>
              </a:endParaRPr>
            </a:p>
            <a:p>
              <a:pPr marL="0" marR="0" indent="0" defTabSz="914400" eaLnBrk="1" fontAlgn="auto" latinLnBrk="0" hangingPunct="1">
                <a:lnSpc>
                  <a:spcPct val="100000"/>
                </a:lnSpc>
                <a:spcBef>
                  <a:spcPts val="0"/>
                </a:spcBef>
                <a:spcAft>
                  <a:spcPts val="0"/>
                </a:spcAft>
                <a:buClrTx/>
                <a:buSzTx/>
                <a:buFontTx/>
                <a:buNone/>
                <a:tabLst/>
                <a:defRPr/>
              </a:pP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𝐷𝑒𝑚𝑎𝑛𝑑</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𝑡</a:t>
              </a:r>
              <a:r>
                <a:rPr lang="da-DK" sz="1200">
                  <a:effectLst/>
                  <a:latin typeface="Times New Roman" panose="02020603050405020304" pitchFamily="18" charset="0"/>
                  <a:cs typeface="Times New Roman" panose="02020603050405020304" pitchFamily="18" charset="0"/>
                </a:rPr>
                <a:t> - Hosusing</a:t>
              </a:r>
              <a:r>
                <a:rPr lang="da-DK" sz="1200" baseline="0">
                  <a:effectLst/>
                  <a:latin typeface="Times New Roman" panose="02020603050405020304" pitchFamily="18" charset="0"/>
                  <a:cs typeface="Times New Roman" panose="02020603050405020304" pitchFamily="18" charset="0"/>
                </a:rPr>
                <a:t> demand </a:t>
              </a:r>
              <a:r>
                <a:rPr lang="da-DK" sz="1200">
                  <a:effectLst/>
                  <a:latin typeface="Times New Roman" panose="02020603050405020304" pitchFamily="18" charset="0"/>
                  <a:cs typeface="Times New Roman" panose="02020603050405020304" pitchFamily="18" charset="0"/>
                </a:rPr>
                <a:t>in year t. This is projected by DREAM</a:t>
              </a:r>
              <a:r>
                <a:rPr lang="da-DK" sz="1200" baseline="0">
                  <a:effectLst/>
                  <a:latin typeface="Times New Roman" panose="02020603050405020304" pitchFamily="18" charset="0"/>
                  <a:cs typeface="Times New Roman" panose="02020603050405020304" pitchFamily="18" charset="0"/>
                </a:rPr>
                <a:t> group.</a:t>
              </a:r>
              <a:endParaRPr lang="da-DK" sz="1200">
                <a:effectLst/>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Cambria Math"/>
                  <a:ea typeface="+mn-ea"/>
                  <a:cs typeface="+mn-cs"/>
                </a:rPr>
                <a:t>𝐵</a:t>
              </a:r>
              <a:r>
                <a:rPr lang="en-GB" sz="1100" b="0" i="0">
                  <a:solidFill>
                    <a:schemeClr val="dk1"/>
                  </a:solidFill>
                  <a:effectLst/>
                  <a:latin typeface="Cambria Math"/>
                  <a:ea typeface="+mn-ea"/>
                  <a:cs typeface="+mn-cs"/>
                </a:rPr>
                <a:t>𝑎𝑠𝑒</a:t>
              </a:r>
              <a:r>
                <a:rPr lang="da-DK" sz="1200" baseline="0">
                  <a:latin typeface="Times New Roman" panose="02020603050405020304" pitchFamily="18" charset="0"/>
                  <a:cs typeface="Times New Roman" panose="02020603050405020304" pitchFamily="18" charset="0"/>
                </a:rPr>
                <a:t> - area in Base Year. This comes from DTU Energy Atlas based on BBR dataset.</a:t>
              </a:r>
            </a:p>
            <a:p>
              <a:pPr algn="l"/>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𝑁𝑒𝑤</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𝑡</a:t>
              </a:r>
              <a:r>
                <a:rPr lang="da-DK" sz="1200" baseline="0">
                  <a:latin typeface="Times New Roman" panose="02020603050405020304" pitchFamily="18" charset="0"/>
                  <a:cs typeface="Times New Roman" panose="02020603050405020304" pitchFamily="18" charset="0"/>
                </a:rPr>
                <a:t> - area built between Base year and year t</a:t>
              </a:r>
            </a:p>
            <a:p>
              <a:pPr algn="l"/>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𝐷𝑒𝑚𝑜𝑙</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𝑡</a:t>
              </a:r>
              <a:r>
                <a:rPr lang="da-DK" sz="1200" baseline="0">
                  <a:latin typeface="Times New Roman" panose="02020603050405020304" pitchFamily="18" charset="0"/>
                  <a:cs typeface="Times New Roman" panose="02020603050405020304" pitchFamily="18" charset="0"/>
                </a:rPr>
                <a:t> - area demolished between Base year and year t</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It has been grouped by Region (DKE and DKW), position relative to existingdistrict heating areas (Central, Decentral and Individual) and type of buildings (Single-family and Multi-family buildings).  This is specified in column Cset_CN (CN stands for commodity name).  RH stands for Residential Heating; D,C and I (third letter) stand for Decentral, Central and Individual; D and M (fourth letter) stand for Single-family (formerly named Detached) and Multi-family; B stand for buildings.</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Atrribute COM_PROJ is specifying end-use demand. In TIMES-DTU end-use demand is specified in heated residential area.  It is specified in model years (2012, 2015, 2020,...) </a:t>
              </a:r>
            </a:p>
            <a:p>
              <a:r>
                <a:rPr lang="da-DK" sz="1200" baseline="0">
                  <a:latin typeface="Times New Roman" panose="02020603050405020304" pitchFamily="18" charset="0"/>
                  <a:cs typeface="Times New Roman" panose="02020603050405020304" pitchFamily="18" charset="0"/>
                </a:rPr>
                <a:t>0 in the last row means that this not a year but an extrapolation/interpolation setting. - 5 denotes Iterpolation and forward extrapolation.</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These values care linked to 'Data Fremskriv_m2' sheet.</a:t>
              </a:r>
            </a:p>
            <a:p>
              <a:endParaRPr lang="da-DK" sz="1200">
                <a:latin typeface="Times New Roman" panose="02020603050405020304" pitchFamily="18" charset="0"/>
                <a:cs typeface="Times New Roman" panose="02020603050405020304" pitchFamily="18" charset="0"/>
              </a:endParaRP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907142</xdr:colOff>
      <xdr:row>75</xdr:row>
      <xdr:rowOff>64406</xdr:rowOff>
    </xdr:from>
    <xdr:to>
      <xdr:col>13</xdr:col>
      <xdr:colOff>15874</xdr:colOff>
      <xdr:row>85</xdr:row>
      <xdr:rowOff>47624</xdr:rowOff>
    </xdr:to>
    <xdr:sp macro="" textlink="">
      <xdr:nvSpPr>
        <xdr:cNvPr id="2" name="TextBox 1"/>
        <xdr:cNvSpPr txBox="1"/>
      </xdr:nvSpPr>
      <xdr:spPr>
        <a:xfrm>
          <a:off x="7441292" y="14666231"/>
          <a:ext cx="4185557" cy="193584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Area of buildings is in Mm2.</a:t>
          </a:r>
        </a:p>
        <a:p>
          <a:endParaRPr lang="da-DK" sz="120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Because of a small</a:t>
          </a:r>
          <a:r>
            <a:rPr lang="da-DK" sz="1200" baseline="0">
              <a:latin typeface="Times New Roman" panose="02020603050405020304" pitchFamily="18" charset="0"/>
              <a:cs typeface="Times New Roman" panose="02020603050405020304" pitchFamily="18" charset="0"/>
            </a:rPr>
            <a:t> mismatch (~2 Mm2), data from heating model (DTU Energy Atlas based on BBR data) are used for 2010. 2012 is linear interpolation between 2010 and 2015. Areas in 2015 and later are from DREAM projections.</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These values are linked to 'Mm2_PROJ' sheet and later </a:t>
          </a:r>
          <a:r>
            <a:rPr lang="da-DK" sz="1200" b="1" baseline="0">
              <a:latin typeface="Times New Roman" panose="02020603050405020304" pitchFamily="18" charset="0"/>
              <a:cs typeface="Times New Roman" panose="02020603050405020304" pitchFamily="18" charset="0"/>
            </a:rPr>
            <a:t>used in the model</a:t>
          </a:r>
          <a:r>
            <a:rPr lang="da-DK" sz="1200" baseline="0">
              <a:latin typeface="Times New Roman" panose="02020603050405020304" pitchFamily="18" charset="0"/>
              <a:cs typeface="Times New Roman" panose="02020603050405020304" pitchFamily="18" charset="0"/>
            </a:rPr>
            <a:t>.</a:t>
          </a:r>
        </a:p>
        <a:p>
          <a:endParaRPr lang="da-DK" sz="1200"/>
        </a:p>
      </xdr:txBody>
    </xdr:sp>
    <xdr:clientData/>
  </xdr:twoCellAnchor>
  <xdr:twoCellAnchor>
    <xdr:from>
      <xdr:col>21</xdr:col>
      <xdr:colOff>31750</xdr:colOff>
      <xdr:row>82</xdr:row>
      <xdr:rowOff>190500</xdr:rowOff>
    </xdr:from>
    <xdr:to>
      <xdr:col>25</xdr:col>
      <xdr:colOff>254001</xdr:colOff>
      <xdr:row>89</xdr:row>
      <xdr:rowOff>200025</xdr:rowOff>
    </xdr:to>
    <xdr:sp macro="" textlink="">
      <xdr:nvSpPr>
        <xdr:cNvPr id="3" name="TextBox 2"/>
        <xdr:cNvSpPr txBox="1"/>
      </xdr:nvSpPr>
      <xdr:spPr>
        <a:xfrm>
          <a:off x="20558125" y="16144875"/>
          <a:ext cx="4918076" cy="1381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Copied from heating model</a:t>
          </a:r>
          <a:r>
            <a:rPr lang="da-DK" sz="1100" baseline="0"/>
            <a:t> (located at the ftp server: </a:t>
          </a:r>
        </a:p>
        <a:p>
          <a:r>
            <a:rPr lang="da-DK" sz="1100" baseline="0"/>
            <a:t>ftp://ftp.risoe.dk/TIMES-DK/Phase_2/DOCUMENTATION/2_Residential/Background%20stuff/).</a:t>
          </a:r>
        </a:p>
        <a:p>
          <a:r>
            <a:rPr lang="da-DK" sz="1100" baseline="0"/>
            <a:t>The data about areas in 2010 are based on the BBR data.</a:t>
          </a:r>
        </a:p>
        <a:p>
          <a:endParaRPr lang="da-DK" sz="1100" baseline="0"/>
        </a:p>
        <a:p>
          <a:endParaRPr lang="da-DK" sz="1100"/>
        </a:p>
      </xdr:txBody>
    </xdr:sp>
    <xdr:clientData/>
  </xdr:twoCellAnchor>
  <xdr:twoCellAnchor>
    <xdr:from>
      <xdr:col>7</xdr:col>
      <xdr:colOff>23813</xdr:colOff>
      <xdr:row>19</xdr:row>
      <xdr:rowOff>115093</xdr:rowOff>
    </xdr:from>
    <xdr:to>
      <xdr:col>10</xdr:col>
      <xdr:colOff>579438</xdr:colOff>
      <xdr:row>26</xdr:row>
      <xdr:rowOff>23812</xdr:rowOff>
    </xdr:to>
    <xdr:sp macro="" textlink="">
      <xdr:nvSpPr>
        <xdr:cNvPr id="4" name="TextBox 3"/>
        <xdr:cNvSpPr txBox="1"/>
      </xdr:nvSpPr>
      <xdr:spPr>
        <a:xfrm>
          <a:off x="6557963" y="3867943"/>
          <a:ext cx="2736850" cy="1242219"/>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Summing</a:t>
          </a:r>
          <a:r>
            <a:rPr lang="da-DK" sz="1200" baseline="0">
              <a:latin typeface="Times New Roman" panose="02020603050405020304" pitchFamily="18" charset="0"/>
              <a:cs typeface="Times New Roman" panose="02020603050405020304" pitchFamily="18" charset="0"/>
            </a:rPr>
            <a:t> of heated areas from DREAM projections for different years, provinces and building types (table K16:AP58).</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Areas are stated in m2.</a:t>
          </a:r>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7</xdr:col>
      <xdr:colOff>11907</xdr:colOff>
      <xdr:row>33</xdr:row>
      <xdr:rowOff>25401</xdr:rowOff>
    </xdr:from>
    <xdr:to>
      <xdr:col>9</xdr:col>
      <xdr:colOff>581026</xdr:colOff>
      <xdr:row>48</xdr:row>
      <xdr:rowOff>166689</xdr:rowOff>
    </xdr:to>
    <xdr:sp macro="" textlink="">
      <xdr:nvSpPr>
        <xdr:cNvPr id="5" name="TextBox 4"/>
        <xdr:cNvSpPr txBox="1"/>
      </xdr:nvSpPr>
      <xdr:spPr>
        <a:xfrm>
          <a:off x="6546057" y="6492876"/>
          <a:ext cx="2140744" cy="3027363"/>
        </a:xfrm>
        <a:prstGeom prst="rect">
          <a:avLst/>
        </a:prstGeom>
        <a:ln w="28575">
          <a:solidFill>
            <a:schemeClr val="tx2"/>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DREAM projections do not provide division on Central/Decentral/individual,</a:t>
          </a:r>
          <a:r>
            <a:rPr lang="da-DK" sz="1200" baseline="0">
              <a:latin typeface="Times New Roman" panose="02020603050405020304" pitchFamily="18" charset="0"/>
              <a:cs typeface="Times New Roman" panose="02020603050405020304" pitchFamily="18" charset="0"/>
            </a:rPr>
            <a:t> so it is assumed that the share of Central/Decentral/Individual stays the same as in 2010.</a:t>
          </a:r>
        </a:p>
        <a:p>
          <a:endParaRPr lang="da-DK" sz="1200" baseline="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Example: area in Central</a:t>
          </a:r>
          <a:r>
            <a:rPr lang="da-DK" sz="1200" baseline="0">
              <a:latin typeface="Times New Roman" panose="02020603050405020304" pitchFamily="18" charset="0"/>
              <a:cs typeface="Times New Roman" panose="02020603050405020304" pitchFamily="18" charset="0"/>
            </a:rPr>
            <a:t> areas in Bornholm is obtained by muiltiplying total area in Bornnholm with share of Central areas.</a:t>
          </a:r>
          <a:endParaRPr lang="da-DK" sz="1200">
            <a:latin typeface="Times New Roman" panose="02020603050405020304" pitchFamily="18" charset="0"/>
            <a:cs typeface="Times New Roman" panose="02020603050405020304" pitchFamily="18" charset="0"/>
          </a:endParaRPr>
        </a:p>
        <a:p>
          <a:endParaRPr lang="da-DK" sz="120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2012 is</a:t>
          </a:r>
          <a:r>
            <a:rPr lang="da-DK" sz="1200" baseline="0">
              <a:latin typeface="Times New Roman" panose="02020603050405020304" pitchFamily="18" charset="0"/>
              <a:cs typeface="Times New Roman" panose="02020603050405020304" pitchFamily="18" charset="0"/>
            </a:rPr>
            <a:t> interplate between 2010 and 2015.</a:t>
          </a:r>
          <a:endParaRPr lang="da-DK" sz="1200">
            <a:latin typeface="Times New Roman" panose="02020603050405020304" pitchFamily="18" charset="0"/>
            <a:cs typeface="Times New Roman" panose="02020603050405020304" pitchFamily="18" charset="0"/>
          </a:endParaRPr>
        </a:p>
        <a:p>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7</xdr:col>
      <xdr:colOff>23812</xdr:colOff>
      <xdr:row>1</xdr:row>
      <xdr:rowOff>35719</xdr:rowOff>
    </xdr:from>
    <xdr:to>
      <xdr:col>10</xdr:col>
      <xdr:colOff>583407</xdr:colOff>
      <xdr:row>17</xdr:row>
      <xdr:rowOff>130968</xdr:rowOff>
    </xdr:to>
    <xdr:sp macro="" textlink="">
      <xdr:nvSpPr>
        <xdr:cNvPr id="6" name="TextBox 5"/>
        <xdr:cNvSpPr txBox="1"/>
      </xdr:nvSpPr>
      <xdr:spPr>
        <a:xfrm>
          <a:off x="6557962" y="235744"/>
          <a:ext cx="2740820" cy="3238499"/>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da-DK" sz="1200" b="0">
              <a:latin typeface="Times New Roman" panose="02020603050405020304" pitchFamily="18" charset="0"/>
              <a:cs typeface="Times New Roman" panose="02020603050405020304" pitchFamily="18" charset="0"/>
            </a:rPr>
            <a:t>On the left are projections of heated area obtained  by Birgitte Gersfelt (bge@ens.dk) from DREAM group (Danish Rational Economic Agents Model, DREAM, www.dreammodel.dk).</a:t>
          </a:r>
        </a:p>
        <a:p>
          <a:pPr marL="0" marR="0" indent="0" defTabSz="914400" eaLnBrk="1" fontAlgn="auto" latinLnBrk="0" hangingPunct="1">
            <a:lnSpc>
              <a:spcPct val="100000"/>
            </a:lnSpc>
            <a:spcBef>
              <a:spcPts val="0"/>
            </a:spcBef>
            <a:spcAft>
              <a:spcPts val="0"/>
            </a:spcAft>
            <a:buClrTx/>
            <a:buSzTx/>
            <a:buFontTx/>
            <a:buNone/>
            <a:tabLst/>
            <a:defRPr/>
          </a:pPr>
          <a:r>
            <a:rPr lang="da-DK" sz="1200" b="0">
              <a:latin typeface="Times New Roman" panose="02020603050405020304" pitchFamily="18" charset="0"/>
              <a:cs typeface="Times New Roman" panose="02020603050405020304" pitchFamily="18" charset="0"/>
            </a:rPr>
            <a:t>They provide projections of housing demand from</a:t>
          </a:r>
          <a:r>
            <a:rPr lang="da-DK" sz="1200" b="0" baseline="0">
              <a:latin typeface="Times New Roman" panose="02020603050405020304" pitchFamily="18" charset="0"/>
              <a:cs typeface="Times New Roman" panose="02020603050405020304" pitchFamily="18" charset="0"/>
            </a:rPr>
            <a:t> 2010 to 2050 in 5 year steps.  Buildings are grouped by province, building type, construction period and household size (not used in TIMES), but not by position relative to existing DH areas. </a:t>
          </a:r>
        </a:p>
        <a:p>
          <a:pPr marL="0" marR="0" indent="0" defTabSz="914400" eaLnBrk="1" fontAlgn="auto" latinLnBrk="0" hangingPunct="1">
            <a:lnSpc>
              <a:spcPct val="100000"/>
            </a:lnSpc>
            <a:spcBef>
              <a:spcPts val="0"/>
            </a:spcBef>
            <a:spcAft>
              <a:spcPts val="0"/>
            </a:spcAft>
            <a:buClrTx/>
            <a:buSzTx/>
            <a:buFontTx/>
            <a:buNone/>
            <a:tabLst/>
            <a:defRPr/>
          </a:pPr>
          <a:endParaRPr lang="da-DK" sz="1200" b="0" baseline="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200" b="0" baseline="0">
              <a:latin typeface="Times New Roman" panose="02020603050405020304" pitchFamily="18" charset="0"/>
              <a:cs typeface="Times New Roman" panose="02020603050405020304" pitchFamily="18" charset="0"/>
            </a:rPr>
            <a:t>For each province and buildingb type share of heated area in Central/Decentral/Indoividual is found for 2010 (table K1:U13) and assumed to be fixed until 2050.</a:t>
          </a:r>
          <a:endParaRPr lang="da-DK" sz="1200" b="0">
            <a:latin typeface="Times New Roman" panose="02020603050405020304" pitchFamily="18" charset="0"/>
            <a:cs typeface="Times New Roman" panose="02020603050405020304" pitchFamily="18" charset="0"/>
          </a:endParaRPr>
        </a:p>
        <a:p>
          <a:endParaRPr lang="da-DK"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416719</xdr:colOff>
      <xdr:row>0</xdr:row>
      <xdr:rowOff>26194</xdr:rowOff>
    </xdr:from>
    <xdr:to>
      <xdr:col>17</xdr:col>
      <xdr:colOff>738188</xdr:colOff>
      <xdr:row>10</xdr:row>
      <xdr:rowOff>166688</xdr:rowOff>
    </xdr:to>
    <xdr:sp macro="" textlink="">
      <xdr:nvSpPr>
        <xdr:cNvPr id="2" name="TextBox 1"/>
        <xdr:cNvSpPr txBox="1"/>
      </xdr:nvSpPr>
      <xdr:spPr>
        <a:xfrm>
          <a:off x="11618119" y="26194"/>
          <a:ext cx="7446169" cy="2074069"/>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The residential areas are</a:t>
          </a:r>
          <a:r>
            <a:rPr lang="da-DK" sz="1200" baseline="0">
              <a:latin typeface="Times New Roman" panose="02020603050405020304" pitchFamily="18" charset="0"/>
              <a:cs typeface="Times New Roman" panose="02020603050405020304" pitchFamily="18" charset="0"/>
            </a:rPr>
            <a:t> from DTU Energy Atlas (based on BBR extract from 2014). Buildings have been grouped according to  buildig type (pbuilding codes 110, 120, 130, 140, 150, 160, 190), Landsdel and position relative to existing DH areas (Central, Decentral, Individual). This aggregation is done to be able to use the projections by DREAM group (DREAM makes projections on Province level, but we need it on Central/Decentral/Individual level).</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Division of buildings on Central, Decentral and Individual is based on the DTU Energy Atlas and Energy Producers Count by the Danish Energy Agency.  Central and Decentral areas are composed of district heating areas (DH) and Next-to-DH areas.  DH areas are supplied by DH, while Next-to-DH areas are  sharing a border  with them. Central DH areas are usually based in bigger cities, have larger installed capacities, more consumers, higher heat densities and higher efficiencies compared to Decentral DH areas. Individual areas are far away from DH areas and their connection to DH is not modelled. </a:t>
          </a:r>
        </a:p>
        <a:p>
          <a:endParaRPr lang="da-DK" sz="1200">
            <a:latin typeface="Times New Roman" panose="02020603050405020304" pitchFamily="18" charset="0"/>
            <a:cs typeface="Times New Roman" panose="0202060305040502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esLab/Modelling/VEDA/VEDA_Models/TIMES-DK_TRA/SubRES_TMPL/ad_beregningsmodel_version_2_1_maj_2013_(4)(1).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pot\Office\temphold\TMPL_RE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Lame12\f$\Documents%20and%20Settings\labriet\Local%20Settings\Temp\TMPL_RE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rogram%20Files%20(x86)/ArcGIS/Desktop10.1/Stefan/BBR/TIMES-DTU%20analysis/sScen_DEM_FR_APP-TRA-HO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sheetData sheetId="1"/>
      <sheetData sheetId="2"/>
      <sheetData sheetId="3"/>
      <sheetData sheetId="4"/>
      <sheetData sheetId="5"/>
      <sheetData sheetId="6"/>
      <sheetData sheetId="7">
        <row r="32">
          <cell r="C32">
            <v>0.05</v>
          </cell>
        </row>
        <row r="34">
          <cell r="C34">
            <v>7.45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EA"/>
      <sheetName val="ROT"/>
      <sheetName val="RL1"/>
      <sheetName val="RL2"/>
      <sheetName val="RL3"/>
      <sheetName val="RL4"/>
      <sheetName val="COM_Fuels"/>
      <sheetName val="CH1"/>
      <sheetName val="CH2"/>
      <sheetName val="CH3"/>
      <sheetName val="CH4"/>
      <sheetName val="CC1"/>
      <sheetName val="CC2"/>
      <sheetName val="CC3"/>
      <sheetName val="CC4"/>
      <sheetName val="CHW"/>
      <sheetName val="CLA"/>
      <sheetName val="CCK"/>
      <sheetName val="CRF"/>
      <sheetName val="COE"/>
      <sheetName val="COT"/>
      <sheetName val="ElastPar"/>
      <sheetName val="Conversion Factors"/>
      <sheetName val="ANS_ITEMS"/>
      <sheetName val="ANS_TIDDATA"/>
      <sheetName val="ANS_TSDATA"/>
      <sheetName val="AGR_Emi"/>
      <sheetName val="RES_Emi"/>
      <sheetName val="COM_Emi"/>
    </sheetNames>
    <sheetDataSet>
      <sheetData sheetId="0" refreshError="1"/>
      <sheetData sheetId="1" refreshError="1"/>
      <sheetData sheetId="2" refreshError="1">
        <row r="2">
          <cell r="A2" t="str">
            <v>^FI_ST: TCH, PRC</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DEM_FR"/>
      <sheetName val="BY_Demands"/>
      <sheetName val="Mm2_PROJ"/>
      <sheetName val="APP_PROJ"/>
      <sheetName val="Projection_Growth"/>
      <sheetName val="TRA_PROJ"/>
      <sheetName val="Data Fremskriv_m2"/>
      <sheetName val="Shares of buildings"/>
    </sheetNames>
    <sheetDataSet>
      <sheetData sheetId="0"/>
      <sheetData sheetId="1"/>
      <sheetData sheetId="2"/>
      <sheetData sheetId="3"/>
      <sheetData sheetId="4"/>
      <sheetData sheetId="5"/>
      <sheetData sheetId="6"/>
      <sheetData sheetId="7">
        <row r="72">
          <cell r="Q72">
            <v>23.080596119462186</v>
          </cell>
          <cell r="R72">
            <v>27.975355196953682</v>
          </cell>
          <cell r="S72">
            <v>24.342300409511104</v>
          </cell>
          <cell r="T72">
            <v>24.148813811602764</v>
          </cell>
          <cell r="U72">
            <v>28.644753800614438</v>
          </cell>
          <cell r="V72">
            <v>24.481026455664427</v>
          </cell>
          <cell r="W72">
            <v>24.883287737489663</v>
          </cell>
          <cell r="X72">
            <v>29.060027502075009</v>
          </cell>
          <cell r="Y72">
            <v>24.650050475570449</v>
          </cell>
          <cell r="Z72">
            <v>25.601905410166669</v>
          </cell>
          <cell r="AA72">
            <v>29.428891295265966</v>
          </cell>
          <cell r="AB72">
            <v>24.731442674242881</v>
          </cell>
          <cell r="AC72">
            <v>26.267569625737156</v>
          </cell>
          <cell r="AD72">
            <v>29.65988762244551</v>
          </cell>
          <cell r="AE72">
            <v>24.717108378963363</v>
          </cell>
          <cell r="AF72">
            <v>26.850883819768942</v>
          </cell>
          <cell r="AG72">
            <v>29.779380238443093</v>
          </cell>
          <cell r="AH72">
            <v>24.626591602160175</v>
          </cell>
          <cell r="AI72">
            <v>27.302545213277469</v>
          </cell>
          <cell r="AJ72">
            <v>29.810082013880034</v>
          </cell>
          <cell r="AK72">
            <v>24.484305826279588</v>
          </cell>
          <cell r="AL72">
            <v>27.732898072356885</v>
          </cell>
          <cell r="AM72">
            <v>29.980405714123737</v>
          </cell>
          <cell r="AN72">
            <v>24.476995848125572</v>
          </cell>
          <cell r="AO72">
            <v>28.341370689896237</v>
          </cell>
          <cell r="AP72">
            <v>30.154918176339802</v>
          </cell>
          <cell r="AQ72">
            <v>24.529556304790681</v>
          </cell>
        </row>
        <row r="73">
          <cell r="Q73">
            <v>37.510223640107469</v>
          </cell>
          <cell r="R73">
            <v>9.9631441324080559</v>
          </cell>
          <cell r="S73">
            <v>1.0410535071496427</v>
          </cell>
          <cell r="T73">
            <v>38.442840916236079</v>
          </cell>
          <cell r="U73">
            <v>10.18451179200318</v>
          </cell>
          <cell r="V73">
            <v>1.0355922885319357</v>
          </cell>
          <cell r="W73">
            <v>40.420715392577655</v>
          </cell>
          <cell r="X73">
            <v>10.735340467264086</v>
          </cell>
          <cell r="Y73">
            <v>1.0875649548695145</v>
          </cell>
          <cell r="Z73">
            <v>42.237603799062519</v>
          </cell>
          <cell r="AA73">
            <v>11.121110729365938</v>
          </cell>
          <cell r="AB73">
            <v>1.1244895009263278</v>
          </cell>
          <cell r="AC73">
            <v>43.868061988421651</v>
          </cell>
          <cell r="AD73">
            <v>11.490570350057215</v>
          </cell>
          <cell r="AE73">
            <v>1.1559221101144814</v>
          </cell>
          <cell r="AF73">
            <v>45.151464282320298</v>
          </cell>
          <cell r="AG73">
            <v>11.789493000083596</v>
          </cell>
          <cell r="AH73">
            <v>1.1818031286557755</v>
          </cell>
          <cell r="AI73">
            <v>46.465092426077561</v>
          </cell>
          <cell r="AJ73">
            <v>12.031456493331552</v>
          </cell>
          <cell r="AK73">
            <v>1.2034712152029821</v>
          </cell>
          <cell r="AL73">
            <v>47.725976121399832</v>
          </cell>
          <cell r="AM73">
            <v>12.188416093073972</v>
          </cell>
          <cell r="AN73">
            <v>1.213082638587762</v>
          </cell>
          <cell r="AO73">
            <v>48.982528524350805</v>
          </cell>
          <cell r="AP73">
            <v>12.409825365721691</v>
          </cell>
          <cell r="AQ73">
            <v>1.2253435745225745</v>
          </cell>
        </row>
        <row r="74">
          <cell r="Q74">
            <v>36.418381237084013</v>
          </cell>
          <cell r="R74">
            <v>47.472707081823593</v>
          </cell>
          <cell r="S74">
            <v>51.425420004777187</v>
          </cell>
          <cell r="T74">
            <v>37.367666886652273</v>
          </cell>
          <cell r="U74">
            <v>48.464408309569464</v>
          </cell>
          <cell r="V74">
            <v>51.716312063380151</v>
          </cell>
          <cell r="W74">
            <v>38.026727776742774</v>
          </cell>
          <cell r="X74">
            <v>49.124247864396985</v>
          </cell>
          <cell r="Y74">
            <v>52.201172336570103</v>
          </cell>
          <cell r="Z74">
            <v>38.550908323803377</v>
          </cell>
          <cell r="AA74">
            <v>49.573621357178517</v>
          </cell>
          <cell r="AB74">
            <v>52.459984221946634</v>
          </cell>
          <cell r="AC74">
            <v>38.914528296767578</v>
          </cell>
          <cell r="AD74">
            <v>49.735259150665506</v>
          </cell>
          <cell r="AE74">
            <v>52.475078214257429</v>
          </cell>
          <cell r="AF74">
            <v>39.061570781081194</v>
          </cell>
          <cell r="AG74">
            <v>49.697497662594756</v>
          </cell>
          <cell r="AH74">
            <v>52.290995422929882</v>
          </cell>
          <cell r="AI74">
            <v>38.991336329211727</v>
          </cell>
          <cell r="AJ74">
            <v>49.400530702218148</v>
          </cell>
          <cell r="AK74">
            <v>51.93846916241317</v>
          </cell>
          <cell r="AL74">
            <v>38.941456261167119</v>
          </cell>
          <cell r="AM74">
            <v>49.127385732998995</v>
          </cell>
          <cell r="AN74">
            <v>51.626740363500588</v>
          </cell>
          <cell r="AO74">
            <v>38.879402851695907</v>
          </cell>
          <cell r="AP74">
            <v>48.913041740685181</v>
          </cell>
          <cell r="AQ74">
            <v>51.444356578473815</v>
          </cell>
        </row>
        <row r="75">
          <cell r="Q75">
            <v>20.671828657122646</v>
          </cell>
          <cell r="R75">
            <v>11.144289300957755</v>
          </cell>
          <cell r="S75">
            <v>1.5585590082503713</v>
          </cell>
          <cell r="T75">
            <v>20.467790564363259</v>
          </cell>
          <cell r="U75">
            <v>11.04462130720909</v>
          </cell>
          <cell r="V75">
            <v>1.4936786512898459</v>
          </cell>
          <cell r="W75">
            <v>21.34723697629056</v>
          </cell>
          <cell r="X75">
            <v>11.521239094944942</v>
          </cell>
          <cell r="Y75">
            <v>1.560196696562244</v>
          </cell>
          <cell r="Z75">
            <v>22.033205511568219</v>
          </cell>
          <cell r="AA75">
            <v>11.855592871485483</v>
          </cell>
          <cell r="AB75">
            <v>1.6080715669497887</v>
          </cell>
          <cell r="AC75">
            <v>22.603899797653384</v>
          </cell>
          <cell r="AD75">
            <v>12.180560306837217</v>
          </cell>
          <cell r="AE75">
            <v>1.6506310988750676</v>
          </cell>
          <cell r="AF75">
            <v>22.923371139650076</v>
          </cell>
          <cell r="AG75">
            <v>12.342917699312851</v>
          </cell>
          <cell r="AH75">
            <v>1.6716497515356961</v>
          </cell>
          <cell r="AI75">
            <v>23.214074011185051</v>
          </cell>
          <cell r="AJ75">
            <v>12.492196552973958</v>
          </cell>
          <cell r="AK75">
            <v>1.6916867489008791</v>
          </cell>
          <cell r="AL75">
            <v>23.505945004395301</v>
          </cell>
          <cell r="AM75">
            <v>12.635631488826634</v>
          </cell>
          <cell r="AN75">
            <v>1.7114339779910492</v>
          </cell>
          <cell r="AO75">
            <v>23.847373943138951</v>
          </cell>
          <cell r="AP75">
            <v>12.772857731369408</v>
          </cell>
          <cell r="AQ75">
            <v>1.7311063165140026</v>
          </cell>
        </row>
      </sheetData>
      <sheetData sheetId="8">
        <row r="32">
          <cell r="M32">
            <v>0.20140080914971825</v>
          </cell>
          <cell r="N32">
            <v>0.25894783963566287</v>
          </cell>
          <cell r="O32">
            <v>0.53965135121461882</v>
          </cell>
          <cell r="P32">
            <v>0.62206525030392601</v>
          </cell>
          <cell r="Q32">
            <v>0.22114059230536312</v>
          </cell>
          <cell r="R32">
            <v>0.15679415739071093</v>
          </cell>
          <cell r="S32">
            <v>0.53510247647398679</v>
          </cell>
          <cell r="T32">
            <v>0.31552961682709729</v>
          </cell>
          <cell r="U32">
            <v>0.149367906698916</v>
          </cell>
        </row>
        <row r="33">
          <cell r="M33">
            <v>0.30522321557429771</v>
          </cell>
          <cell r="N33">
            <v>0.20886599397124517</v>
          </cell>
          <cell r="O33">
            <v>0.48591079045445712</v>
          </cell>
          <cell r="P33">
            <v>0.68392816134039403</v>
          </cell>
          <cell r="Q33">
            <v>0.25502669988424664</v>
          </cell>
          <cell r="R33">
            <v>6.1045138775359373E-2</v>
          </cell>
          <cell r="S33">
            <v>0.5776753770857781</v>
          </cell>
          <cell r="T33">
            <v>0.29287305494337751</v>
          </cell>
          <cell r="U33">
            <v>0.12945156797084442</v>
          </cell>
        </row>
        <row r="34">
          <cell r="M34">
            <v>0.1484529604097819</v>
          </cell>
          <cell r="N34">
            <v>0.46125459596040136</v>
          </cell>
          <cell r="O34">
            <v>0.39029244362981674</v>
          </cell>
          <cell r="P34">
            <v>0.55865322463289913</v>
          </cell>
          <cell r="Q34">
            <v>0.40294920534420214</v>
          </cell>
          <cell r="R34">
            <v>3.8397570022898717E-2</v>
          </cell>
          <cell r="S34">
            <v>0.34175250069021174</v>
          </cell>
          <cell r="T34">
            <v>0.58831645980540581</v>
          </cell>
          <cell r="U34">
            <v>6.9931039504382467E-2</v>
          </cell>
        </row>
        <row r="35">
          <cell r="M35">
            <v>0.30788312517606464</v>
          </cell>
          <cell r="N35">
            <v>0.25194392380378527</v>
          </cell>
          <cell r="O35">
            <v>0.44017295102015008</v>
          </cell>
          <cell r="P35">
            <v>0.63758488863412999</v>
          </cell>
          <cell r="Q35">
            <v>0.30002014443735892</v>
          </cell>
          <cell r="R35">
            <v>6.2394966928511153E-2</v>
          </cell>
          <cell r="S35">
            <v>0.45274362646334032</v>
          </cell>
          <cell r="T35">
            <v>0.39534088513706972</v>
          </cell>
          <cell r="U35">
            <v>0.15191548839958996</v>
          </cell>
        </row>
        <row r="36">
          <cell r="M36">
            <v>0.12140081796965861</v>
          </cell>
          <cell r="N36">
            <v>0.48621323180171555</v>
          </cell>
          <cell r="O36">
            <v>0.39238595022862588</v>
          </cell>
          <cell r="P36">
            <v>0.27541146940565503</v>
          </cell>
          <cell r="Q36">
            <v>0.67585131472139726</v>
          </cell>
          <cell r="R36">
            <v>4.873721587294777E-2</v>
          </cell>
          <cell r="S36">
            <v>0.17896149322120838</v>
          </cell>
          <cell r="T36">
            <v>0.7451885593155706</v>
          </cell>
          <cell r="U36">
            <v>7.584994746322099E-2</v>
          </cell>
        </row>
        <row r="37">
          <cell r="M37">
            <v>0.2833812645106169</v>
          </cell>
          <cell r="N37">
            <v>0.3117936834980975</v>
          </cell>
          <cell r="O37">
            <v>0.4048250519912856</v>
          </cell>
          <cell r="P37">
            <v>0.72931183017486911</v>
          </cell>
          <cell r="Q37">
            <v>0.24138027833734199</v>
          </cell>
          <cell r="R37">
            <v>2.9307891487788947E-2</v>
          </cell>
          <cell r="S37">
            <v>0.56690245776361148</v>
          </cell>
          <cell r="T37">
            <v>0.31463375640523178</v>
          </cell>
          <cell r="U37">
            <v>0.11846378583115677</v>
          </cell>
        </row>
        <row r="38">
          <cell r="M38">
            <v>0.96050727576059503</v>
          </cell>
          <cell r="N38">
            <v>1.5379892022151679E-4</v>
          </cell>
          <cell r="O38">
            <v>3.9338925319183447E-2</v>
          </cell>
          <cell r="P38">
            <v>0.99816045299157796</v>
          </cell>
          <cell r="Q38">
            <v>0</v>
          </cell>
          <cell r="R38">
            <v>1.839547008422004E-3</v>
          </cell>
          <cell r="S38">
            <v>0.98772102459901512</v>
          </cell>
          <cell r="T38">
            <v>1.5208986686053054E-4</v>
          </cell>
          <cell r="U38">
            <v>1.2126885534124403E-2</v>
          </cell>
        </row>
        <row r="39">
          <cell r="M39">
            <v>0.82449306358570229</v>
          </cell>
          <cell r="N39">
            <v>0.14851862580605285</v>
          </cell>
          <cell r="O39">
            <v>2.698831060824489E-2</v>
          </cell>
          <cell r="P39">
            <v>0.8503012160624378</v>
          </cell>
          <cell r="Q39">
            <v>0.14842167760255057</v>
          </cell>
          <cell r="R39">
            <v>1.2771063350116051E-3</v>
          </cell>
          <cell r="S39">
            <v>0.83606709697271031</v>
          </cell>
          <cell r="T39">
            <v>0.15961342034530362</v>
          </cell>
          <cell r="U39">
            <v>4.3194826819860288E-3</v>
          </cell>
        </row>
        <row r="40">
          <cell r="M40">
            <v>3.8229339987545796E-2</v>
          </cell>
          <cell r="N40">
            <v>0.65927008380564989</v>
          </cell>
          <cell r="O40">
            <v>0.30250057620680432</v>
          </cell>
          <cell r="P40">
            <v>2.6616823141093322E-2</v>
          </cell>
          <cell r="Q40">
            <v>0.93692405415146052</v>
          </cell>
          <cell r="R40">
            <v>3.6459122707446195E-2</v>
          </cell>
          <cell r="S40">
            <v>2.45162748798608E-2</v>
          </cell>
          <cell r="T40">
            <v>0.87984435850976017</v>
          </cell>
          <cell r="U40">
            <v>9.563936661037907E-2</v>
          </cell>
        </row>
        <row r="41">
          <cell r="M41">
            <v>0.44860912299679673</v>
          </cell>
          <cell r="N41">
            <v>0.13337837998861271</v>
          </cell>
          <cell r="O41">
            <v>0.41801249701459053</v>
          </cell>
          <cell r="P41">
            <v>0.89578655032400578</v>
          </cell>
          <cell r="Q41">
            <v>5.2109514383894918E-2</v>
          </cell>
          <cell r="R41">
            <v>5.2103935292099328E-2</v>
          </cell>
          <cell r="S41">
            <v>0.5713237449118046</v>
          </cell>
          <cell r="T41">
            <v>0.21385128900949796</v>
          </cell>
          <cell r="U41">
            <v>0.21482496607869742</v>
          </cell>
        </row>
        <row r="42">
          <cell r="M42">
            <v>5.190668805713438E-2</v>
          </cell>
          <cell r="N42">
            <v>0.36597504226694488</v>
          </cell>
          <cell r="O42">
            <v>0.58211826967592073</v>
          </cell>
          <cell r="P42">
            <v>0.14621578707585139</v>
          </cell>
          <cell r="Q42">
            <v>0.73644571086591415</v>
          </cell>
          <cell r="R42">
            <v>0.11733850205823441</v>
          </cell>
          <cell r="S42">
            <v>8.2550641281893697E-2</v>
          </cell>
          <cell r="T42">
            <v>0.65958311497753264</v>
          </cell>
          <cell r="U42">
            <v>0.2578662437405736</v>
          </cell>
        </row>
      </sheetData>
    </sheetDataSet>
  </externalBook>
</externalLink>
</file>

<file path=xl/queryTables/queryTable1.xml><?xml version="1.0" encoding="utf-8"?>
<queryTable xmlns="http://schemas.openxmlformats.org/spreadsheetml/2006/main" name="Fremskriv_m2"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Provinces_CDI_m2_3"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C000"/>
  </sheetPr>
  <dimension ref="A3:E22"/>
  <sheetViews>
    <sheetView zoomScaleNormal="100" workbookViewId="0">
      <selection activeCell="E5" sqref="E5"/>
    </sheetView>
  </sheetViews>
  <sheetFormatPr defaultRowHeight="12.75" x14ac:dyDescent="0.2"/>
  <cols>
    <col min="1" max="1" width="11" style="34" bestFit="1" customWidth="1"/>
    <col min="2" max="2" width="15.5703125" style="34" bestFit="1" customWidth="1"/>
    <col min="3" max="3" width="16.7109375" style="34" bestFit="1" customWidth="1"/>
    <col min="4" max="4" width="34.5703125" style="34" bestFit="1" customWidth="1"/>
    <col min="5" max="5" width="60.7109375" style="34" bestFit="1" customWidth="1"/>
    <col min="6" max="8" width="9.140625" style="34"/>
    <col min="9" max="9" width="13" style="34" customWidth="1"/>
    <col min="10" max="10" width="14.5703125" style="34" bestFit="1" customWidth="1"/>
    <col min="11" max="16384" width="9.140625" style="34"/>
  </cols>
  <sheetData>
    <row r="3" spans="1:5" x14ac:dyDescent="0.2">
      <c r="A3" s="32" t="s">
        <v>88</v>
      </c>
      <c r="B3" s="33" t="s">
        <v>89</v>
      </c>
      <c r="C3" s="33" t="s">
        <v>90</v>
      </c>
      <c r="D3" s="33" t="s">
        <v>91</v>
      </c>
      <c r="E3" s="33" t="s">
        <v>92</v>
      </c>
    </row>
    <row r="4" spans="1:5" s="83" customFormat="1" x14ac:dyDescent="0.2">
      <c r="A4" s="85">
        <v>42118</v>
      </c>
      <c r="B4" s="84" t="s">
        <v>174</v>
      </c>
      <c r="C4" s="84" t="s">
        <v>184</v>
      </c>
      <c r="D4" s="84" t="str">
        <f>ADDRESS(ROW(APP_PROJ!D119),COLUMN(APP_PROJ!D119),4,1)&amp;":"&amp;ADDRESS(ROW(APP_PROJ!I119),COLUMN(APP_PROJ!I119),4,1)</f>
        <v>D119:I119</v>
      </c>
      <c r="E4" s="84" t="s">
        <v>185</v>
      </c>
    </row>
    <row r="5" spans="1:5" s="83" customFormat="1" x14ac:dyDescent="0.2">
      <c r="A5" s="85">
        <v>42118</v>
      </c>
      <c r="B5" s="84" t="s">
        <v>174</v>
      </c>
      <c r="C5" s="84" t="s">
        <v>182</v>
      </c>
      <c r="D5" s="84" t="e">
        <f>ADDRESS(ROW(#REF!),COLUMN(#REF!),4,1)&amp;":"&amp;ADDRESS(ROW(#REF!),COLUMN(#REF!),4,1)</f>
        <v>#REF!</v>
      </c>
      <c r="E5" s="84" t="s">
        <v>183</v>
      </c>
    </row>
    <row r="6" spans="1:5" s="83" customFormat="1" x14ac:dyDescent="0.2">
      <c r="A6" s="85">
        <v>42118</v>
      </c>
      <c r="B6" s="84" t="s">
        <v>174</v>
      </c>
      <c r="C6" s="84" t="s">
        <v>100</v>
      </c>
      <c r="D6" s="84" t="str">
        <f>ADDRESS(ROW(BY_Demands!H10),COLUMN(BY_Demands!H10),4,1)&amp;":"&amp;ADDRESS(ROW(BY_Demands!I23),COLUMN(BY_Demands!I23),4,1)</f>
        <v>H10:I23</v>
      </c>
      <c r="E6" s="84" t="s">
        <v>179</v>
      </c>
    </row>
    <row r="7" spans="1:5" s="83" customFormat="1" x14ac:dyDescent="0.2">
      <c r="A7" s="85">
        <v>42118</v>
      </c>
      <c r="B7" s="84" t="s">
        <v>174</v>
      </c>
      <c r="C7" s="84" t="s">
        <v>100</v>
      </c>
      <c r="D7" s="84" t="str">
        <f>ADDRESS(ROW(BY_Demands!G10),COLUMN(BY_Demands!G10),4,1)&amp;":"&amp;ADDRESS(ROW(BY_Demands!G23),COLUMN(BY_Demands!G23),4,1)</f>
        <v>G10:G23</v>
      </c>
      <c r="E7" s="84" t="s">
        <v>177</v>
      </c>
    </row>
    <row r="8" spans="1:5" s="83" customFormat="1" x14ac:dyDescent="0.2">
      <c r="A8" s="85">
        <v>42118</v>
      </c>
      <c r="B8" s="84" t="s">
        <v>174</v>
      </c>
      <c r="C8" s="84" t="s">
        <v>100</v>
      </c>
      <c r="D8" s="84" t="str">
        <f>ADDRESS(ROW(BY_Demands!L10),COLUMN(BY_Demands!L10),4,1)&amp;":"&amp;ADDRESS(ROW(BY_Demands!L23),COLUMN(BY_Demands!L23),4,1)</f>
        <v>L10:L23</v>
      </c>
      <c r="E8" s="84" t="s">
        <v>175</v>
      </c>
    </row>
    <row r="9" spans="1:5" s="83" customFormat="1" x14ac:dyDescent="0.2">
      <c r="A9" s="85">
        <v>42072</v>
      </c>
      <c r="B9" s="84" t="s">
        <v>156</v>
      </c>
      <c r="C9" s="84" t="s">
        <v>157</v>
      </c>
      <c r="D9" s="84" t="str">
        <f>ADDRESS(ROW(DEM_FR!F4),COLUMN(DEM_FR!F4),4,1)&amp;","&amp;ADDRESS(ROW(DEM_FR!F36),COLUMN(DEM_FR!F36),4,1)</f>
        <v>F4,F36</v>
      </c>
      <c r="E9" s="84" t="s">
        <v>158</v>
      </c>
    </row>
    <row r="10" spans="1:5" s="37" customFormat="1" x14ac:dyDescent="0.2">
      <c r="A10" s="35">
        <v>41801</v>
      </c>
      <c r="B10" s="36" t="s">
        <v>93</v>
      </c>
      <c r="C10" s="36" t="s">
        <v>94</v>
      </c>
      <c r="D10" s="36" t="s">
        <v>95</v>
      </c>
      <c r="E10" s="36" t="s">
        <v>96</v>
      </c>
    </row>
    <row r="11" spans="1:5" s="37" customFormat="1" x14ac:dyDescent="0.2">
      <c r="A11" s="35">
        <v>41801</v>
      </c>
      <c r="B11" s="36" t="s">
        <v>93</v>
      </c>
      <c r="C11" s="36" t="s">
        <v>97</v>
      </c>
      <c r="D11" s="36" t="s">
        <v>98</v>
      </c>
      <c r="E11" s="36" t="s">
        <v>99</v>
      </c>
    </row>
    <row r="12" spans="1:5" s="37" customFormat="1" x14ac:dyDescent="0.2">
      <c r="A12" s="35">
        <v>41801</v>
      </c>
      <c r="B12" s="36" t="s">
        <v>93</v>
      </c>
      <c r="C12" s="36" t="s">
        <v>100</v>
      </c>
      <c r="D12" s="36" t="s">
        <v>101</v>
      </c>
      <c r="E12" s="36" t="s">
        <v>96</v>
      </c>
    </row>
    <row r="13" spans="1:5" s="37" customFormat="1" x14ac:dyDescent="0.2">
      <c r="A13" s="35"/>
      <c r="B13" s="36"/>
      <c r="C13" s="36"/>
      <c r="D13" s="36"/>
      <c r="E13" s="36"/>
    </row>
    <row r="14" spans="1:5" s="37" customFormat="1" x14ac:dyDescent="0.2">
      <c r="A14" s="35"/>
      <c r="B14" s="36"/>
      <c r="C14" s="36"/>
      <c r="D14" s="36"/>
      <c r="E14" s="36"/>
    </row>
    <row r="15" spans="1:5" s="37" customFormat="1" x14ac:dyDescent="0.2">
      <c r="A15" s="35"/>
      <c r="B15" s="36"/>
      <c r="C15" s="36"/>
      <c r="D15" s="36"/>
      <c r="E15" s="36"/>
    </row>
    <row r="16" spans="1:5" s="37" customFormat="1" x14ac:dyDescent="0.2">
      <c r="A16" s="35"/>
      <c r="B16" s="36"/>
      <c r="C16" s="36"/>
      <c r="D16" s="36"/>
      <c r="E16" s="36"/>
    </row>
    <row r="17" spans="1:5" s="37" customFormat="1" x14ac:dyDescent="0.2">
      <c r="A17" s="35"/>
      <c r="B17" s="36"/>
      <c r="C17" s="36"/>
      <c r="D17" s="36"/>
      <c r="E17" s="36"/>
    </row>
    <row r="18" spans="1:5" s="37" customFormat="1" x14ac:dyDescent="0.2">
      <c r="A18" s="35"/>
      <c r="B18" s="36"/>
      <c r="C18" s="36"/>
      <c r="D18" s="36"/>
      <c r="E18" s="36"/>
    </row>
    <row r="19" spans="1:5" s="37" customFormat="1" x14ac:dyDescent="0.2">
      <c r="A19" s="35"/>
      <c r="B19" s="36"/>
      <c r="C19" s="36"/>
      <c r="D19" s="36"/>
      <c r="E19" s="36"/>
    </row>
    <row r="20" spans="1:5" x14ac:dyDescent="0.2">
      <c r="A20" s="35"/>
      <c r="B20" s="38"/>
      <c r="C20" s="38"/>
      <c r="D20" s="39"/>
      <c r="E20" s="38"/>
    </row>
    <row r="21" spans="1:5" x14ac:dyDescent="0.2">
      <c r="A21" s="40"/>
      <c r="B21" s="38"/>
      <c r="C21" s="38"/>
      <c r="D21" s="41"/>
      <c r="E21" s="41"/>
    </row>
    <row r="22" spans="1:5" x14ac:dyDescent="0.2">
      <c r="A22" s="40"/>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M67"/>
  <sheetViews>
    <sheetView workbookViewId="0">
      <selection activeCell="G4" sqref="G4"/>
    </sheetView>
  </sheetViews>
  <sheetFormatPr defaultRowHeight="15" x14ac:dyDescent="0.25"/>
  <cols>
    <col min="2" max="2" width="10.140625" bestFit="1" customWidth="1"/>
    <col min="3" max="3" width="8.85546875" bestFit="1" customWidth="1"/>
    <col min="4" max="4" width="8.7109375" bestFit="1" customWidth="1"/>
    <col min="5" max="5" width="6.7109375" bestFit="1" customWidth="1"/>
    <col min="6" max="6" width="47.7109375" bestFit="1" customWidth="1"/>
    <col min="7" max="7" width="6.5703125" bestFit="1" customWidth="1"/>
    <col min="8" max="8" width="8.7109375" customWidth="1"/>
    <col min="9" max="9" width="6.5703125" bestFit="1" customWidth="1"/>
    <col min="11" max="11" width="13" bestFit="1" customWidth="1"/>
    <col min="12" max="12" width="21.42578125" bestFit="1" customWidth="1"/>
    <col min="13" max="14" width="18" bestFit="1" customWidth="1"/>
  </cols>
  <sheetData>
    <row r="1" spans="1:13" x14ac:dyDescent="0.25">
      <c r="A1" t="s">
        <v>7</v>
      </c>
    </row>
    <row r="2" spans="1:13" x14ac:dyDescent="0.25">
      <c r="B2" s="1" t="s">
        <v>4</v>
      </c>
      <c r="F2" s="2"/>
    </row>
    <row r="3" spans="1:13" ht="15.75" thickBot="1" x14ac:dyDescent="0.3">
      <c r="B3" s="3" t="s">
        <v>5</v>
      </c>
      <c r="C3" s="3" t="s">
        <v>2</v>
      </c>
      <c r="D3" s="3" t="s">
        <v>0</v>
      </c>
      <c r="E3" s="5" t="s">
        <v>43</v>
      </c>
      <c r="F3" s="5" t="s">
        <v>1</v>
      </c>
      <c r="G3" s="4" t="s">
        <v>8</v>
      </c>
      <c r="H3" s="4" t="s">
        <v>9</v>
      </c>
    </row>
    <row r="4" spans="1:13" ht="15.75" thickBot="1" x14ac:dyDescent="0.3">
      <c r="B4" s="21" t="s">
        <v>123</v>
      </c>
      <c r="C4" t="s">
        <v>44</v>
      </c>
      <c r="D4" t="s">
        <v>45</v>
      </c>
      <c r="E4" t="s">
        <v>17</v>
      </c>
      <c r="F4" s="22" t="s">
        <v>33</v>
      </c>
      <c r="G4" s="23">
        <v>6.6006771825217873E-4</v>
      </c>
      <c r="H4" s="23">
        <f>G4</f>
        <v>6.6006771825217873E-4</v>
      </c>
      <c r="K4" s="74" t="s">
        <v>115</v>
      </c>
      <c r="L4" s="75" t="s">
        <v>116</v>
      </c>
      <c r="M4" s="76" t="s">
        <v>117</v>
      </c>
    </row>
    <row r="5" spans="1:13" s="24" customFormat="1" x14ac:dyDescent="0.25">
      <c r="B5" s="21" t="s">
        <v>124</v>
      </c>
      <c r="C5" s="24" t="s">
        <v>44</v>
      </c>
      <c r="D5" t="s">
        <v>45</v>
      </c>
      <c r="E5" t="s">
        <v>17</v>
      </c>
      <c r="F5" s="22" t="s">
        <v>33</v>
      </c>
      <c r="G5" s="23">
        <v>0.13797609213171952</v>
      </c>
      <c r="H5" s="23">
        <f t="shared" ref="H5:H35" si="0">G5</f>
        <v>0.13797609213171952</v>
      </c>
      <c r="K5" s="77" t="s">
        <v>5</v>
      </c>
      <c r="L5" s="78" t="s">
        <v>118</v>
      </c>
      <c r="M5" s="79" t="s">
        <v>119</v>
      </c>
    </row>
    <row r="6" spans="1:13" s="24" customFormat="1" ht="15.75" thickBot="1" x14ac:dyDescent="0.3">
      <c r="B6" s="21" t="s">
        <v>125</v>
      </c>
      <c r="C6" s="24" t="s">
        <v>44</v>
      </c>
      <c r="D6" t="s">
        <v>45</v>
      </c>
      <c r="E6" t="s">
        <v>17</v>
      </c>
      <c r="F6" s="22" t="s">
        <v>33</v>
      </c>
      <c r="G6" s="23">
        <v>1.3879903088119016E-2</v>
      </c>
      <c r="H6" s="23">
        <f t="shared" si="0"/>
        <v>1.3879903088119016E-2</v>
      </c>
      <c r="K6" s="80" t="s">
        <v>37</v>
      </c>
      <c r="L6" s="81" t="s">
        <v>118</v>
      </c>
      <c r="M6" s="82" t="s">
        <v>120</v>
      </c>
    </row>
    <row r="7" spans="1:13" s="24" customFormat="1" x14ac:dyDescent="0.25">
      <c r="B7" s="21" t="s">
        <v>126</v>
      </c>
      <c r="C7" s="24" t="s">
        <v>44</v>
      </c>
      <c r="D7" t="s">
        <v>45</v>
      </c>
      <c r="E7" t="s">
        <v>17</v>
      </c>
      <c r="F7" s="22" t="s">
        <v>33</v>
      </c>
      <c r="G7" s="23">
        <v>2.8147826390545427E-2</v>
      </c>
      <c r="H7" s="23">
        <f t="shared" si="0"/>
        <v>2.8147826390545427E-2</v>
      </c>
    </row>
    <row r="8" spans="1:13" s="24" customFormat="1" x14ac:dyDescent="0.25">
      <c r="B8" s="21" t="s">
        <v>127</v>
      </c>
      <c r="C8" s="24" t="s">
        <v>44</v>
      </c>
      <c r="D8" t="s">
        <v>45</v>
      </c>
      <c r="E8" t="s">
        <v>17</v>
      </c>
      <c r="F8" s="22" t="s">
        <v>33</v>
      </c>
      <c r="G8" s="23">
        <v>4.1069189652473577E-4</v>
      </c>
      <c r="H8" s="23">
        <f t="shared" si="0"/>
        <v>4.1069189652473577E-4</v>
      </c>
    </row>
    <row r="9" spans="1:13" s="24" customFormat="1" x14ac:dyDescent="0.25">
      <c r="B9" s="21" t="s">
        <v>128</v>
      </c>
      <c r="C9" s="24" t="s">
        <v>44</v>
      </c>
      <c r="D9" t="s">
        <v>45</v>
      </c>
      <c r="E9" t="s">
        <v>17</v>
      </c>
      <c r="F9" s="22" t="s">
        <v>33</v>
      </c>
      <c r="G9" s="23">
        <v>7.8447702576346298E-2</v>
      </c>
      <c r="H9" s="23">
        <f t="shared" si="0"/>
        <v>7.8447702576346298E-2</v>
      </c>
    </row>
    <row r="10" spans="1:13" s="24" customFormat="1" x14ac:dyDescent="0.25">
      <c r="B10" s="21" t="s">
        <v>129</v>
      </c>
      <c r="C10" s="24" t="s">
        <v>44</v>
      </c>
      <c r="D10" t="s">
        <v>45</v>
      </c>
      <c r="E10" t="s">
        <v>17</v>
      </c>
      <c r="F10" s="22" t="s">
        <v>33</v>
      </c>
      <c r="G10" s="23">
        <v>9.1327731522180232E-3</v>
      </c>
      <c r="H10" s="23">
        <f t="shared" si="0"/>
        <v>9.1327731522180232E-3</v>
      </c>
    </row>
    <row r="11" spans="1:13" s="24" customFormat="1" x14ac:dyDescent="0.25">
      <c r="B11" s="21" t="s">
        <v>130</v>
      </c>
      <c r="C11" s="24" t="s">
        <v>44</v>
      </c>
      <c r="D11" t="s">
        <v>45</v>
      </c>
      <c r="E11" t="s">
        <v>17</v>
      </c>
      <c r="F11" s="22" t="s">
        <v>33</v>
      </c>
      <c r="G11" s="23">
        <v>1.4279149247925095E-3</v>
      </c>
      <c r="H11" s="23">
        <f t="shared" si="0"/>
        <v>1.4279149247925095E-3</v>
      </c>
    </row>
    <row r="12" spans="1:13" s="24" customFormat="1" x14ac:dyDescent="0.25">
      <c r="B12" s="21" t="s">
        <v>131</v>
      </c>
      <c r="C12" s="24" t="s">
        <v>44</v>
      </c>
      <c r="D12" t="s">
        <v>45</v>
      </c>
      <c r="E12" t="s">
        <v>17</v>
      </c>
      <c r="F12" s="22" t="s">
        <v>33</v>
      </c>
      <c r="G12" s="23">
        <v>9.3582907037063705E-4</v>
      </c>
      <c r="H12" s="23">
        <f t="shared" si="0"/>
        <v>9.3582907037063705E-4</v>
      </c>
    </row>
    <row r="13" spans="1:13" s="24" customFormat="1" x14ac:dyDescent="0.25">
      <c r="B13" s="21" t="s">
        <v>132</v>
      </c>
      <c r="C13" s="24" t="s">
        <v>44</v>
      </c>
      <c r="D13" t="s">
        <v>45</v>
      </c>
      <c r="E13" t="s">
        <v>17</v>
      </c>
      <c r="F13" s="22" t="s">
        <v>33</v>
      </c>
      <c r="G13" s="23">
        <v>9.4845647364163774E-2</v>
      </c>
      <c r="H13" s="23">
        <f t="shared" si="0"/>
        <v>9.4845647364163774E-2</v>
      </c>
    </row>
    <row r="14" spans="1:13" s="24" customFormat="1" x14ac:dyDescent="0.25">
      <c r="B14" s="21" t="s">
        <v>133</v>
      </c>
      <c r="C14" s="24" t="s">
        <v>44</v>
      </c>
      <c r="D14" t="s">
        <v>45</v>
      </c>
      <c r="E14" t="s">
        <v>17</v>
      </c>
      <c r="F14" s="22" t="s">
        <v>33</v>
      </c>
      <c r="G14" s="23">
        <v>5.4489161098795575E-3</v>
      </c>
      <c r="H14" s="23">
        <f t="shared" si="0"/>
        <v>5.4489161098795575E-3</v>
      </c>
    </row>
    <row r="15" spans="1:13" s="24" customFormat="1" x14ac:dyDescent="0.25">
      <c r="B15" s="21" t="s">
        <v>134</v>
      </c>
      <c r="C15" s="24" t="s">
        <v>44</v>
      </c>
      <c r="D15" t="s">
        <v>45</v>
      </c>
      <c r="E15" t="s">
        <v>17</v>
      </c>
      <c r="F15" s="22" t="s">
        <v>33</v>
      </c>
      <c r="G15" s="23">
        <v>4.1870787199133237E-2</v>
      </c>
      <c r="H15" s="23">
        <f t="shared" si="0"/>
        <v>4.1870787199133237E-2</v>
      </c>
    </row>
    <row r="16" spans="1:13" s="24" customFormat="1" x14ac:dyDescent="0.25">
      <c r="B16" s="21" t="s">
        <v>135</v>
      </c>
      <c r="C16" s="24" t="s">
        <v>44</v>
      </c>
      <c r="D16" t="s">
        <v>45</v>
      </c>
      <c r="E16" t="s">
        <v>17</v>
      </c>
      <c r="F16" s="22" t="s">
        <v>33</v>
      </c>
      <c r="G16" s="23">
        <v>6.358515780698682E-5</v>
      </c>
      <c r="H16" s="23">
        <f t="shared" si="0"/>
        <v>6.358515780698682E-5</v>
      </c>
    </row>
    <row r="17" spans="2:8" s="24" customFormat="1" x14ac:dyDescent="0.25">
      <c r="B17" s="21" t="s">
        <v>136</v>
      </c>
      <c r="C17" s="24" t="s">
        <v>44</v>
      </c>
      <c r="D17" t="s">
        <v>45</v>
      </c>
      <c r="E17" t="s">
        <v>17</v>
      </c>
      <c r="F17" s="22" t="s">
        <v>33</v>
      </c>
      <c r="G17" s="23">
        <v>5.9091315806402554E-2</v>
      </c>
      <c r="H17" s="23">
        <f t="shared" si="0"/>
        <v>5.9091315806402554E-2</v>
      </c>
    </row>
    <row r="18" spans="2:8" s="24" customFormat="1" x14ac:dyDescent="0.25">
      <c r="B18" s="21" t="s">
        <v>137</v>
      </c>
      <c r="C18" s="24" t="s">
        <v>44</v>
      </c>
      <c r="D18" t="s">
        <v>45</v>
      </c>
      <c r="E18" t="s">
        <v>17</v>
      </c>
      <c r="F18" s="22" t="s">
        <v>33</v>
      </c>
      <c r="G18" s="23">
        <v>5.4707903063648299E-3</v>
      </c>
      <c r="H18" s="23">
        <f t="shared" si="0"/>
        <v>5.4707903063648299E-3</v>
      </c>
    </row>
    <row r="19" spans="2:8" s="24" customFormat="1" x14ac:dyDescent="0.25">
      <c r="B19" s="21" t="s">
        <v>138</v>
      </c>
      <c r="C19" s="24" t="s">
        <v>44</v>
      </c>
      <c r="D19" t="s">
        <v>45</v>
      </c>
      <c r="E19" t="s">
        <v>17</v>
      </c>
      <c r="F19" s="22" t="s">
        <v>33</v>
      </c>
      <c r="G19" s="23">
        <v>4.4544676064540694E-3</v>
      </c>
      <c r="H19" s="23">
        <f t="shared" si="0"/>
        <v>4.4544676064540694E-3</v>
      </c>
    </row>
    <row r="20" spans="2:8" s="24" customFormat="1" x14ac:dyDescent="0.25">
      <c r="B20" s="21" t="s">
        <v>139</v>
      </c>
      <c r="C20" s="24" t="s">
        <v>44</v>
      </c>
      <c r="D20" t="s">
        <v>45</v>
      </c>
      <c r="E20" t="s">
        <v>17</v>
      </c>
      <c r="F20" s="22" t="s">
        <v>33</v>
      </c>
      <c r="G20" s="23">
        <v>1.6558858793524144E-3</v>
      </c>
      <c r="H20" s="23">
        <f t="shared" si="0"/>
        <v>1.6558858793524144E-3</v>
      </c>
    </row>
    <row r="21" spans="2:8" s="24" customFormat="1" x14ac:dyDescent="0.25">
      <c r="B21" s="21" t="s">
        <v>140</v>
      </c>
      <c r="C21" s="24" t="s">
        <v>44</v>
      </c>
      <c r="D21" t="s">
        <v>45</v>
      </c>
      <c r="E21" t="s">
        <v>17</v>
      </c>
      <c r="F21" s="22" t="s">
        <v>33</v>
      </c>
      <c r="G21" s="23">
        <v>0.13660234053751921</v>
      </c>
      <c r="H21" s="23">
        <f t="shared" si="0"/>
        <v>0.13660234053751921</v>
      </c>
    </row>
    <row r="22" spans="2:8" s="24" customFormat="1" x14ac:dyDescent="0.25">
      <c r="B22" s="21" t="s">
        <v>141</v>
      </c>
      <c r="C22" s="24" t="s">
        <v>44</v>
      </c>
      <c r="D22" t="s">
        <v>45</v>
      </c>
      <c r="E22" t="s">
        <v>17</v>
      </c>
      <c r="F22" s="22" t="s">
        <v>33</v>
      </c>
      <c r="G22" s="23">
        <v>6.8702928484721116E-4</v>
      </c>
      <c r="H22" s="23">
        <f t="shared" si="0"/>
        <v>6.8702928484721116E-4</v>
      </c>
    </row>
    <row r="23" spans="2:8" s="24" customFormat="1" x14ac:dyDescent="0.25">
      <c r="B23" s="21" t="s">
        <v>142</v>
      </c>
      <c r="C23" s="24" t="s">
        <v>44</v>
      </c>
      <c r="D23" t="s">
        <v>45</v>
      </c>
      <c r="E23" t="s">
        <v>17</v>
      </c>
      <c r="F23" s="22" t="s">
        <v>33</v>
      </c>
      <c r="G23" s="23">
        <v>1.2811311867766233E-2</v>
      </c>
      <c r="H23" s="23">
        <f t="shared" si="0"/>
        <v>1.2811311867766233E-2</v>
      </c>
    </row>
    <row r="24" spans="2:8" s="24" customFormat="1" x14ac:dyDescent="0.25">
      <c r="B24" s="21" t="s">
        <v>143</v>
      </c>
      <c r="C24" s="24" t="s">
        <v>44</v>
      </c>
      <c r="D24" t="s">
        <v>45</v>
      </c>
      <c r="E24" t="s">
        <v>17</v>
      </c>
      <c r="F24" s="22" t="s">
        <v>33</v>
      </c>
      <c r="G24" s="23">
        <v>7.3615733215819307E-4</v>
      </c>
      <c r="H24" s="23">
        <f t="shared" si="0"/>
        <v>7.3615733215819307E-4</v>
      </c>
    </row>
    <row r="25" spans="2:8" s="24" customFormat="1" x14ac:dyDescent="0.25">
      <c r="B25" s="21" t="s">
        <v>144</v>
      </c>
      <c r="C25" s="24" t="s">
        <v>44</v>
      </c>
      <c r="D25" t="s">
        <v>45</v>
      </c>
      <c r="E25" t="s">
        <v>17</v>
      </c>
      <c r="F25" s="22" t="s">
        <v>33</v>
      </c>
      <c r="G25" s="23">
        <v>6.1429293329299209E-2</v>
      </c>
      <c r="H25" s="23">
        <f t="shared" si="0"/>
        <v>6.1429293329299209E-2</v>
      </c>
    </row>
    <row r="26" spans="2:8" s="24" customFormat="1" x14ac:dyDescent="0.25">
      <c r="B26" s="21" t="s">
        <v>145</v>
      </c>
      <c r="C26" s="24" t="s">
        <v>44</v>
      </c>
      <c r="D26" t="s">
        <v>45</v>
      </c>
      <c r="E26" t="s">
        <v>17</v>
      </c>
      <c r="F26" s="22" t="s">
        <v>33</v>
      </c>
      <c r="G26" s="23">
        <v>7.3586002442581854E-4</v>
      </c>
      <c r="H26" s="23">
        <f t="shared" si="0"/>
        <v>7.3586002442581854E-4</v>
      </c>
    </row>
    <row r="27" spans="2:8" s="24" customFormat="1" x14ac:dyDescent="0.25">
      <c r="B27" s="21" t="s">
        <v>146</v>
      </c>
      <c r="C27" s="24" t="s">
        <v>44</v>
      </c>
      <c r="D27" t="s">
        <v>45</v>
      </c>
      <c r="E27" t="s">
        <v>17</v>
      </c>
      <c r="F27" s="22" t="s">
        <v>33</v>
      </c>
      <c r="G27" s="23">
        <v>1.1971705736743188E-3</v>
      </c>
      <c r="H27" s="23">
        <f t="shared" si="0"/>
        <v>1.1971705736743188E-3</v>
      </c>
    </row>
    <row r="28" spans="2:8" s="24" customFormat="1" x14ac:dyDescent="0.25">
      <c r="B28" s="21" t="s">
        <v>147</v>
      </c>
      <c r="C28" s="24" t="s">
        <v>44</v>
      </c>
      <c r="D28" t="s">
        <v>45</v>
      </c>
      <c r="E28" t="s">
        <v>17</v>
      </c>
      <c r="F28" s="22" t="s">
        <v>33</v>
      </c>
      <c r="G28" s="23">
        <v>5.4271137888231287E-4</v>
      </c>
      <c r="H28" s="23">
        <f t="shared" si="0"/>
        <v>5.4271137888231287E-4</v>
      </c>
    </row>
    <row r="29" spans="2:8" s="24" customFormat="1" x14ac:dyDescent="0.25">
      <c r="B29" s="21" t="s">
        <v>148</v>
      </c>
      <c r="C29" s="24" t="s">
        <v>44</v>
      </c>
      <c r="D29" t="s">
        <v>45</v>
      </c>
      <c r="E29" t="s">
        <v>17</v>
      </c>
      <c r="F29" s="22" t="s">
        <v>33</v>
      </c>
      <c r="G29" s="23">
        <v>0.16188142890303317</v>
      </c>
      <c r="H29" s="23">
        <f t="shared" si="0"/>
        <v>0.16188142890303317</v>
      </c>
    </row>
    <row r="30" spans="2:8" s="24" customFormat="1" x14ac:dyDescent="0.25">
      <c r="B30" s="21" t="s">
        <v>149</v>
      </c>
      <c r="C30" s="24" t="s">
        <v>44</v>
      </c>
      <c r="D30" t="s">
        <v>45</v>
      </c>
      <c r="E30" t="s">
        <v>17</v>
      </c>
      <c r="F30" s="22" t="s">
        <v>33</v>
      </c>
      <c r="G30" s="23">
        <v>3.1694953331466193E-3</v>
      </c>
      <c r="H30" s="23">
        <f t="shared" si="0"/>
        <v>3.1694953331466193E-3</v>
      </c>
    </row>
    <row r="31" spans="2:8" x14ac:dyDescent="0.25">
      <c r="B31" s="21" t="s">
        <v>150</v>
      </c>
      <c r="C31" t="s">
        <v>44</v>
      </c>
      <c r="D31" t="s">
        <v>45</v>
      </c>
      <c r="E31" t="s">
        <v>17</v>
      </c>
      <c r="F31" s="22" t="s">
        <v>33</v>
      </c>
      <c r="G31" s="23">
        <v>2.4752194683626872E-2</v>
      </c>
      <c r="H31" s="23">
        <f t="shared" si="0"/>
        <v>2.4752194683626872E-2</v>
      </c>
    </row>
    <row r="32" spans="2:8" x14ac:dyDescent="0.25">
      <c r="B32" s="21" t="s">
        <v>151</v>
      </c>
      <c r="C32" t="s">
        <v>44</v>
      </c>
      <c r="D32" t="s">
        <v>45</v>
      </c>
      <c r="E32" t="s">
        <v>17</v>
      </c>
      <c r="F32" s="22" t="s">
        <v>33</v>
      </c>
      <c r="G32" s="23">
        <v>2.6302482429748737E-3</v>
      </c>
      <c r="H32" s="23">
        <f t="shared" si="0"/>
        <v>2.6302482429748737E-3</v>
      </c>
    </row>
    <row r="33" spans="2:13" x14ac:dyDescent="0.25">
      <c r="B33" s="21" t="s">
        <v>152</v>
      </c>
      <c r="C33" t="s">
        <v>44</v>
      </c>
      <c r="D33" t="s">
        <v>45</v>
      </c>
      <c r="E33" t="s">
        <v>17</v>
      </c>
      <c r="F33" s="22" t="s">
        <v>33</v>
      </c>
      <c r="G33" s="23">
        <v>0.10333721867689888</v>
      </c>
      <c r="H33" s="23">
        <f t="shared" si="0"/>
        <v>0.10333721867689888</v>
      </c>
    </row>
    <row r="34" spans="2:13" x14ac:dyDescent="0.25">
      <c r="B34" s="21" t="s">
        <v>153</v>
      </c>
      <c r="C34" t="s">
        <v>44</v>
      </c>
      <c r="D34" t="s">
        <v>45</v>
      </c>
      <c r="E34" t="s">
        <v>17</v>
      </c>
      <c r="F34" s="22" t="s">
        <v>33</v>
      </c>
      <c r="G34" s="23">
        <v>3.3428985645019087E-3</v>
      </c>
      <c r="H34" s="23">
        <f t="shared" si="0"/>
        <v>3.3428985645019087E-3</v>
      </c>
    </row>
    <row r="35" spans="2:13" ht="15.75" thickBot="1" x14ac:dyDescent="0.3">
      <c r="B35" s="73" t="s">
        <v>154</v>
      </c>
      <c r="C35" s="14" t="s">
        <v>44</v>
      </c>
      <c r="D35" s="14" t="s">
        <v>45</v>
      </c>
      <c r="E35" s="14" t="s">
        <v>17</v>
      </c>
      <c r="F35" s="25" t="s">
        <v>33</v>
      </c>
      <c r="G35" s="26">
        <v>2.2244448887957322E-3</v>
      </c>
      <c r="H35" s="23">
        <f t="shared" si="0"/>
        <v>2.2244448887957322E-3</v>
      </c>
    </row>
    <row r="36" spans="2:13" ht="15.75" thickBot="1" x14ac:dyDescent="0.3">
      <c r="B36" s="21" t="s">
        <v>123</v>
      </c>
      <c r="C36" t="s">
        <v>44</v>
      </c>
      <c r="D36" t="s">
        <v>45</v>
      </c>
      <c r="E36" t="s">
        <v>17</v>
      </c>
      <c r="F36" s="22" t="s">
        <v>155</v>
      </c>
      <c r="G36" s="23">
        <v>1.0558088784641574E-3</v>
      </c>
      <c r="H36" s="23">
        <v>1.0558088784641574E-3</v>
      </c>
      <c r="K36" s="74" t="s">
        <v>115</v>
      </c>
      <c r="L36" s="75" t="s">
        <v>116</v>
      </c>
      <c r="M36" s="76" t="s">
        <v>117</v>
      </c>
    </row>
    <row r="37" spans="2:13" x14ac:dyDescent="0.25">
      <c r="B37" s="21" t="s">
        <v>124</v>
      </c>
      <c r="C37" t="s">
        <v>44</v>
      </c>
      <c r="D37" t="s">
        <v>45</v>
      </c>
      <c r="E37" t="s">
        <v>17</v>
      </c>
      <c r="F37" s="22" t="s">
        <v>155</v>
      </c>
      <c r="G37" s="23">
        <v>0.14110099946817947</v>
      </c>
      <c r="H37" s="23">
        <v>0.14110099946817947</v>
      </c>
      <c r="K37" s="77" t="s">
        <v>5</v>
      </c>
      <c r="L37" s="78" t="s">
        <v>118</v>
      </c>
      <c r="M37" s="79" t="s">
        <v>119</v>
      </c>
    </row>
    <row r="38" spans="2:13" x14ac:dyDescent="0.25">
      <c r="B38" s="21" t="s">
        <v>125</v>
      </c>
      <c r="C38" t="s">
        <v>44</v>
      </c>
      <c r="D38" t="s">
        <v>45</v>
      </c>
      <c r="E38" t="s">
        <v>17</v>
      </c>
      <c r="F38" s="22" t="s">
        <v>155</v>
      </c>
      <c r="G38" s="23">
        <v>1.6105567061398696E-2</v>
      </c>
      <c r="H38" s="23">
        <v>1.6105567061398696E-2</v>
      </c>
      <c r="K38" s="72" t="s">
        <v>8</v>
      </c>
      <c r="L38" s="78" t="s">
        <v>118</v>
      </c>
      <c r="M38" s="79" t="s">
        <v>121</v>
      </c>
    </row>
    <row r="39" spans="2:13" ht="15.75" thickBot="1" x14ac:dyDescent="0.3">
      <c r="B39" s="21" t="s">
        <v>126</v>
      </c>
      <c r="C39" t="s">
        <v>44</v>
      </c>
      <c r="D39" t="s">
        <v>45</v>
      </c>
      <c r="E39" t="s">
        <v>17</v>
      </c>
      <c r="F39" s="22" t="s">
        <v>155</v>
      </c>
      <c r="G39" s="23">
        <v>2.6824071206713838E-2</v>
      </c>
      <c r="H39" s="23">
        <v>2.6824071206713838E-2</v>
      </c>
      <c r="K39" s="80" t="s">
        <v>9</v>
      </c>
      <c r="L39" s="81" t="s">
        <v>118</v>
      </c>
      <c r="M39" s="82" t="s">
        <v>122</v>
      </c>
    </row>
    <row r="40" spans="2:13" x14ac:dyDescent="0.25">
      <c r="B40" s="21" t="s">
        <v>127</v>
      </c>
      <c r="C40" t="s">
        <v>44</v>
      </c>
      <c r="D40" t="s">
        <v>45</v>
      </c>
      <c r="E40" t="s">
        <v>17</v>
      </c>
      <c r="F40" s="22" t="s">
        <v>155</v>
      </c>
      <c r="G40" s="23">
        <v>5.257712193449276E-4</v>
      </c>
      <c r="H40" s="23">
        <v>5.257712193449276E-4</v>
      </c>
      <c r="K40" s="27"/>
    </row>
    <row r="41" spans="2:13" x14ac:dyDescent="0.25">
      <c r="B41" s="21" t="s">
        <v>128</v>
      </c>
      <c r="C41" t="s">
        <v>44</v>
      </c>
      <c r="D41" t="s">
        <v>45</v>
      </c>
      <c r="E41" t="s">
        <v>17</v>
      </c>
      <c r="F41" s="22" t="s">
        <v>155</v>
      </c>
      <c r="G41" s="23">
        <v>7.6852562738186442E-2</v>
      </c>
      <c r="H41" s="23">
        <v>7.6852562738186442E-2</v>
      </c>
      <c r="K41" s="27"/>
    </row>
    <row r="42" spans="2:13" x14ac:dyDescent="0.25">
      <c r="B42" s="21" t="s">
        <v>129</v>
      </c>
      <c r="C42" t="s">
        <v>44</v>
      </c>
      <c r="D42" t="s">
        <v>45</v>
      </c>
      <c r="E42" t="s">
        <v>17</v>
      </c>
      <c r="F42" s="22" t="s">
        <v>155</v>
      </c>
      <c r="G42" s="23">
        <v>8.6247390068670878E-3</v>
      </c>
      <c r="H42" s="23">
        <v>8.6247390068670878E-3</v>
      </c>
      <c r="K42" s="27"/>
    </row>
    <row r="43" spans="2:13" x14ac:dyDescent="0.25">
      <c r="B43" s="21" t="s">
        <v>130</v>
      </c>
      <c r="C43" t="s">
        <v>44</v>
      </c>
      <c r="D43" t="s">
        <v>45</v>
      </c>
      <c r="E43" t="s">
        <v>17</v>
      </c>
      <c r="F43" s="22" t="s">
        <v>155</v>
      </c>
      <c r="G43" s="23">
        <v>6.6191748904675582E-4</v>
      </c>
      <c r="H43" s="23">
        <v>6.6191748904675582E-4</v>
      </c>
    </row>
    <row r="44" spans="2:13" x14ac:dyDescent="0.25">
      <c r="B44" s="21" t="s">
        <v>131</v>
      </c>
      <c r="C44" t="s">
        <v>44</v>
      </c>
      <c r="D44" t="s">
        <v>45</v>
      </c>
      <c r="E44" t="s">
        <v>17</v>
      </c>
      <c r="F44" s="22" t="s">
        <v>155</v>
      </c>
      <c r="G44" s="23">
        <v>1.2857831295876698E-3</v>
      </c>
      <c r="H44" s="23">
        <v>1.2857831295876698E-3</v>
      </c>
    </row>
    <row r="45" spans="2:13" x14ac:dyDescent="0.25">
      <c r="B45" s="21" t="s">
        <v>132</v>
      </c>
      <c r="C45" t="s">
        <v>44</v>
      </c>
      <c r="D45" t="s">
        <v>45</v>
      </c>
      <c r="E45" t="s">
        <v>17</v>
      </c>
      <c r="F45" s="22" t="s">
        <v>155</v>
      </c>
      <c r="G45" s="23">
        <v>6.5085690348051048E-2</v>
      </c>
      <c r="H45" s="23">
        <v>6.5085690348051048E-2</v>
      </c>
    </row>
    <row r="46" spans="2:13" x14ac:dyDescent="0.25">
      <c r="B46" s="21" t="s">
        <v>133</v>
      </c>
      <c r="C46" t="s">
        <v>44</v>
      </c>
      <c r="D46" t="s">
        <v>45</v>
      </c>
      <c r="E46" t="s">
        <v>17</v>
      </c>
      <c r="F46" s="22" t="s">
        <v>155</v>
      </c>
      <c r="G46" s="23">
        <v>4.3668867429689428E-3</v>
      </c>
      <c r="H46" s="23">
        <v>4.3668867429689428E-3</v>
      </c>
    </row>
    <row r="47" spans="2:13" x14ac:dyDescent="0.25">
      <c r="B47" s="21" t="s">
        <v>134</v>
      </c>
      <c r="C47" t="s">
        <v>44</v>
      </c>
      <c r="D47" t="s">
        <v>45</v>
      </c>
      <c r="E47" t="s">
        <v>17</v>
      </c>
      <c r="F47" s="22" t="s">
        <v>155</v>
      </c>
      <c r="G47" s="23">
        <v>2.1820759545889298E-2</v>
      </c>
      <c r="H47" s="23">
        <v>2.1820759545889298E-2</v>
      </c>
    </row>
    <row r="48" spans="2:13" x14ac:dyDescent="0.25">
      <c r="B48" s="21" t="s">
        <v>135</v>
      </c>
      <c r="C48" t="s">
        <v>44</v>
      </c>
      <c r="D48" t="s">
        <v>45</v>
      </c>
      <c r="E48" t="s">
        <v>17</v>
      </c>
      <c r="F48" s="22" t="s">
        <v>155</v>
      </c>
      <c r="G48" s="23">
        <v>6.6298473595961569E-5</v>
      </c>
      <c r="H48" s="23">
        <v>6.6298473595961569E-5</v>
      </c>
    </row>
    <row r="49" spans="2:8" x14ac:dyDescent="0.25">
      <c r="B49" s="21" t="s">
        <v>136</v>
      </c>
      <c r="C49" t="s">
        <v>44</v>
      </c>
      <c r="D49" t="s">
        <v>45</v>
      </c>
      <c r="E49" t="s">
        <v>17</v>
      </c>
      <c r="F49" s="22" t="s">
        <v>155</v>
      </c>
      <c r="G49" s="23">
        <v>3.8414930829920667E-2</v>
      </c>
      <c r="H49" s="23">
        <v>3.8414930829920667E-2</v>
      </c>
    </row>
    <row r="50" spans="2:8" x14ac:dyDescent="0.25">
      <c r="B50" s="21" t="s">
        <v>137</v>
      </c>
      <c r="C50" t="s">
        <v>44</v>
      </c>
      <c r="D50" t="s">
        <v>45</v>
      </c>
      <c r="E50" t="s">
        <v>17</v>
      </c>
      <c r="F50" s="22" t="s">
        <v>155</v>
      </c>
      <c r="G50" s="23">
        <v>3.3051293512366534E-3</v>
      </c>
      <c r="H50" s="23">
        <v>3.3051293512366534E-3</v>
      </c>
    </row>
    <row r="51" spans="2:8" x14ac:dyDescent="0.25">
      <c r="B51" s="21" t="s">
        <v>138</v>
      </c>
      <c r="C51" t="s">
        <v>44</v>
      </c>
      <c r="D51" t="s">
        <v>45</v>
      </c>
      <c r="E51" t="s">
        <v>17</v>
      </c>
      <c r="F51" s="22" t="s">
        <v>155</v>
      </c>
      <c r="G51" s="23">
        <v>2.1936174569269591E-3</v>
      </c>
      <c r="H51" s="23">
        <v>2.1936174569269591E-3</v>
      </c>
    </row>
    <row r="52" spans="2:8" x14ac:dyDescent="0.25">
      <c r="B52" s="21" t="s">
        <v>139</v>
      </c>
      <c r="C52" t="s">
        <v>44</v>
      </c>
      <c r="D52" t="s">
        <v>45</v>
      </c>
      <c r="E52" t="s">
        <v>17</v>
      </c>
      <c r="F52" s="22" t="s">
        <v>155</v>
      </c>
      <c r="G52" s="23">
        <v>3.3238599970491136E-3</v>
      </c>
      <c r="H52" s="23">
        <v>3.3238599970491136E-3</v>
      </c>
    </row>
    <row r="53" spans="2:8" x14ac:dyDescent="0.25">
      <c r="B53" s="21" t="s">
        <v>140</v>
      </c>
      <c r="C53" t="s">
        <v>44</v>
      </c>
      <c r="D53" t="s">
        <v>45</v>
      </c>
      <c r="E53" t="s">
        <v>17</v>
      </c>
      <c r="F53" s="22" t="s">
        <v>155</v>
      </c>
      <c r="G53" s="23">
        <v>0.14947637641968362</v>
      </c>
      <c r="H53" s="23">
        <v>0.14947637641968362</v>
      </c>
    </row>
    <row r="54" spans="2:8" x14ac:dyDescent="0.25">
      <c r="B54" s="21" t="s">
        <v>141</v>
      </c>
      <c r="C54" t="s">
        <v>44</v>
      </c>
      <c r="D54" t="s">
        <v>45</v>
      </c>
      <c r="E54" t="s">
        <v>17</v>
      </c>
      <c r="F54" s="22" t="s">
        <v>155</v>
      </c>
      <c r="G54" s="23">
        <v>7.7264925233710589E-4</v>
      </c>
      <c r="H54" s="23">
        <v>7.7264925233710589E-4</v>
      </c>
    </row>
    <row r="55" spans="2:8" x14ac:dyDescent="0.25">
      <c r="B55" s="21" t="s">
        <v>142</v>
      </c>
      <c r="C55" t="s">
        <v>44</v>
      </c>
      <c r="D55" t="s">
        <v>45</v>
      </c>
      <c r="E55" t="s">
        <v>17</v>
      </c>
      <c r="F55" s="22" t="s">
        <v>155</v>
      </c>
      <c r="G55" s="23">
        <v>1.510272751131257E-2</v>
      </c>
      <c r="H55" s="23">
        <v>1.510272751131257E-2</v>
      </c>
    </row>
    <row r="56" spans="2:8" x14ac:dyDescent="0.25">
      <c r="B56" s="21" t="s">
        <v>143</v>
      </c>
      <c r="C56" t="s">
        <v>44</v>
      </c>
      <c r="D56" t="s">
        <v>45</v>
      </c>
      <c r="E56" t="s">
        <v>17</v>
      </c>
      <c r="F56" s="22" t="s">
        <v>155</v>
      </c>
      <c r="G56" s="23">
        <v>1.6615748732664009E-3</v>
      </c>
      <c r="H56" s="23">
        <v>1.6615748732664009E-3</v>
      </c>
    </row>
    <row r="57" spans="2:8" x14ac:dyDescent="0.25">
      <c r="B57" s="21" t="s">
        <v>144</v>
      </c>
      <c r="C57" t="s">
        <v>44</v>
      </c>
      <c r="D57" t="s">
        <v>45</v>
      </c>
      <c r="E57" t="s">
        <v>17</v>
      </c>
      <c r="F57" s="22" t="s">
        <v>155</v>
      </c>
      <c r="G57" s="23">
        <v>6.1747162554842132E-2</v>
      </c>
      <c r="H57" s="23">
        <v>6.1747162554842132E-2</v>
      </c>
    </row>
    <row r="58" spans="2:8" x14ac:dyDescent="0.25">
      <c r="B58" s="21" t="s">
        <v>145</v>
      </c>
      <c r="C58" t="s">
        <v>44</v>
      </c>
      <c r="D58" t="s">
        <v>45</v>
      </c>
      <c r="E58" t="s">
        <v>17</v>
      </c>
      <c r="F58" s="22" t="s">
        <v>155</v>
      </c>
      <c r="G58" s="23">
        <v>6.374025401487865E-4</v>
      </c>
      <c r="H58" s="23">
        <v>6.374025401487865E-4</v>
      </c>
    </row>
    <row r="59" spans="2:8" x14ac:dyDescent="0.25">
      <c r="B59" s="21" t="s">
        <v>146</v>
      </c>
      <c r="C59" t="s">
        <v>44</v>
      </c>
      <c r="D59" t="s">
        <v>45</v>
      </c>
      <c r="E59" t="s">
        <v>17</v>
      </c>
      <c r="F59" s="22" t="s">
        <v>155</v>
      </c>
      <c r="G59" s="23">
        <v>7.9477009592345731E-4</v>
      </c>
      <c r="H59" s="23">
        <v>7.9477009592345731E-4</v>
      </c>
    </row>
    <row r="60" spans="2:8" x14ac:dyDescent="0.25">
      <c r="B60" s="21" t="s">
        <v>147</v>
      </c>
      <c r="C60" t="s">
        <v>44</v>
      </c>
      <c r="D60" t="s">
        <v>45</v>
      </c>
      <c r="E60" t="s">
        <v>17</v>
      </c>
      <c r="F60" s="22" t="s">
        <v>155</v>
      </c>
      <c r="G60" s="23">
        <v>1.2679452749025893E-3</v>
      </c>
      <c r="H60" s="23">
        <v>1.2679452749025893E-3</v>
      </c>
    </row>
    <row r="61" spans="2:8" x14ac:dyDescent="0.25">
      <c r="B61" s="21" t="s">
        <v>148</v>
      </c>
      <c r="C61" t="s">
        <v>44</v>
      </c>
      <c r="D61" t="s">
        <v>45</v>
      </c>
      <c r="E61" t="s">
        <v>17</v>
      </c>
      <c r="F61" s="22" t="s">
        <v>155</v>
      </c>
      <c r="G61" s="23">
        <v>0.19891610043268701</v>
      </c>
      <c r="H61" s="23">
        <v>0.19891610043268701</v>
      </c>
    </row>
    <row r="62" spans="2:8" x14ac:dyDescent="0.25">
      <c r="B62" s="21" t="s">
        <v>149</v>
      </c>
      <c r="C62" t="s">
        <v>44</v>
      </c>
      <c r="D62" t="s">
        <v>45</v>
      </c>
      <c r="E62" t="s">
        <v>17</v>
      </c>
      <c r="F62" s="22" t="s">
        <v>155</v>
      </c>
      <c r="G62" s="23">
        <v>4.1555982422422817E-3</v>
      </c>
      <c r="H62" s="23">
        <v>4.1555982422422817E-3</v>
      </c>
    </row>
    <row r="63" spans="2:8" x14ac:dyDescent="0.25">
      <c r="B63" s="21" t="s">
        <v>150</v>
      </c>
      <c r="C63" t="s">
        <v>44</v>
      </c>
      <c r="D63" t="s">
        <v>45</v>
      </c>
      <c r="E63" t="s">
        <v>17</v>
      </c>
      <c r="F63" s="22" t="s">
        <v>155</v>
      </c>
      <c r="G63" s="23">
        <v>2.6901388061223695E-2</v>
      </c>
      <c r="H63" s="23">
        <v>2.6901388061223695E-2</v>
      </c>
    </row>
    <row r="64" spans="2:8" x14ac:dyDescent="0.25">
      <c r="B64" s="21" t="s">
        <v>151</v>
      </c>
      <c r="C64" t="s">
        <v>44</v>
      </c>
      <c r="D64" t="s">
        <v>45</v>
      </c>
      <c r="E64" t="s">
        <v>17</v>
      </c>
      <c r="F64" s="22" t="s">
        <v>155</v>
      </c>
      <c r="G64" s="23">
        <v>6.1573006078356422E-3</v>
      </c>
      <c r="H64" s="23">
        <v>6.1573006078356422E-3</v>
      </c>
    </row>
    <row r="65" spans="2:8" x14ac:dyDescent="0.25">
      <c r="B65" s="21" t="s">
        <v>152</v>
      </c>
      <c r="C65" t="s">
        <v>44</v>
      </c>
      <c r="D65" t="s">
        <v>45</v>
      </c>
      <c r="E65" t="s">
        <v>17</v>
      </c>
      <c r="F65" s="22" t="s">
        <v>155</v>
      </c>
      <c r="G65" s="23">
        <v>0.11592624840356683</v>
      </c>
      <c r="H65" s="23">
        <v>0.11592624840356683</v>
      </c>
    </row>
    <row r="66" spans="2:8" x14ac:dyDescent="0.25">
      <c r="B66" s="21" t="s">
        <v>153</v>
      </c>
      <c r="C66" t="s">
        <v>44</v>
      </c>
      <c r="D66" t="s">
        <v>45</v>
      </c>
      <c r="E66" t="s">
        <v>17</v>
      </c>
      <c r="F66" s="22" t="s">
        <v>155</v>
      </c>
      <c r="G66" s="23">
        <v>3.5903866776832469E-3</v>
      </c>
      <c r="H66" s="23">
        <v>3.5903866776832469E-3</v>
      </c>
    </row>
    <row r="67" spans="2:8" x14ac:dyDescent="0.25">
      <c r="B67" s="21" t="s">
        <v>154</v>
      </c>
      <c r="C67" t="s">
        <v>44</v>
      </c>
      <c r="D67" t="s">
        <v>45</v>
      </c>
      <c r="E67" t="s">
        <v>17</v>
      </c>
      <c r="F67" s="22" t="s">
        <v>155</v>
      </c>
      <c r="G67" s="23">
        <v>1.277976108918459E-3</v>
      </c>
      <c r="H67" s="23">
        <v>1.277976108918459E-3</v>
      </c>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P44"/>
  <sheetViews>
    <sheetView workbookViewId="0">
      <selection activeCell="H4" sqref="H4:I9"/>
    </sheetView>
  </sheetViews>
  <sheetFormatPr defaultRowHeight="15" x14ac:dyDescent="0.25"/>
  <cols>
    <col min="2" max="2" width="26.42578125" bestFit="1" customWidth="1"/>
    <col min="4" max="4" width="10.140625" bestFit="1" customWidth="1"/>
    <col min="11" max="11" width="9.140625" style="44"/>
    <col min="12" max="12" width="52.5703125" bestFit="1" customWidth="1"/>
  </cols>
  <sheetData>
    <row r="2" spans="2:16" x14ac:dyDescent="0.25">
      <c r="B2" s="7" t="s">
        <v>34</v>
      </c>
      <c r="C2" s="7"/>
      <c r="D2" s="7"/>
      <c r="E2" s="7"/>
      <c r="F2" s="7"/>
      <c r="G2" s="7"/>
      <c r="H2" s="7"/>
      <c r="I2" s="7"/>
      <c r="J2" s="7"/>
      <c r="K2" s="42"/>
    </row>
    <row r="3" spans="2:16" x14ac:dyDescent="0.25">
      <c r="B3" s="8" t="s">
        <v>35</v>
      </c>
      <c r="C3" s="8" t="s">
        <v>36</v>
      </c>
      <c r="D3" s="9" t="s">
        <v>5</v>
      </c>
      <c r="E3" s="9" t="s">
        <v>3</v>
      </c>
      <c r="F3" s="9" t="s">
        <v>2</v>
      </c>
      <c r="G3" s="9" t="s">
        <v>0</v>
      </c>
      <c r="H3" s="10" t="s">
        <v>9</v>
      </c>
      <c r="I3" s="10" t="s">
        <v>8</v>
      </c>
      <c r="J3" s="9" t="s">
        <v>1</v>
      </c>
      <c r="K3" s="43"/>
    </row>
    <row r="4" spans="2:16" x14ac:dyDescent="0.25">
      <c r="B4" t="s">
        <v>38</v>
      </c>
      <c r="C4" s="109" t="s">
        <v>41</v>
      </c>
      <c r="D4" s="19" t="s">
        <v>42</v>
      </c>
      <c r="E4" s="19" t="s">
        <v>42</v>
      </c>
      <c r="F4" s="19" t="s">
        <v>39</v>
      </c>
      <c r="G4" s="19" t="s">
        <v>42</v>
      </c>
      <c r="H4" s="17">
        <v>27.529089461179801</v>
      </c>
      <c r="I4" s="17">
        <v>46.811572929992998</v>
      </c>
      <c r="J4" s="20" t="s">
        <v>10</v>
      </c>
    </row>
    <row r="5" spans="2:16" x14ac:dyDescent="0.25">
      <c r="B5" t="s">
        <v>38</v>
      </c>
      <c r="C5" s="109" t="s">
        <v>41</v>
      </c>
      <c r="F5" t="s">
        <v>39</v>
      </c>
      <c r="H5" s="17">
        <v>22.368450991368501</v>
      </c>
      <c r="I5" s="17">
        <v>35.785524137371802</v>
      </c>
      <c r="J5" s="6" t="s">
        <v>11</v>
      </c>
    </row>
    <row r="6" spans="2:16" x14ac:dyDescent="0.25">
      <c r="B6" t="s">
        <v>38</v>
      </c>
      <c r="C6" s="109" t="s">
        <v>41</v>
      </c>
      <c r="F6" t="s">
        <v>39</v>
      </c>
      <c r="H6" s="17">
        <v>24.249816378742199</v>
      </c>
      <c r="I6" s="17">
        <v>51.2314919657085</v>
      </c>
      <c r="J6" s="6" t="s">
        <v>12</v>
      </c>
    </row>
    <row r="7" spans="2:16" x14ac:dyDescent="0.25">
      <c r="B7" t="s">
        <v>38</v>
      </c>
      <c r="C7" s="109" t="s">
        <v>41</v>
      </c>
      <c r="F7" t="s">
        <v>39</v>
      </c>
      <c r="H7" s="17">
        <v>9.8155656926779695</v>
      </c>
      <c r="I7" s="17">
        <v>11.2107346301235</v>
      </c>
      <c r="J7" s="6" t="s">
        <v>13</v>
      </c>
    </row>
    <row r="8" spans="2:16" x14ac:dyDescent="0.25">
      <c r="B8" t="s">
        <v>38</v>
      </c>
      <c r="C8" s="109" t="s">
        <v>41</v>
      </c>
      <c r="F8" t="s">
        <v>39</v>
      </c>
      <c r="H8" s="17">
        <v>36.888478789355098</v>
      </c>
      <c r="I8" s="17">
        <v>20.8078540522956</v>
      </c>
      <c r="J8" s="6" t="s">
        <v>14</v>
      </c>
    </row>
    <row r="9" spans="2:16" x14ac:dyDescent="0.25">
      <c r="B9" s="14" t="s">
        <v>38</v>
      </c>
      <c r="C9" s="109" t="s">
        <v>41</v>
      </c>
      <c r="D9" s="14"/>
      <c r="E9" s="14"/>
      <c r="F9" s="14" t="s">
        <v>39</v>
      </c>
      <c r="G9" s="14"/>
      <c r="H9" s="17">
        <v>1.04469431956145</v>
      </c>
      <c r="I9" s="17">
        <v>1.6018125795573901</v>
      </c>
      <c r="J9" s="13" t="s">
        <v>15</v>
      </c>
      <c r="K9" s="45"/>
    </row>
    <row r="10" spans="2:16" ht="15.75" thickBot="1" x14ac:dyDescent="0.3">
      <c r="B10" s="12" t="s">
        <v>38</v>
      </c>
      <c r="C10" s="109" t="s">
        <v>41</v>
      </c>
      <c r="F10" t="s">
        <v>39</v>
      </c>
      <c r="H10" s="17">
        <v>3542.16055205569</v>
      </c>
      <c r="I10" s="17">
        <v>5998.29655985313</v>
      </c>
      <c r="J10" s="6" t="s">
        <v>19</v>
      </c>
      <c r="L10" s="86" t="s">
        <v>159</v>
      </c>
      <c r="N10" s="88" t="s">
        <v>173</v>
      </c>
      <c r="O10" s="88" t="s">
        <v>176</v>
      </c>
      <c r="P10" s="89" t="s">
        <v>178</v>
      </c>
    </row>
    <row r="11" spans="2:16" x14ac:dyDescent="0.25">
      <c r="B11" s="12" t="s">
        <v>38</v>
      </c>
      <c r="C11" s="109" t="s">
        <v>41</v>
      </c>
      <c r="F11" t="s">
        <v>39</v>
      </c>
      <c r="H11" s="17">
        <v>3077.7176643120301</v>
      </c>
      <c r="I11" s="17">
        <v>5211.8087271137902</v>
      </c>
      <c r="J11" s="6" t="s">
        <v>20</v>
      </c>
      <c r="L11" s="86" t="s">
        <v>160</v>
      </c>
    </row>
    <row r="12" spans="2:16" x14ac:dyDescent="0.25">
      <c r="B12" s="12" t="s">
        <v>38</v>
      </c>
      <c r="C12" s="109" t="s">
        <v>41</v>
      </c>
      <c r="F12" t="s">
        <v>39</v>
      </c>
      <c r="H12" s="17">
        <v>3806.6694694070302</v>
      </c>
      <c r="I12" s="17">
        <v>6446.2161009586898</v>
      </c>
      <c r="J12" s="6" t="s">
        <v>21</v>
      </c>
      <c r="L12" s="86" t="s">
        <v>161</v>
      </c>
    </row>
    <row r="13" spans="2:16" x14ac:dyDescent="0.25">
      <c r="B13" s="12" t="s">
        <v>38</v>
      </c>
      <c r="C13" s="109" t="s">
        <v>41</v>
      </c>
      <c r="F13" t="s">
        <v>39</v>
      </c>
      <c r="H13" s="17">
        <v>16528.111424032799</v>
      </c>
      <c r="I13" s="17">
        <v>27988.712662419901</v>
      </c>
      <c r="J13" s="6" t="s">
        <v>22</v>
      </c>
      <c r="L13" s="86" t="s">
        <v>162</v>
      </c>
    </row>
    <row r="14" spans="2:16" x14ac:dyDescent="0.25">
      <c r="B14" s="12" t="s">
        <v>38</v>
      </c>
      <c r="C14" s="109" t="s">
        <v>41</v>
      </c>
      <c r="F14" t="s">
        <v>39</v>
      </c>
      <c r="H14" s="17">
        <v>3406.1510483874499</v>
      </c>
      <c r="I14" s="17">
        <v>5767.9779941158604</v>
      </c>
      <c r="J14" s="6" t="s">
        <v>23</v>
      </c>
      <c r="L14" s="86" t="s">
        <v>163</v>
      </c>
    </row>
    <row r="15" spans="2:16" x14ac:dyDescent="0.25">
      <c r="B15" s="12" t="s">
        <v>38</v>
      </c>
      <c r="C15" s="109" t="s">
        <v>41</v>
      </c>
      <c r="F15" t="s">
        <v>39</v>
      </c>
      <c r="H15" s="17">
        <v>1309.5941166248001</v>
      </c>
      <c r="I15" s="17">
        <v>2217.6673725293399</v>
      </c>
      <c r="J15" s="6" t="s">
        <v>24</v>
      </c>
      <c r="L15" s="86" t="s">
        <v>164</v>
      </c>
    </row>
    <row r="16" spans="2:16" x14ac:dyDescent="0.25">
      <c r="B16" s="12" t="s">
        <v>38</v>
      </c>
      <c r="C16" s="109" t="s">
        <v>41</v>
      </c>
      <c r="F16" t="s">
        <v>39</v>
      </c>
      <c r="H16" s="17">
        <v>1479.1329196756101</v>
      </c>
      <c r="I16" s="17">
        <v>2504.76447164618</v>
      </c>
      <c r="J16" s="6" t="s">
        <v>25</v>
      </c>
      <c r="L16" s="86" t="s">
        <v>165</v>
      </c>
    </row>
    <row r="17" spans="2:16" x14ac:dyDescent="0.25">
      <c r="B17" s="12" t="s">
        <v>38</v>
      </c>
      <c r="C17" s="109" t="s">
        <v>41</v>
      </c>
      <c r="F17" t="s">
        <v>39</v>
      </c>
      <c r="H17" s="17">
        <v>2993.6792718049301</v>
      </c>
      <c r="I17" s="17">
        <v>2020.92910460078</v>
      </c>
      <c r="J17" s="6" t="s">
        <v>26</v>
      </c>
      <c r="L17" s="87" t="s">
        <v>166</v>
      </c>
    </row>
    <row r="18" spans="2:16" x14ac:dyDescent="0.25">
      <c r="B18" s="12" t="s">
        <v>38</v>
      </c>
      <c r="C18" s="109" t="s">
        <v>41</v>
      </c>
      <c r="F18" t="s">
        <v>39</v>
      </c>
      <c r="H18" s="17">
        <v>2777.8386922081299</v>
      </c>
      <c r="I18" s="17">
        <v>1875.22261113327</v>
      </c>
      <c r="J18" s="6" t="s">
        <v>27</v>
      </c>
      <c r="L18" s="87" t="s">
        <v>167</v>
      </c>
    </row>
    <row r="19" spans="2:16" x14ac:dyDescent="0.25">
      <c r="B19" s="12" t="s">
        <v>38</v>
      </c>
      <c r="C19" s="109" t="s">
        <v>41</v>
      </c>
      <c r="F19" t="s">
        <v>39</v>
      </c>
      <c r="H19" s="17">
        <v>2899.92659995951</v>
      </c>
      <c r="I19" s="17">
        <v>1957.6399256459999</v>
      </c>
      <c r="J19" s="6" t="s">
        <v>28</v>
      </c>
      <c r="L19" s="87" t="s">
        <v>168</v>
      </c>
    </row>
    <row r="20" spans="2:16" x14ac:dyDescent="0.25">
      <c r="B20" s="12" t="s">
        <v>38</v>
      </c>
      <c r="C20" s="109" t="s">
        <v>41</v>
      </c>
      <c r="F20" t="s">
        <v>39</v>
      </c>
      <c r="H20" s="17">
        <v>9707.8982147418992</v>
      </c>
      <c r="I20" s="17">
        <v>6553.4655737671401</v>
      </c>
      <c r="J20" s="6" t="s">
        <v>29</v>
      </c>
      <c r="L20" s="87" t="s">
        <v>169</v>
      </c>
    </row>
    <row r="21" spans="2:16" x14ac:dyDescent="0.25">
      <c r="B21" s="12" t="s">
        <v>38</v>
      </c>
      <c r="C21" s="109" t="s">
        <v>41</v>
      </c>
      <c r="F21" t="s">
        <v>39</v>
      </c>
      <c r="H21" s="17">
        <v>2178.6359872784401</v>
      </c>
      <c r="I21" s="17">
        <v>1470.7216355769201</v>
      </c>
      <c r="J21" s="6" t="s">
        <v>30</v>
      </c>
      <c r="L21" s="87" t="s">
        <v>170</v>
      </c>
    </row>
    <row r="22" spans="2:16" x14ac:dyDescent="0.25">
      <c r="B22" s="12" t="s">
        <v>38</v>
      </c>
      <c r="C22" s="109" t="s">
        <v>41</v>
      </c>
      <c r="F22" t="s">
        <v>39</v>
      </c>
      <c r="H22" s="17">
        <v>1006.76325140699</v>
      </c>
      <c r="I22" s="17">
        <v>679.63097295463297</v>
      </c>
      <c r="J22" s="6" t="s">
        <v>31</v>
      </c>
      <c r="L22" s="87" t="s">
        <v>171</v>
      </c>
    </row>
    <row r="23" spans="2:16" x14ac:dyDescent="0.25">
      <c r="B23" s="45" t="s">
        <v>38</v>
      </c>
      <c r="C23" s="109" t="s">
        <v>41</v>
      </c>
      <c r="D23" s="14"/>
      <c r="E23" s="14"/>
      <c r="F23" s="14" t="s">
        <v>39</v>
      </c>
      <c r="H23" s="17">
        <v>782.91488774980701</v>
      </c>
      <c r="I23" s="17">
        <v>528.51870204682905</v>
      </c>
      <c r="J23" s="13" t="s">
        <v>32</v>
      </c>
      <c r="K23" s="12"/>
      <c r="L23" s="87" t="s">
        <v>172</v>
      </c>
      <c r="M23" s="24"/>
      <c r="N23" s="14"/>
      <c r="O23" s="14"/>
      <c r="P23" s="14"/>
    </row>
    <row r="24" spans="2:16" x14ac:dyDescent="0.25">
      <c r="B24" t="s">
        <v>38</v>
      </c>
      <c r="C24" s="109" t="s">
        <v>41</v>
      </c>
      <c r="D24" s="19" t="s">
        <v>42</v>
      </c>
      <c r="E24" s="19" t="s">
        <v>42</v>
      </c>
      <c r="F24" s="19" t="s">
        <v>39</v>
      </c>
      <c r="G24" s="19" t="s">
        <v>42</v>
      </c>
      <c r="H24" s="17">
        <v>6433.4263797378699</v>
      </c>
      <c r="I24" s="17">
        <v>9373.8641673896109</v>
      </c>
      <c r="J24" s="22" t="s">
        <v>87</v>
      </c>
      <c r="K24" s="47"/>
      <c r="L24" s="50" t="s">
        <v>86</v>
      </c>
      <c r="M24" s="28"/>
    </row>
    <row r="25" spans="2:16" x14ac:dyDescent="0.25">
      <c r="B25" t="s">
        <v>38</v>
      </c>
      <c r="C25" s="109" t="s">
        <v>41</v>
      </c>
      <c r="F25" t="s">
        <v>39</v>
      </c>
      <c r="H25" s="17">
        <v>5232.6721525388402</v>
      </c>
      <c r="I25" s="17">
        <v>7021.3480765124996</v>
      </c>
      <c r="J25" s="22" t="s">
        <v>85</v>
      </c>
      <c r="L25" s="31" t="s">
        <v>84</v>
      </c>
    </row>
    <row r="26" spans="2:16" x14ac:dyDescent="0.25">
      <c r="B26" s="14" t="s">
        <v>38</v>
      </c>
      <c r="C26" s="109" t="s">
        <v>41</v>
      </c>
      <c r="D26" s="14"/>
      <c r="E26" s="14"/>
      <c r="F26" s="14" t="s">
        <v>39</v>
      </c>
      <c r="G26" s="14"/>
      <c r="H26" s="17">
        <v>9247.8695137801897</v>
      </c>
      <c r="I26" s="17">
        <v>15147.345296559501</v>
      </c>
      <c r="J26" s="25" t="s">
        <v>83</v>
      </c>
      <c r="K26" s="45"/>
      <c r="L26" s="29" t="s">
        <v>82</v>
      </c>
      <c r="M26" s="14"/>
      <c r="N26" s="14"/>
      <c r="O26" s="14"/>
      <c r="P26" s="14"/>
    </row>
    <row r="27" spans="2:16" x14ac:dyDescent="0.25">
      <c r="B27" t="s">
        <v>38</v>
      </c>
      <c r="C27" s="109" t="s">
        <v>41</v>
      </c>
      <c r="F27" t="s">
        <v>39</v>
      </c>
      <c r="H27" s="17">
        <v>1683.3321355814001</v>
      </c>
      <c r="I27" s="17">
        <v>996.00096791176202</v>
      </c>
      <c r="J27" s="22" t="s">
        <v>81</v>
      </c>
      <c r="L27" s="31" t="s">
        <v>80</v>
      </c>
    </row>
    <row r="28" spans="2:16" x14ac:dyDescent="0.25">
      <c r="B28" t="s">
        <v>38</v>
      </c>
      <c r="C28" s="56" t="s">
        <v>41</v>
      </c>
      <c r="F28" t="s">
        <v>39</v>
      </c>
      <c r="H28" s="17">
        <v>3447.8238391653099</v>
      </c>
      <c r="I28" s="17">
        <v>2451.5983642807601</v>
      </c>
      <c r="J28" s="22" t="s">
        <v>79</v>
      </c>
      <c r="L28" s="30" t="s">
        <v>78</v>
      </c>
    </row>
    <row r="29" spans="2:16" x14ac:dyDescent="0.25">
      <c r="B29" s="47" t="s">
        <v>38</v>
      </c>
      <c r="C29" s="48" t="s">
        <v>41</v>
      </c>
      <c r="D29" s="28"/>
      <c r="E29" s="28"/>
      <c r="F29" s="28" t="s">
        <v>39</v>
      </c>
      <c r="G29" s="28"/>
      <c r="H29" s="17">
        <v>2511.9</v>
      </c>
      <c r="I29" s="17">
        <v>1053.3</v>
      </c>
      <c r="J29" s="49" t="s">
        <v>77</v>
      </c>
      <c r="K29" s="47"/>
      <c r="L29" s="50" t="s">
        <v>76</v>
      </c>
      <c r="M29" s="28"/>
      <c r="N29" s="28"/>
      <c r="O29" s="28"/>
      <c r="P29" s="28"/>
    </row>
    <row r="30" spans="2:16" x14ac:dyDescent="0.25">
      <c r="B30" s="45" t="s">
        <v>38</v>
      </c>
      <c r="C30" s="46" t="s">
        <v>41</v>
      </c>
      <c r="D30" s="14"/>
      <c r="E30" s="14"/>
      <c r="F30" s="14" t="s">
        <v>39</v>
      </c>
      <c r="G30" s="14"/>
      <c r="H30" s="17">
        <v>1671.1</v>
      </c>
      <c r="I30" s="17">
        <v>1340.7</v>
      </c>
      <c r="J30" s="25" t="s">
        <v>75</v>
      </c>
      <c r="K30" s="45"/>
      <c r="L30" s="29" t="s">
        <v>74</v>
      </c>
      <c r="M30" s="14"/>
      <c r="N30" s="14"/>
      <c r="O30" s="14"/>
      <c r="P30" s="14"/>
    </row>
    <row r="31" spans="2:16" x14ac:dyDescent="0.25">
      <c r="B31" s="12" t="s">
        <v>38</v>
      </c>
      <c r="C31" s="56" t="s">
        <v>41</v>
      </c>
      <c r="F31" t="s">
        <v>39</v>
      </c>
      <c r="H31" s="17">
        <v>4.4563651468152603</v>
      </c>
      <c r="I31" s="17">
        <v>1.55251867839385</v>
      </c>
      <c r="J31" s="22" t="s">
        <v>73</v>
      </c>
      <c r="L31" s="31" t="s">
        <v>72</v>
      </c>
    </row>
    <row r="32" spans="2:16" x14ac:dyDescent="0.25">
      <c r="B32" s="12" t="s">
        <v>38</v>
      </c>
      <c r="C32" s="56" t="s">
        <v>41</v>
      </c>
      <c r="F32" t="s">
        <v>39</v>
      </c>
      <c r="H32" s="17">
        <v>1.34880798034551</v>
      </c>
      <c r="I32" s="17">
        <v>1.49886327664399</v>
      </c>
      <c r="J32" s="22" t="s">
        <v>71</v>
      </c>
      <c r="L32" s="30" t="s">
        <v>70</v>
      </c>
    </row>
    <row r="33" spans="2:16" x14ac:dyDescent="0.25">
      <c r="B33" s="47" t="s">
        <v>38</v>
      </c>
      <c r="C33" s="48" t="s">
        <v>41</v>
      </c>
      <c r="D33" s="28"/>
      <c r="E33" s="28"/>
      <c r="F33" s="28" t="s">
        <v>39</v>
      </c>
      <c r="G33" s="28"/>
      <c r="H33" s="17">
        <v>0.81319315110191304</v>
      </c>
      <c r="I33" s="17">
        <v>0.61727930817521004</v>
      </c>
      <c r="J33" s="49" t="s">
        <v>69</v>
      </c>
      <c r="K33" s="47"/>
      <c r="L33" s="50" t="s">
        <v>68</v>
      </c>
      <c r="M33" s="28"/>
      <c r="N33" s="28"/>
      <c r="O33" s="28"/>
      <c r="P33" s="28"/>
    </row>
    <row r="34" spans="2:16" x14ac:dyDescent="0.25">
      <c r="B34" s="45" t="s">
        <v>38</v>
      </c>
      <c r="C34" s="46" t="s">
        <v>41</v>
      </c>
      <c r="D34" s="14"/>
      <c r="E34" s="14"/>
      <c r="F34" s="14" t="s">
        <v>39</v>
      </c>
      <c r="G34" s="14"/>
      <c r="H34" s="17">
        <v>27.3468780116254</v>
      </c>
      <c r="I34" s="17">
        <v>4.1447701622402704</v>
      </c>
      <c r="J34" s="25" t="s">
        <v>67</v>
      </c>
      <c r="K34" s="45"/>
      <c r="L34" s="29" t="s">
        <v>66</v>
      </c>
      <c r="M34" s="14"/>
      <c r="N34" s="14"/>
      <c r="O34" s="14"/>
      <c r="P34" s="14"/>
    </row>
    <row r="35" spans="2:16" x14ac:dyDescent="0.25">
      <c r="B35" s="12" t="s">
        <v>38</v>
      </c>
      <c r="C35" s="56" t="s">
        <v>41</v>
      </c>
      <c r="F35" t="s">
        <v>39</v>
      </c>
      <c r="H35" s="17">
        <v>620.32905000000005</v>
      </c>
      <c r="I35" s="17">
        <v>620.32905000000005</v>
      </c>
      <c r="J35" s="22" t="s">
        <v>65</v>
      </c>
      <c r="L35" s="31" t="s">
        <v>64</v>
      </c>
    </row>
    <row r="36" spans="2:16" x14ac:dyDescent="0.25">
      <c r="B36" s="12" t="s">
        <v>38</v>
      </c>
      <c r="C36" s="56" t="s">
        <v>41</v>
      </c>
      <c r="F36" t="s">
        <v>39</v>
      </c>
      <c r="H36" s="17">
        <v>1211.1709499999999</v>
      </c>
      <c r="I36" s="17">
        <v>1211.1709499999999</v>
      </c>
      <c r="J36" s="22" t="s">
        <v>63</v>
      </c>
      <c r="L36" s="30" t="s">
        <v>62</v>
      </c>
    </row>
    <row r="37" spans="2:16" x14ac:dyDescent="0.25">
      <c r="B37" s="47" t="s">
        <v>38</v>
      </c>
      <c r="C37" s="48" t="s">
        <v>41</v>
      </c>
      <c r="D37" s="28"/>
      <c r="E37" s="28"/>
      <c r="F37" s="28" t="s">
        <v>39</v>
      </c>
      <c r="G37" s="28"/>
      <c r="H37" s="17">
        <v>606.13210800000002</v>
      </c>
      <c r="I37" s="17">
        <v>606.13210800000002</v>
      </c>
      <c r="J37" s="49" t="s">
        <v>61</v>
      </c>
      <c r="K37" s="47"/>
      <c r="L37" s="50" t="s">
        <v>60</v>
      </c>
      <c r="M37" s="28"/>
      <c r="N37" s="28"/>
      <c r="O37" s="28"/>
      <c r="P37" s="28"/>
    </row>
    <row r="38" spans="2:16" x14ac:dyDescent="0.25">
      <c r="B38" s="12" t="s">
        <v>38</v>
      </c>
      <c r="C38" s="51" t="s">
        <v>41</v>
      </c>
      <c r="D38" s="24"/>
      <c r="E38" s="24"/>
      <c r="F38" s="24" t="s">
        <v>39</v>
      </c>
      <c r="G38" s="24"/>
      <c r="H38" s="17">
        <v>4395.2079464999997</v>
      </c>
      <c r="I38" s="17">
        <v>4395.2079464999997</v>
      </c>
      <c r="J38" s="22" t="s">
        <v>59</v>
      </c>
      <c r="K38" s="12"/>
      <c r="L38" s="30" t="s">
        <v>58</v>
      </c>
      <c r="M38" s="24"/>
      <c r="N38" s="24"/>
      <c r="O38" s="24"/>
      <c r="P38" s="24"/>
    </row>
    <row r="39" spans="2:16" x14ac:dyDescent="0.25">
      <c r="B39" s="45" t="s">
        <v>38</v>
      </c>
      <c r="C39" s="46" t="s">
        <v>41</v>
      </c>
      <c r="D39" s="14"/>
      <c r="E39" s="14"/>
      <c r="F39" s="14" t="s">
        <v>39</v>
      </c>
      <c r="G39" s="14"/>
      <c r="H39" s="17">
        <v>4874.0947500000002</v>
      </c>
      <c r="I39" s="17">
        <v>4874.0947500000002</v>
      </c>
      <c r="J39" s="25" t="s">
        <v>57</v>
      </c>
      <c r="K39" s="45"/>
      <c r="L39" s="29" t="s">
        <v>56</v>
      </c>
      <c r="M39" s="14"/>
      <c r="N39" s="14"/>
      <c r="O39" s="14"/>
      <c r="P39" s="14"/>
    </row>
    <row r="40" spans="2:16" x14ac:dyDescent="0.25">
      <c r="B40" s="12" t="s">
        <v>38</v>
      </c>
      <c r="C40" s="56" t="s">
        <v>41</v>
      </c>
      <c r="F40" t="s">
        <v>39</v>
      </c>
      <c r="H40" s="17">
        <v>223.22513089005199</v>
      </c>
      <c r="I40" s="17">
        <v>150.77486910994801</v>
      </c>
      <c r="J40" s="22" t="s">
        <v>55</v>
      </c>
      <c r="L40" t="s">
        <v>54</v>
      </c>
    </row>
    <row r="41" spans="2:16" x14ac:dyDescent="0.25">
      <c r="B41" s="47" t="s">
        <v>38</v>
      </c>
      <c r="C41" s="48" t="s">
        <v>41</v>
      </c>
      <c r="D41" s="28"/>
      <c r="E41" s="28"/>
      <c r="F41" s="28" t="s">
        <v>39</v>
      </c>
      <c r="G41" s="28"/>
      <c r="H41" s="17">
        <v>0.32209430568840902</v>
      </c>
      <c r="I41" s="17">
        <v>0.20207301710247999</v>
      </c>
      <c r="J41" s="49" t="s">
        <v>53</v>
      </c>
      <c r="K41" s="47"/>
      <c r="L41" s="28" t="s">
        <v>52</v>
      </c>
      <c r="M41" s="28"/>
      <c r="N41" s="28"/>
      <c r="O41" s="28"/>
      <c r="P41" s="28"/>
    </row>
    <row r="42" spans="2:16" x14ac:dyDescent="0.25">
      <c r="B42" s="45" t="s">
        <v>38</v>
      </c>
      <c r="C42" s="46" t="s">
        <v>41</v>
      </c>
      <c r="D42" s="14"/>
      <c r="E42" s="14"/>
      <c r="F42" s="14" t="s">
        <v>39</v>
      </c>
      <c r="G42" s="14"/>
      <c r="H42" s="17">
        <v>0.28657037300539501</v>
      </c>
      <c r="I42" s="17">
        <v>0.598424181870434</v>
      </c>
      <c r="J42" s="25" t="s">
        <v>51</v>
      </c>
      <c r="K42" s="45"/>
      <c r="L42" s="14" t="s">
        <v>50</v>
      </c>
      <c r="M42" s="14"/>
      <c r="N42" s="14"/>
      <c r="O42" s="14"/>
      <c r="P42" s="14"/>
    </row>
    <row r="43" spans="2:16" x14ac:dyDescent="0.25">
      <c r="B43" s="47" t="s">
        <v>38</v>
      </c>
      <c r="C43" s="48" t="s">
        <v>41</v>
      </c>
      <c r="D43" s="28"/>
      <c r="E43" s="28"/>
      <c r="F43" s="28" t="s">
        <v>39</v>
      </c>
      <c r="G43" s="28"/>
      <c r="H43" s="17">
        <v>0.112352081326099</v>
      </c>
      <c r="I43" s="17">
        <v>1.24835645917887E-2</v>
      </c>
      <c r="J43" s="49" t="s">
        <v>49</v>
      </c>
      <c r="K43" s="47"/>
      <c r="L43" s="28" t="s">
        <v>48</v>
      </c>
      <c r="M43" s="28"/>
      <c r="N43" s="28"/>
      <c r="O43" s="28"/>
      <c r="P43" s="28"/>
    </row>
    <row r="44" spans="2:16" x14ac:dyDescent="0.25">
      <c r="B44" s="45" t="s">
        <v>38</v>
      </c>
      <c r="C44" s="46" t="s">
        <v>41</v>
      </c>
      <c r="D44" s="14"/>
      <c r="E44" s="14"/>
      <c r="F44" s="14" t="s">
        <v>39</v>
      </c>
      <c r="G44" s="14"/>
      <c r="H44" s="17">
        <v>2.5192473087817802</v>
      </c>
      <c r="I44" s="17">
        <v>0.227834078333119</v>
      </c>
      <c r="J44" s="25" t="s">
        <v>47</v>
      </c>
      <c r="K44" s="45"/>
      <c r="L44" s="14" t="s">
        <v>46</v>
      </c>
      <c r="M44" s="14"/>
      <c r="N44" s="14"/>
      <c r="O44" s="14"/>
      <c r="P44" s="14"/>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T60"/>
  <sheetViews>
    <sheetView zoomScale="80" zoomScaleNormal="80" workbookViewId="0">
      <selection activeCell="M13" sqref="M13"/>
    </sheetView>
  </sheetViews>
  <sheetFormatPr defaultRowHeight="15" x14ac:dyDescent="0.25"/>
  <cols>
    <col min="2" max="2" width="10.140625" bestFit="1" customWidth="1"/>
    <col min="3" max="3" width="8.85546875" bestFit="1" customWidth="1"/>
    <col min="4" max="4" width="12.140625" customWidth="1"/>
    <col min="5" max="5" width="5.7109375" customWidth="1"/>
    <col min="6" max="8" width="10.7109375" customWidth="1"/>
    <col min="9" max="9" width="8.7109375" bestFit="1" customWidth="1"/>
    <col min="11" max="11" width="18" bestFit="1" customWidth="1"/>
    <col min="13" max="13" width="26.42578125" bestFit="1" customWidth="1"/>
    <col min="15" max="27" width="9.85546875" bestFit="1" customWidth="1"/>
  </cols>
  <sheetData>
    <row r="1" spans="1:72" x14ac:dyDescent="0.25">
      <c r="A1" t="s">
        <v>7</v>
      </c>
    </row>
    <row r="2" spans="1:72" x14ac:dyDescent="0.25">
      <c r="B2" s="1" t="s">
        <v>4</v>
      </c>
      <c r="I2" s="2"/>
      <c r="M2" s="11" t="s">
        <v>40</v>
      </c>
    </row>
    <row r="3" spans="1:72" ht="15.75" thickBot="1" x14ac:dyDescent="0.3">
      <c r="B3" s="232" t="s">
        <v>5</v>
      </c>
      <c r="C3" s="232" t="s">
        <v>3</v>
      </c>
      <c r="D3" s="232" t="s">
        <v>2</v>
      </c>
      <c r="E3" s="232" t="s">
        <v>0</v>
      </c>
      <c r="F3" s="233" t="s">
        <v>9</v>
      </c>
      <c r="G3" s="233" t="s">
        <v>8</v>
      </c>
      <c r="H3" s="234" t="s">
        <v>6</v>
      </c>
      <c r="I3" s="234" t="s">
        <v>1</v>
      </c>
      <c r="J3" s="235" t="s">
        <v>265</v>
      </c>
      <c r="K3" s="235" t="s">
        <v>266</v>
      </c>
      <c r="M3" s="233" t="s">
        <v>9</v>
      </c>
      <c r="N3" s="233" t="s">
        <v>8</v>
      </c>
    </row>
    <row r="4" spans="1:72" x14ac:dyDescent="0.25">
      <c r="B4" s="236"/>
      <c r="C4" s="236"/>
      <c r="D4" t="s">
        <v>16</v>
      </c>
      <c r="E4">
        <v>2012</v>
      </c>
      <c r="F4" s="15">
        <f>'[5]Data Fremskriv_m2'!R72</f>
        <v>27.975355196953682</v>
      </c>
      <c r="G4" s="15">
        <f>'[5]Data Fremskriv_m2'!R74</f>
        <v>47.472707081823593</v>
      </c>
      <c r="H4" t="s">
        <v>17</v>
      </c>
      <c r="I4" s="104" t="s">
        <v>10</v>
      </c>
      <c r="J4" s="237" t="s">
        <v>267</v>
      </c>
      <c r="K4" s="238" t="s">
        <v>268</v>
      </c>
      <c r="M4" s="239"/>
      <c r="N4" s="239"/>
    </row>
    <row r="5" spans="1:72" x14ac:dyDescent="0.25">
      <c r="B5" s="236"/>
      <c r="C5" s="236"/>
      <c r="D5" t="s">
        <v>16</v>
      </c>
      <c r="E5">
        <v>2012</v>
      </c>
      <c r="F5" s="15">
        <f>'[5]Data Fremskriv_m2'!Q72</f>
        <v>23.080596119462186</v>
      </c>
      <c r="G5" s="15">
        <f>'[5]Data Fremskriv_m2'!Q74</f>
        <v>36.418381237084013</v>
      </c>
      <c r="H5" t="s">
        <v>17</v>
      </c>
      <c r="I5" s="104" t="s">
        <v>11</v>
      </c>
      <c r="J5" s="237" t="s">
        <v>267</v>
      </c>
      <c r="K5" s="238" t="s">
        <v>268</v>
      </c>
      <c r="M5" s="239"/>
      <c r="N5" s="239"/>
    </row>
    <row r="6" spans="1:72" x14ac:dyDescent="0.25">
      <c r="D6" t="s">
        <v>16</v>
      </c>
      <c r="E6">
        <v>2012</v>
      </c>
      <c r="F6" s="15">
        <f>'[5]Data Fremskriv_m2'!S72</f>
        <v>24.342300409511104</v>
      </c>
      <c r="G6" s="15">
        <f>'[5]Data Fremskriv_m2'!S74</f>
        <v>51.425420004777187</v>
      </c>
      <c r="H6" t="s">
        <v>17</v>
      </c>
      <c r="I6" s="104" t="s">
        <v>12</v>
      </c>
      <c r="J6" s="237" t="s">
        <v>267</v>
      </c>
      <c r="K6" s="238" t="s">
        <v>268</v>
      </c>
      <c r="P6" s="16"/>
      <c r="Q6" s="16"/>
      <c r="R6" s="16"/>
      <c r="V6" s="16"/>
      <c r="W6" s="16"/>
      <c r="X6" s="16"/>
      <c r="Y6" s="16"/>
      <c r="Z6" s="16"/>
      <c r="AA6" s="16"/>
    </row>
    <row r="7" spans="1:72" x14ac:dyDescent="0.25">
      <c r="D7" t="s">
        <v>16</v>
      </c>
      <c r="E7">
        <v>2012</v>
      </c>
      <c r="F7" s="15">
        <f>'[5]Data Fremskriv_m2'!R73</f>
        <v>9.9631441324080559</v>
      </c>
      <c r="G7" s="15">
        <f>'[5]Data Fremskriv_m2'!R75</f>
        <v>11.144289300957755</v>
      </c>
      <c r="H7" t="s">
        <v>17</v>
      </c>
      <c r="I7" s="104" t="s">
        <v>13</v>
      </c>
      <c r="J7" s="237" t="s">
        <v>267</v>
      </c>
      <c r="K7" s="238" t="s">
        <v>268</v>
      </c>
      <c r="O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row>
    <row r="8" spans="1:72" x14ac:dyDescent="0.25">
      <c r="D8" t="s">
        <v>16</v>
      </c>
      <c r="E8">
        <v>2012</v>
      </c>
      <c r="F8" s="15">
        <f>'[5]Data Fremskriv_m2'!Q73</f>
        <v>37.510223640107469</v>
      </c>
      <c r="G8" s="15">
        <f>'[5]Data Fremskriv_m2'!Q75</f>
        <v>20.671828657122646</v>
      </c>
      <c r="H8" t="s">
        <v>17</v>
      </c>
      <c r="I8" s="104" t="s">
        <v>14</v>
      </c>
      <c r="J8" s="237" t="s">
        <v>267</v>
      </c>
      <c r="K8" s="238" t="s">
        <v>268</v>
      </c>
      <c r="O8" s="16"/>
      <c r="S8" s="16"/>
    </row>
    <row r="9" spans="1:72" x14ac:dyDescent="0.25">
      <c r="D9" t="s">
        <v>16</v>
      </c>
      <c r="E9">
        <v>2012</v>
      </c>
      <c r="F9" s="15">
        <f>'[5]Data Fremskriv_m2'!S73</f>
        <v>1.0410535071496427</v>
      </c>
      <c r="G9" s="15">
        <f>'[5]Data Fremskriv_m2'!S75</f>
        <v>1.5585590082503713</v>
      </c>
      <c r="H9" t="s">
        <v>17</v>
      </c>
      <c r="I9" s="104" t="s">
        <v>15</v>
      </c>
      <c r="J9" s="237" t="s">
        <v>267</v>
      </c>
      <c r="K9" s="238" t="s">
        <v>268</v>
      </c>
      <c r="O9" s="16"/>
    </row>
    <row r="10" spans="1:72" x14ac:dyDescent="0.25">
      <c r="D10" t="s">
        <v>16</v>
      </c>
      <c r="E10">
        <v>2015</v>
      </c>
      <c r="F10" s="15">
        <f>'[5]Data Fremskriv_m2'!U72</f>
        <v>28.644753800614438</v>
      </c>
      <c r="G10" s="15">
        <f>'[5]Data Fremskriv_m2'!U74</f>
        <v>48.464408309569464</v>
      </c>
      <c r="H10" t="s">
        <v>17</v>
      </c>
      <c r="I10" s="104" t="s">
        <v>10</v>
      </c>
      <c r="J10" s="237" t="s">
        <v>267</v>
      </c>
      <c r="K10" s="238" t="s">
        <v>268</v>
      </c>
      <c r="O10" s="16"/>
    </row>
    <row r="11" spans="1:72" x14ac:dyDescent="0.25">
      <c r="D11" t="s">
        <v>16</v>
      </c>
      <c r="E11">
        <v>2015</v>
      </c>
      <c r="F11" s="15">
        <f>'[5]Data Fremskriv_m2'!T72</f>
        <v>24.148813811602764</v>
      </c>
      <c r="G11" s="15">
        <f>'[5]Data Fremskriv_m2'!T74</f>
        <v>37.367666886652273</v>
      </c>
      <c r="H11" t="s">
        <v>17</v>
      </c>
      <c r="I11" s="104" t="s">
        <v>11</v>
      </c>
      <c r="J11" s="237" t="s">
        <v>267</v>
      </c>
      <c r="K11" s="238" t="s">
        <v>268</v>
      </c>
      <c r="O11" s="16"/>
    </row>
    <row r="12" spans="1:72" x14ac:dyDescent="0.25">
      <c r="D12" t="s">
        <v>16</v>
      </c>
      <c r="E12">
        <v>2015</v>
      </c>
      <c r="F12" s="15">
        <f>'[5]Data Fremskriv_m2'!V72</f>
        <v>24.481026455664427</v>
      </c>
      <c r="G12" s="15">
        <f>'[5]Data Fremskriv_m2'!V74</f>
        <v>51.716312063380151</v>
      </c>
      <c r="H12" t="s">
        <v>17</v>
      </c>
      <c r="I12" s="104" t="s">
        <v>12</v>
      </c>
      <c r="J12" s="237" t="s">
        <v>267</v>
      </c>
      <c r="K12" s="238" t="s">
        <v>268</v>
      </c>
      <c r="O12" s="16"/>
    </row>
    <row r="13" spans="1:72" x14ac:dyDescent="0.25">
      <c r="D13" t="s">
        <v>16</v>
      </c>
      <c r="E13">
        <v>2015</v>
      </c>
      <c r="F13" s="15">
        <f>'[5]Data Fremskriv_m2'!U73</f>
        <v>10.18451179200318</v>
      </c>
      <c r="G13" s="15">
        <f>'[5]Data Fremskriv_m2'!U75</f>
        <v>11.04462130720909</v>
      </c>
      <c r="H13" t="s">
        <v>17</v>
      </c>
      <c r="I13" s="104" t="s">
        <v>13</v>
      </c>
      <c r="J13" s="237" t="s">
        <v>267</v>
      </c>
      <c r="K13" s="238" t="s">
        <v>268</v>
      </c>
      <c r="O13" s="16"/>
    </row>
    <row r="14" spans="1:72" x14ac:dyDescent="0.25">
      <c r="D14" t="s">
        <v>16</v>
      </c>
      <c r="E14">
        <v>2015</v>
      </c>
      <c r="F14" s="15">
        <f>'[5]Data Fremskriv_m2'!T73</f>
        <v>38.442840916236079</v>
      </c>
      <c r="G14" s="15">
        <f>'[5]Data Fremskriv_m2'!T75</f>
        <v>20.467790564363259</v>
      </c>
      <c r="H14" t="s">
        <v>17</v>
      </c>
      <c r="I14" s="104" t="s">
        <v>14</v>
      </c>
      <c r="J14" s="237" t="s">
        <v>267</v>
      </c>
      <c r="K14" s="238" t="s">
        <v>268</v>
      </c>
      <c r="O14" s="16"/>
    </row>
    <row r="15" spans="1:72" x14ac:dyDescent="0.25">
      <c r="D15" t="s">
        <v>16</v>
      </c>
      <c r="E15">
        <v>2015</v>
      </c>
      <c r="F15" s="15">
        <f>'[5]Data Fremskriv_m2'!V73</f>
        <v>1.0355922885319357</v>
      </c>
      <c r="G15" s="15">
        <f>'[5]Data Fremskriv_m2'!V75</f>
        <v>1.4936786512898459</v>
      </c>
      <c r="H15" t="s">
        <v>17</v>
      </c>
      <c r="I15" s="104" t="s">
        <v>15</v>
      </c>
      <c r="J15" s="237" t="s">
        <v>267</v>
      </c>
      <c r="K15" s="238" t="s">
        <v>268</v>
      </c>
      <c r="O15" s="16"/>
    </row>
    <row r="16" spans="1:72" x14ac:dyDescent="0.25">
      <c r="D16" t="s">
        <v>16</v>
      </c>
      <c r="E16">
        <v>2020</v>
      </c>
      <c r="F16" s="15">
        <f>'[5]Data Fremskriv_m2'!X72</f>
        <v>29.060027502075009</v>
      </c>
      <c r="G16" s="15">
        <f>'[5]Data Fremskriv_m2'!X74</f>
        <v>49.124247864396985</v>
      </c>
      <c r="H16" t="s">
        <v>17</v>
      </c>
      <c r="I16" s="104" t="s">
        <v>10</v>
      </c>
      <c r="J16" s="237" t="s">
        <v>267</v>
      </c>
      <c r="K16" s="238" t="s">
        <v>268</v>
      </c>
      <c r="O16" s="16"/>
    </row>
    <row r="17" spans="4:15" x14ac:dyDescent="0.25">
      <c r="D17" t="s">
        <v>16</v>
      </c>
      <c r="E17">
        <v>2020</v>
      </c>
      <c r="F17" s="15">
        <f>'[5]Data Fremskriv_m2'!W72</f>
        <v>24.883287737489663</v>
      </c>
      <c r="G17" s="15">
        <f>'[5]Data Fremskriv_m2'!W74</f>
        <v>38.026727776742774</v>
      </c>
      <c r="H17" t="s">
        <v>17</v>
      </c>
      <c r="I17" s="104" t="s">
        <v>11</v>
      </c>
      <c r="J17" s="237" t="s">
        <v>267</v>
      </c>
      <c r="K17" s="238" t="s">
        <v>268</v>
      </c>
      <c r="O17" s="16"/>
    </row>
    <row r="18" spans="4:15" x14ac:dyDescent="0.25">
      <c r="D18" t="s">
        <v>16</v>
      </c>
      <c r="E18">
        <v>2020</v>
      </c>
      <c r="F18" s="15">
        <f>'[5]Data Fremskriv_m2'!Y72</f>
        <v>24.650050475570449</v>
      </c>
      <c r="G18" s="15">
        <f>'[5]Data Fremskriv_m2'!Y74</f>
        <v>52.201172336570103</v>
      </c>
      <c r="H18" t="s">
        <v>17</v>
      </c>
      <c r="I18" s="104" t="s">
        <v>12</v>
      </c>
      <c r="J18" s="237" t="s">
        <v>267</v>
      </c>
      <c r="K18" s="238" t="s">
        <v>268</v>
      </c>
      <c r="O18" s="16"/>
    </row>
    <row r="19" spans="4:15" x14ac:dyDescent="0.25">
      <c r="D19" t="s">
        <v>16</v>
      </c>
      <c r="E19">
        <v>2020</v>
      </c>
      <c r="F19" s="15">
        <f>'[5]Data Fremskriv_m2'!X73</f>
        <v>10.735340467264086</v>
      </c>
      <c r="G19" s="15">
        <f>'[5]Data Fremskriv_m2'!X75</f>
        <v>11.521239094944942</v>
      </c>
      <c r="H19" t="s">
        <v>17</v>
      </c>
      <c r="I19" s="104" t="s">
        <v>13</v>
      </c>
      <c r="J19" s="237" t="s">
        <v>267</v>
      </c>
      <c r="K19" s="238" t="s">
        <v>268</v>
      </c>
      <c r="O19" s="16"/>
    </row>
    <row r="20" spans="4:15" x14ac:dyDescent="0.25">
      <c r="D20" t="s">
        <v>16</v>
      </c>
      <c r="E20">
        <v>2020</v>
      </c>
      <c r="F20" s="15">
        <f>'[5]Data Fremskriv_m2'!W73</f>
        <v>40.420715392577655</v>
      </c>
      <c r="G20" s="15">
        <f>'[5]Data Fremskriv_m2'!W75</f>
        <v>21.34723697629056</v>
      </c>
      <c r="H20" t="s">
        <v>17</v>
      </c>
      <c r="I20" s="104" t="s">
        <v>14</v>
      </c>
      <c r="J20" s="237" t="s">
        <v>267</v>
      </c>
      <c r="K20" s="238" t="s">
        <v>268</v>
      </c>
      <c r="O20" s="16"/>
    </row>
    <row r="21" spans="4:15" x14ac:dyDescent="0.25">
      <c r="D21" t="s">
        <v>16</v>
      </c>
      <c r="E21">
        <v>2020</v>
      </c>
      <c r="F21" s="15">
        <f>'[5]Data Fremskriv_m2'!Y73</f>
        <v>1.0875649548695145</v>
      </c>
      <c r="G21" s="15">
        <f>'[5]Data Fremskriv_m2'!Y75</f>
        <v>1.560196696562244</v>
      </c>
      <c r="H21" t="s">
        <v>17</v>
      </c>
      <c r="I21" s="104" t="s">
        <v>15</v>
      </c>
      <c r="J21" s="237" t="s">
        <v>267</v>
      </c>
      <c r="K21" s="238" t="s">
        <v>268</v>
      </c>
      <c r="O21" s="16"/>
    </row>
    <row r="22" spans="4:15" x14ac:dyDescent="0.25">
      <c r="D22" t="s">
        <v>16</v>
      </c>
      <c r="E22">
        <v>2025</v>
      </c>
      <c r="F22" s="15">
        <f>'[5]Data Fremskriv_m2'!AA72</f>
        <v>29.428891295265966</v>
      </c>
      <c r="G22" s="15">
        <f>'[5]Data Fremskriv_m2'!AA74</f>
        <v>49.573621357178517</v>
      </c>
      <c r="H22" t="s">
        <v>17</v>
      </c>
      <c r="I22" s="104" t="s">
        <v>10</v>
      </c>
      <c r="J22" s="237" t="s">
        <v>267</v>
      </c>
      <c r="K22" s="238" t="s">
        <v>268</v>
      </c>
      <c r="O22" s="16"/>
    </row>
    <row r="23" spans="4:15" x14ac:dyDescent="0.25">
      <c r="D23" t="s">
        <v>16</v>
      </c>
      <c r="E23">
        <v>2025</v>
      </c>
      <c r="F23" s="15">
        <f>'[5]Data Fremskriv_m2'!Z72</f>
        <v>25.601905410166669</v>
      </c>
      <c r="G23" s="15">
        <f>'[5]Data Fremskriv_m2'!Z74</f>
        <v>38.550908323803377</v>
      </c>
      <c r="H23" t="s">
        <v>17</v>
      </c>
      <c r="I23" s="104" t="s">
        <v>11</v>
      </c>
      <c r="J23" s="237" t="s">
        <v>267</v>
      </c>
      <c r="K23" s="238" t="s">
        <v>268</v>
      </c>
      <c r="O23" s="16"/>
    </row>
    <row r="24" spans="4:15" x14ac:dyDescent="0.25">
      <c r="D24" t="s">
        <v>16</v>
      </c>
      <c r="E24">
        <v>2025</v>
      </c>
      <c r="F24" s="15">
        <f>'[5]Data Fremskriv_m2'!AB72</f>
        <v>24.731442674242881</v>
      </c>
      <c r="G24" s="15">
        <f>'[5]Data Fremskriv_m2'!AB74</f>
        <v>52.459984221946634</v>
      </c>
      <c r="H24" t="s">
        <v>17</v>
      </c>
      <c r="I24" s="104" t="s">
        <v>12</v>
      </c>
      <c r="J24" s="237" t="s">
        <v>267</v>
      </c>
      <c r="K24" s="238" t="s">
        <v>268</v>
      </c>
      <c r="O24" s="16"/>
    </row>
    <row r="25" spans="4:15" x14ac:dyDescent="0.25">
      <c r="D25" t="s">
        <v>16</v>
      </c>
      <c r="E25">
        <v>2025</v>
      </c>
      <c r="F25" s="15">
        <f>'[5]Data Fremskriv_m2'!AA73</f>
        <v>11.121110729365938</v>
      </c>
      <c r="G25" s="15">
        <f>'[5]Data Fremskriv_m2'!AA75</f>
        <v>11.855592871485483</v>
      </c>
      <c r="H25" t="s">
        <v>17</v>
      </c>
      <c r="I25" s="104" t="s">
        <v>13</v>
      </c>
      <c r="J25" s="237" t="s">
        <v>267</v>
      </c>
      <c r="K25" s="238" t="s">
        <v>268</v>
      </c>
      <c r="O25" s="16"/>
    </row>
    <row r="26" spans="4:15" x14ac:dyDescent="0.25">
      <c r="D26" t="s">
        <v>16</v>
      </c>
      <c r="E26">
        <v>2025</v>
      </c>
      <c r="F26" s="15">
        <f>'[5]Data Fremskriv_m2'!Z73</f>
        <v>42.237603799062519</v>
      </c>
      <c r="G26" s="15">
        <f>'[5]Data Fremskriv_m2'!Z75</f>
        <v>22.033205511568219</v>
      </c>
      <c r="H26" t="s">
        <v>17</v>
      </c>
      <c r="I26" s="104" t="s">
        <v>14</v>
      </c>
      <c r="J26" s="237" t="s">
        <v>267</v>
      </c>
      <c r="K26" s="238" t="s">
        <v>268</v>
      </c>
      <c r="O26" s="16"/>
    </row>
    <row r="27" spans="4:15" x14ac:dyDescent="0.25">
      <c r="D27" t="s">
        <v>16</v>
      </c>
      <c r="E27">
        <v>2025</v>
      </c>
      <c r="F27" s="15">
        <f>'[5]Data Fremskriv_m2'!AB73</f>
        <v>1.1244895009263278</v>
      </c>
      <c r="G27" s="15">
        <f>'[5]Data Fremskriv_m2'!AB75</f>
        <v>1.6080715669497887</v>
      </c>
      <c r="H27" t="s">
        <v>17</v>
      </c>
      <c r="I27" s="104" t="s">
        <v>15</v>
      </c>
      <c r="J27" s="237" t="s">
        <v>267</v>
      </c>
      <c r="K27" s="238" t="s">
        <v>268</v>
      </c>
      <c r="O27" s="16"/>
    </row>
    <row r="28" spans="4:15" x14ac:dyDescent="0.25">
      <c r="D28" t="s">
        <v>16</v>
      </c>
      <c r="E28">
        <v>2030</v>
      </c>
      <c r="F28" s="15">
        <f>'[5]Data Fremskriv_m2'!AD72</f>
        <v>29.65988762244551</v>
      </c>
      <c r="G28" s="15">
        <f>'[5]Data Fremskriv_m2'!AD74</f>
        <v>49.735259150665506</v>
      </c>
      <c r="H28" t="s">
        <v>17</v>
      </c>
      <c r="I28" s="104" t="s">
        <v>10</v>
      </c>
      <c r="J28" s="237" t="s">
        <v>267</v>
      </c>
      <c r="K28" s="238" t="s">
        <v>268</v>
      </c>
      <c r="O28" s="16"/>
    </row>
    <row r="29" spans="4:15" x14ac:dyDescent="0.25">
      <c r="D29" t="s">
        <v>16</v>
      </c>
      <c r="E29">
        <v>2030</v>
      </c>
      <c r="F29" s="15">
        <f>'[5]Data Fremskriv_m2'!AC72</f>
        <v>26.267569625737156</v>
      </c>
      <c r="G29" s="15">
        <f>'[5]Data Fremskriv_m2'!AC74</f>
        <v>38.914528296767578</v>
      </c>
      <c r="H29" t="s">
        <v>17</v>
      </c>
      <c r="I29" s="104" t="s">
        <v>11</v>
      </c>
      <c r="J29" s="237" t="s">
        <v>267</v>
      </c>
      <c r="K29" s="238" t="s">
        <v>268</v>
      </c>
      <c r="O29" s="16"/>
    </row>
    <row r="30" spans="4:15" x14ac:dyDescent="0.25">
      <c r="D30" t="s">
        <v>16</v>
      </c>
      <c r="E30">
        <v>2030</v>
      </c>
      <c r="F30" s="15">
        <f>'[5]Data Fremskriv_m2'!AE72</f>
        <v>24.717108378963363</v>
      </c>
      <c r="G30" s="15">
        <f>'[5]Data Fremskriv_m2'!AE74</f>
        <v>52.475078214257429</v>
      </c>
      <c r="H30" t="s">
        <v>17</v>
      </c>
      <c r="I30" s="104" t="s">
        <v>12</v>
      </c>
      <c r="J30" s="237" t="s">
        <v>267</v>
      </c>
      <c r="K30" s="238" t="s">
        <v>268</v>
      </c>
      <c r="O30" s="16"/>
    </row>
    <row r="31" spans="4:15" x14ac:dyDescent="0.25">
      <c r="D31" t="s">
        <v>16</v>
      </c>
      <c r="E31">
        <v>2030</v>
      </c>
      <c r="F31" s="15">
        <f>'[5]Data Fremskriv_m2'!AD73</f>
        <v>11.490570350057215</v>
      </c>
      <c r="G31" s="15">
        <f>'[5]Data Fremskriv_m2'!AD75</f>
        <v>12.180560306837217</v>
      </c>
      <c r="H31" t="s">
        <v>17</v>
      </c>
      <c r="I31" s="104" t="s">
        <v>13</v>
      </c>
      <c r="J31" s="237" t="s">
        <v>267</v>
      </c>
      <c r="K31" s="238" t="s">
        <v>268</v>
      </c>
      <c r="O31" s="16"/>
    </row>
    <row r="32" spans="4:15" x14ac:dyDescent="0.25">
      <c r="D32" t="s">
        <v>16</v>
      </c>
      <c r="E32">
        <v>2030</v>
      </c>
      <c r="F32" s="15">
        <f>'[5]Data Fremskriv_m2'!AC73</f>
        <v>43.868061988421651</v>
      </c>
      <c r="G32" s="15">
        <f>'[5]Data Fremskriv_m2'!AC75</f>
        <v>22.603899797653384</v>
      </c>
      <c r="H32" t="s">
        <v>17</v>
      </c>
      <c r="I32" s="104" t="s">
        <v>14</v>
      </c>
      <c r="J32" s="237" t="s">
        <v>267</v>
      </c>
      <c r="K32" s="238" t="s">
        <v>268</v>
      </c>
      <c r="O32" s="16"/>
    </row>
    <row r="33" spans="4:15" x14ac:dyDescent="0.25">
      <c r="D33" t="s">
        <v>16</v>
      </c>
      <c r="E33">
        <v>2030</v>
      </c>
      <c r="F33" s="15">
        <f>'[5]Data Fremskriv_m2'!AE73</f>
        <v>1.1559221101144814</v>
      </c>
      <c r="G33" s="15">
        <f>'[5]Data Fremskriv_m2'!AE75</f>
        <v>1.6506310988750676</v>
      </c>
      <c r="H33" t="s">
        <v>17</v>
      </c>
      <c r="I33" s="104" t="s">
        <v>15</v>
      </c>
      <c r="J33" s="237" t="s">
        <v>267</v>
      </c>
      <c r="K33" s="238" t="s">
        <v>268</v>
      </c>
      <c r="O33" s="16"/>
    </row>
    <row r="34" spans="4:15" x14ac:dyDescent="0.25">
      <c r="D34" t="s">
        <v>16</v>
      </c>
      <c r="E34">
        <v>2035</v>
      </c>
      <c r="F34" s="15">
        <f>'[5]Data Fremskriv_m2'!AG72</f>
        <v>29.779380238443093</v>
      </c>
      <c r="G34" s="15">
        <f>'[5]Data Fremskriv_m2'!AG74</f>
        <v>49.697497662594756</v>
      </c>
      <c r="H34" t="s">
        <v>17</v>
      </c>
      <c r="I34" s="104" t="s">
        <v>10</v>
      </c>
      <c r="J34" s="237" t="s">
        <v>267</v>
      </c>
      <c r="K34" s="238" t="s">
        <v>268</v>
      </c>
      <c r="O34" s="16"/>
    </row>
    <row r="35" spans="4:15" x14ac:dyDescent="0.25">
      <c r="D35" t="s">
        <v>16</v>
      </c>
      <c r="E35">
        <v>2035</v>
      </c>
      <c r="F35" s="15">
        <f>'[5]Data Fremskriv_m2'!AF72</f>
        <v>26.850883819768942</v>
      </c>
      <c r="G35" s="15">
        <f>'[5]Data Fremskriv_m2'!AF74</f>
        <v>39.061570781081194</v>
      </c>
      <c r="H35" t="s">
        <v>17</v>
      </c>
      <c r="I35" s="104" t="s">
        <v>11</v>
      </c>
      <c r="J35" s="237" t="s">
        <v>267</v>
      </c>
      <c r="K35" s="238" t="s">
        <v>268</v>
      </c>
      <c r="O35" s="16"/>
    </row>
    <row r="36" spans="4:15" x14ac:dyDescent="0.25">
      <c r="D36" t="s">
        <v>16</v>
      </c>
      <c r="E36">
        <v>2035</v>
      </c>
      <c r="F36" s="15">
        <f>'[5]Data Fremskriv_m2'!AH72</f>
        <v>24.626591602160175</v>
      </c>
      <c r="G36" s="15">
        <f>'[5]Data Fremskriv_m2'!AH74</f>
        <v>52.290995422929882</v>
      </c>
      <c r="H36" t="s">
        <v>17</v>
      </c>
      <c r="I36" s="104" t="s">
        <v>12</v>
      </c>
      <c r="J36" s="237" t="s">
        <v>267</v>
      </c>
      <c r="K36" s="238" t="s">
        <v>268</v>
      </c>
      <c r="O36" s="16"/>
    </row>
    <row r="37" spans="4:15" x14ac:dyDescent="0.25">
      <c r="D37" t="s">
        <v>16</v>
      </c>
      <c r="E37">
        <v>2035</v>
      </c>
      <c r="F37" s="15">
        <f>'[5]Data Fremskriv_m2'!AG73</f>
        <v>11.789493000083596</v>
      </c>
      <c r="G37" s="15">
        <f>'[5]Data Fremskriv_m2'!AG75</f>
        <v>12.342917699312851</v>
      </c>
      <c r="H37" t="s">
        <v>17</v>
      </c>
      <c r="I37" s="104" t="s">
        <v>13</v>
      </c>
      <c r="J37" s="237" t="s">
        <v>267</v>
      </c>
      <c r="K37" s="238" t="s">
        <v>268</v>
      </c>
      <c r="O37" s="16"/>
    </row>
    <row r="38" spans="4:15" x14ac:dyDescent="0.25">
      <c r="D38" t="s">
        <v>16</v>
      </c>
      <c r="E38">
        <v>2035</v>
      </c>
      <c r="F38" s="15">
        <f>'[5]Data Fremskriv_m2'!AF73</f>
        <v>45.151464282320298</v>
      </c>
      <c r="G38" s="15">
        <f>'[5]Data Fremskriv_m2'!AF75</f>
        <v>22.923371139650076</v>
      </c>
      <c r="H38" t="s">
        <v>17</v>
      </c>
      <c r="I38" s="104" t="s">
        <v>14</v>
      </c>
      <c r="J38" s="237" t="s">
        <v>267</v>
      </c>
      <c r="K38" s="238" t="s">
        <v>268</v>
      </c>
      <c r="O38" s="16"/>
    </row>
    <row r="39" spans="4:15" x14ac:dyDescent="0.25">
      <c r="D39" t="s">
        <v>16</v>
      </c>
      <c r="E39">
        <v>2035</v>
      </c>
      <c r="F39" s="15">
        <f>'[5]Data Fremskriv_m2'!AH73</f>
        <v>1.1818031286557755</v>
      </c>
      <c r="G39" s="15">
        <f>'[5]Data Fremskriv_m2'!AH75</f>
        <v>1.6716497515356961</v>
      </c>
      <c r="H39" t="s">
        <v>17</v>
      </c>
      <c r="I39" s="104" t="s">
        <v>15</v>
      </c>
      <c r="J39" s="237" t="s">
        <v>267</v>
      </c>
      <c r="K39" s="238" t="s">
        <v>268</v>
      </c>
      <c r="O39" s="16"/>
    </row>
    <row r="40" spans="4:15" x14ac:dyDescent="0.25">
      <c r="D40" t="s">
        <v>16</v>
      </c>
      <c r="E40">
        <v>2040</v>
      </c>
      <c r="F40" s="15">
        <f>'[5]Data Fremskriv_m2'!AJ72</f>
        <v>29.810082013880034</v>
      </c>
      <c r="G40" s="15">
        <f>'[5]Data Fremskriv_m2'!AJ74</f>
        <v>49.400530702218148</v>
      </c>
      <c r="H40" t="s">
        <v>17</v>
      </c>
      <c r="I40" s="104" t="s">
        <v>10</v>
      </c>
      <c r="J40" s="237" t="s">
        <v>267</v>
      </c>
      <c r="K40" s="238" t="s">
        <v>268</v>
      </c>
      <c r="O40" s="16"/>
    </row>
    <row r="41" spans="4:15" x14ac:dyDescent="0.25">
      <c r="D41" t="s">
        <v>16</v>
      </c>
      <c r="E41">
        <v>2040</v>
      </c>
      <c r="F41" s="15">
        <f>'[5]Data Fremskriv_m2'!AI72</f>
        <v>27.302545213277469</v>
      </c>
      <c r="G41" s="15">
        <f>'[5]Data Fremskriv_m2'!AI74</f>
        <v>38.991336329211727</v>
      </c>
      <c r="H41" t="s">
        <v>17</v>
      </c>
      <c r="I41" s="104" t="s">
        <v>11</v>
      </c>
      <c r="J41" s="237" t="s">
        <v>267</v>
      </c>
      <c r="K41" s="238" t="s">
        <v>268</v>
      </c>
      <c r="O41" s="16"/>
    </row>
    <row r="42" spans="4:15" x14ac:dyDescent="0.25">
      <c r="D42" t="s">
        <v>16</v>
      </c>
      <c r="E42">
        <v>2040</v>
      </c>
      <c r="F42" s="15">
        <f>'[5]Data Fremskriv_m2'!AK72</f>
        <v>24.484305826279588</v>
      </c>
      <c r="G42" s="15">
        <f>'[5]Data Fremskriv_m2'!AK74</f>
        <v>51.93846916241317</v>
      </c>
      <c r="H42" t="s">
        <v>17</v>
      </c>
      <c r="I42" s="104" t="s">
        <v>12</v>
      </c>
      <c r="J42" s="237" t="s">
        <v>267</v>
      </c>
      <c r="K42" s="238" t="s">
        <v>268</v>
      </c>
      <c r="O42" s="16"/>
    </row>
    <row r="43" spans="4:15" x14ac:dyDescent="0.25">
      <c r="D43" t="s">
        <v>16</v>
      </c>
      <c r="E43">
        <v>2040</v>
      </c>
      <c r="F43" s="15">
        <f>'[5]Data Fremskriv_m2'!AJ73</f>
        <v>12.031456493331552</v>
      </c>
      <c r="G43" s="15">
        <f>'[5]Data Fremskriv_m2'!AJ75</f>
        <v>12.492196552973958</v>
      </c>
      <c r="H43" t="s">
        <v>17</v>
      </c>
      <c r="I43" s="104" t="s">
        <v>13</v>
      </c>
      <c r="J43" s="237" t="s">
        <v>267</v>
      </c>
      <c r="K43" s="238" t="s">
        <v>268</v>
      </c>
      <c r="O43" s="16"/>
    </row>
    <row r="44" spans="4:15" x14ac:dyDescent="0.25">
      <c r="D44" t="s">
        <v>16</v>
      </c>
      <c r="E44">
        <v>2040</v>
      </c>
      <c r="F44" s="15">
        <f>'[5]Data Fremskriv_m2'!AI73</f>
        <v>46.465092426077561</v>
      </c>
      <c r="G44" s="15">
        <f>'[5]Data Fremskriv_m2'!AI75</f>
        <v>23.214074011185051</v>
      </c>
      <c r="H44" t="s">
        <v>17</v>
      </c>
      <c r="I44" s="104" t="s">
        <v>14</v>
      </c>
      <c r="J44" s="237" t="s">
        <v>267</v>
      </c>
      <c r="K44" s="238" t="s">
        <v>268</v>
      </c>
      <c r="O44" s="16"/>
    </row>
    <row r="45" spans="4:15" x14ac:dyDescent="0.25">
      <c r="D45" t="s">
        <v>16</v>
      </c>
      <c r="E45">
        <v>2040</v>
      </c>
      <c r="F45" s="15">
        <f>'[5]Data Fremskriv_m2'!AK73</f>
        <v>1.2034712152029821</v>
      </c>
      <c r="G45" s="15">
        <f>'[5]Data Fremskriv_m2'!AK75</f>
        <v>1.6916867489008791</v>
      </c>
      <c r="H45" t="s">
        <v>17</v>
      </c>
      <c r="I45" s="104" t="s">
        <v>15</v>
      </c>
      <c r="J45" s="237" t="s">
        <v>267</v>
      </c>
      <c r="K45" s="238" t="s">
        <v>268</v>
      </c>
      <c r="O45" s="16"/>
    </row>
    <row r="46" spans="4:15" x14ac:dyDescent="0.25">
      <c r="D46" t="s">
        <v>16</v>
      </c>
      <c r="E46">
        <v>2045</v>
      </c>
      <c r="F46" s="15">
        <f>'[5]Data Fremskriv_m2'!AM72</f>
        <v>29.980405714123737</v>
      </c>
      <c r="G46" s="15">
        <f>'[5]Data Fremskriv_m2'!AM74</f>
        <v>49.127385732998995</v>
      </c>
      <c r="H46" t="s">
        <v>17</v>
      </c>
      <c r="I46" s="104" t="s">
        <v>10</v>
      </c>
      <c r="J46" s="237" t="s">
        <v>267</v>
      </c>
      <c r="K46" s="238" t="s">
        <v>268</v>
      </c>
      <c r="O46" s="16"/>
    </row>
    <row r="47" spans="4:15" x14ac:dyDescent="0.25">
      <c r="D47" t="s">
        <v>16</v>
      </c>
      <c r="E47">
        <v>2045</v>
      </c>
      <c r="F47" s="15">
        <f>'[5]Data Fremskriv_m2'!AL72</f>
        <v>27.732898072356885</v>
      </c>
      <c r="G47" s="15">
        <f>'[5]Data Fremskriv_m2'!AL74</f>
        <v>38.941456261167119</v>
      </c>
      <c r="H47" t="s">
        <v>17</v>
      </c>
      <c r="I47" s="104" t="s">
        <v>11</v>
      </c>
      <c r="J47" s="237" t="s">
        <v>267</v>
      </c>
      <c r="K47" s="238" t="s">
        <v>268</v>
      </c>
      <c r="O47" s="16"/>
    </row>
    <row r="48" spans="4:15" x14ac:dyDescent="0.25">
      <c r="D48" t="s">
        <v>16</v>
      </c>
      <c r="E48">
        <v>2045</v>
      </c>
      <c r="F48" s="15">
        <f>'[5]Data Fremskriv_m2'!AN72</f>
        <v>24.476995848125572</v>
      </c>
      <c r="G48" s="15">
        <f>'[5]Data Fremskriv_m2'!AN74</f>
        <v>51.626740363500588</v>
      </c>
      <c r="H48" t="s">
        <v>17</v>
      </c>
      <c r="I48" s="104" t="s">
        <v>12</v>
      </c>
      <c r="J48" s="237" t="s">
        <v>267</v>
      </c>
      <c r="K48" s="238" t="s">
        <v>268</v>
      </c>
      <c r="O48" s="16"/>
    </row>
    <row r="49" spans="4:23" x14ac:dyDescent="0.25">
      <c r="D49" t="s">
        <v>16</v>
      </c>
      <c r="E49">
        <v>2045</v>
      </c>
      <c r="F49" s="15">
        <f>'[5]Data Fremskriv_m2'!AM73</f>
        <v>12.188416093073972</v>
      </c>
      <c r="G49" s="15">
        <f>'[5]Data Fremskriv_m2'!AM75</f>
        <v>12.635631488826634</v>
      </c>
      <c r="H49" t="s">
        <v>17</v>
      </c>
      <c r="I49" s="104" t="s">
        <v>13</v>
      </c>
      <c r="J49" s="237" t="s">
        <v>267</v>
      </c>
      <c r="K49" s="238" t="s">
        <v>268</v>
      </c>
      <c r="O49" s="16"/>
    </row>
    <row r="50" spans="4:23" x14ac:dyDescent="0.25">
      <c r="D50" t="s">
        <v>16</v>
      </c>
      <c r="E50">
        <v>2045</v>
      </c>
      <c r="F50" s="15">
        <f>'[5]Data Fremskriv_m2'!AL73</f>
        <v>47.725976121399832</v>
      </c>
      <c r="G50" s="15">
        <f>'[5]Data Fremskriv_m2'!AL75</f>
        <v>23.505945004395301</v>
      </c>
      <c r="H50" t="s">
        <v>17</v>
      </c>
      <c r="I50" s="104" t="s">
        <v>14</v>
      </c>
      <c r="J50" s="237" t="s">
        <v>267</v>
      </c>
      <c r="K50" s="238" t="s">
        <v>268</v>
      </c>
      <c r="O50" s="16"/>
    </row>
    <row r="51" spans="4:23" x14ac:dyDescent="0.25">
      <c r="D51" t="s">
        <v>16</v>
      </c>
      <c r="E51">
        <v>2045</v>
      </c>
      <c r="F51" s="15">
        <f>'[5]Data Fremskriv_m2'!AN73</f>
        <v>1.213082638587762</v>
      </c>
      <c r="G51" s="15">
        <f>'[5]Data Fremskriv_m2'!AN75</f>
        <v>1.7114339779910492</v>
      </c>
      <c r="H51" t="s">
        <v>17</v>
      </c>
      <c r="I51" s="104" t="s">
        <v>15</v>
      </c>
      <c r="J51" s="237" t="s">
        <v>267</v>
      </c>
      <c r="K51" s="238" t="s">
        <v>268</v>
      </c>
      <c r="O51" s="16"/>
    </row>
    <row r="52" spans="4:23" x14ac:dyDescent="0.25">
      <c r="D52" t="s">
        <v>16</v>
      </c>
      <c r="E52">
        <v>2050</v>
      </c>
      <c r="F52" s="15">
        <f>'[5]Data Fremskriv_m2'!AP72</f>
        <v>30.154918176339802</v>
      </c>
      <c r="G52" s="15">
        <f>'[5]Data Fremskriv_m2'!AP74</f>
        <v>48.913041740685181</v>
      </c>
      <c r="H52" t="s">
        <v>17</v>
      </c>
      <c r="I52" s="104" t="s">
        <v>10</v>
      </c>
      <c r="J52" s="237" t="s">
        <v>267</v>
      </c>
      <c r="K52" s="238" t="s">
        <v>268</v>
      </c>
      <c r="O52" s="16"/>
    </row>
    <row r="53" spans="4:23" x14ac:dyDescent="0.25">
      <c r="D53" t="s">
        <v>16</v>
      </c>
      <c r="E53">
        <v>2050</v>
      </c>
      <c r="F53" s="15">
        <f>'[5]Data Fremskriv_m2'!AO72</f>
        <v>28.341370689896237</v>
      </c>
      <c r="G53" s="15">
        <f>'[5]Data Fremskriv_m2'!AO74</f>
        <v>38.879402851695907</v>
      </c>
      <c r="H53" t="s">
        <v>17</v>
      </c>
      <c r="I53" s="104" t="s">
        <v>11</v>
      </c>
      <c r="J53" s="237" t="s">
        <v>267</v>
      </c>
      <c r="K53" s="238" t="s">
        <v>268</v>
      </c>
      <c r="O53" s="16"/>
    </row>
    <row r="54" spans="4:23" x14ac:dyDescent="0.25">
      <c r="D54" t="s">
        <v>16</v>
      </c>
      <c r="E54">
        <v>2050</v>
      </c>
      <c r="F54" s="15">
        <f>'[5]Data Fremskriv_m2'!AQ72</f>
        <v>24.529556304790681</v>
      </c>
      <c r="G54" s="15">
        <f>'[5]Data Fremskriv_m2'!AQ74</f>
        <v>51.444356578473815</v>
      </c>
      <c r="H54" t="s">
        <v>17</v>
      </c>
      <c r="I54" s="104" t="s">
        <v>12</v>
      </c>
      <c r="J54" s="237" t="s">
        <v>267</v>
      </c>
      <c r="K54" s="238" t="s">
        <v>268</v>
      </c>
      <c r="O54" s="16"/>
      <c r="W54" s="104"/>
    </row>
    <row r="55" spans="4:23" x14ac:dyDescent="0.25">
      <c r="D55" t="s">
        <v>16</v>
      </c>
      <c r="E55">
        <v>2050</v>
      </c>
      <c r="F55" s="15">
        <f>'[5]Data Fremskriv_m2'!AP73</f>
        <v>12.409825365721691</v>
      </c>
      <c r="G55" s="15">
        <f>'[5]Data Fremskriv_m2'!AP75</f>
        <v>12.772857731369408</v>
      </c>
      <c r="H55" t="s">
        <v>17</v>
      </c>
      <c r="I55" s="104" t="s">
        <v>13</v>
      </c>
      <c r="J55" s="237" t="s">
        <v>267</v>
      </c>
      <c r="K55" s="238" t="s">
        <v>268</v>
      </c>
      <c r="O55" s="16"/>
      <c r="W55" s="104"/>
    </row>
    <row r="56" spans="4:23" x14ac:dyDescent="0.25">
      <c r="D56" t="s">
        <v>16</v>
      </c>
      <c r="E56">
        <v>2050</v>
      </c>
      <c r="F56" s="15">
        <f>'[5]Data Fremskriv_m2'!AO73</f>
        <v>48.982528524350805</v>
      </c>
      <c r="G56" s="15">
        <f>'[5]Data Fremskriv_m2'!AO75</f>
        <v>23.847373943138951</v>
      </c>
      <c r="H56" t="s">
        <v>17</v>
      </c>
      <c r="I56" s="104" t="s">
        <v>14</v>
      </c>
      <c r="J56" s="237" t="s">
        <v>267</v>
      </c>
      <c r="K56" s="238" t="s">
        <v>268</v>
      </c>
      <c r="O56" s="16"/>
      <c r="W56" s="104"/>
    </row>
    <row r="57" spans="4:23" x14ac:dyDescent="0.25">
      <c r="D57" t="s">
        <v>16</v>
      </c>
      <c r="E57">
        <v>2050</v>
      </c>
      <c r="F57" s="15">
        <f>'[5]Data Fremskriv_m2'!AQ73</f>
        <v>1.2253435745225745</v>
      </c>
      <c r="G57" s="15">
        <f>'[5]Data Fremskriv_m2'!AQ75</f>
        <v>1.7311063165140026</v>
      </c>
      <c r="H57" t="s">
        <v>17</v>
      </c>
      <c r="I57" s="104" t="s">
        <v>15</v>
      </c>
      <c r="J57" s="237" t="s">
        <v>267</v>
      </c>
      <c r="K57" s="238" t="s">
        <v>268</v>
      </c>
      <c r="O57" s="16"/>
      <c r="W57" s="104"/>
    </row>
    <row r="58" spans="4:23" x14ac:dyDescent="0.25">
      <c r="D58" t="s">
        <v>16</v>
      </c>
      <c r="E58">
        <v>0</v>
      </c>
      <c r="F58">
        <v>5</v>
      </c>
      <c r="G58">
        <v>5</v>
      </c>
      <c r="H58" t="s">
        <v>17</v>
      </c>
      <c r="I58" s="104" t="s">
        <v>18</v>
      </c>
      <c r="O58" s="16"/>
      <c r="W58" s="104"/>
    </row>
    <row r="59" spans="4:23" x14ac:dyDescent="0.25">
      <c r="O59" s="16"/>
      <c r="W59" s="104"/>
    </row>
    <row r="60" spans="4:23" x14ac:dyDescent="0.25">
      <c r="O60" s="16"/>
      <c r="W60" s="104"/>
    </row>
  </sheetData>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65"/>
  <sheetViews>
    <sheetView topLeftCell="A109" workbookViewId="0">
      <selection activeCell="E17" sqref="E17"/>
    </sheetView>
  </sheetViews>
  <sheetFormatPr defaultRowHeight="15" x14ac:dyDescent="0.25"/>
  <cols>
    <col min="2" max="2" width="10.140625" bestFit="1" customWidth="1"/>
    <col min="3" max="3" width="8.85546875" bestFit="1" customWidth="1"/>
    <col min="4" max="4" width="12.140625" customWidth="1"/>
    <col min="5" max="5" width="5.7109375" customWidth="1"/>
    <col min="6" max="8" width="10.7109375" customWidth="1"/>
    <col min="9" max="9" width="11.85546875" customWidth="1"/>
    <col min="12" max="13" width="15.140625" customWidth="1"/>
    <col min="14" max="14" width="14" customWidth="1"/>
  </cols>
  <sheetData>
    <row r="1" spans="1:25" x14ac:dyDescent="0.25">
      <c r="A1" t="s">
        <v>7</v>
      </c>
      <c r="C1" s="90" t="s">
        <v>180</v>
      </c>
    </row>
    <row r="2" spans="1:25" x14ac:dyDescent="0.25">
      <c r="C2" s="90" t="s">
        <v>186</v>
      </c>
    </row>
    <row r="4" spans="1:25" x14ac:dyDescent="0.25">
      <c r="B4" s="1" t="s">
        <v>4</v>
      </c>
      <c r="I4" s="2"/>
      <c r="L4" s="91"/>
      <c r="M4" s="44"/>
    </row>
    <row r="5" spans="1:25" ht="15.75" thickBot="1" x14ac:dyDescent="0.3">
      <c r="B5" s="3" t="s">
        <v>5</v>
      </c>
      <c r="C5" s="3" t="s">
        <v>3</v>
      </c>
      <c r="D5" s="3" t="s">
        <v>2</v>
      </c>
      <c r="E5" s="3" t="s">
        <v>0</v>
      </c>
      <c r="F5" s="4" t="s">
        <v>9</v>
      </c>
      <c r="G5" s="4" t="s">
        <v>8</v>
      </c>
      <c r="H5" s="5" t="s">
        <v>6</v>
      </c>
      <c r="I5" s="5" t="s">
        <v>1</v>
      </c>
      <c r="L5" s="92" t="s">
        <v>187</v>
      </c>
      <c r="M5" s="92"/>
      <c r="N5" s="93"/>
      <c r="O5" s="94"/>
      <c r="P5" s="94"/>
      <c r="Q5" s="94"/>
      <c r="R5" s="94"/>
      <c r="S5" s="94"/>
      <c r="T5" s="94"/>
      <c r="U5" s="94"/>
    </row>
    <row r="6" spans="1:25" ht="15.75" thickBot="1" x14ac:dyDescent="0.3">
      <c r="B6" s="88" t="s">
        <v>173</v>
      </c>
      <c r="C6" s="88"/>
      <c r="D6" s="88"/>
      <c r="E6" s="88"/>
      <c r="F6" s="95" t="s">
        <v>181</v>
      </c>
      <c r="G6" s="95" t="s">
        <v>181</v>
      </c>
      <c r="H6" s="88"/>
      <c r="I6" s="88"/>
      <c r="L6" s="96"/>
      <c r="M6" s="97">
        <v>2012</v>
      </c>
      <c r="N6" s="97">
        <v>2015</v>
      </c>
      <c r="O6" s="97">
        <v>2020</v>
      </c>
      <c r="P6" s="97">
        <v>2025</v>
      </c>
      <c r="Q6" s="97">
        <v>2030</v>
      </c>
      <c r="R6" s="97">
        <v>2035</v>
      </c>
      <c r="S6" s="97">
        <v>2040</v>
      </c>
      <c r="T6" s="97">
        <v>2045</v>
      </c>
      <c r="U6" s="97">
        <v>2050</v>
      </c>
    </row>
    <row r="7" spans="1:25" x14ac:dyDescent="0.25">
      <c r="D7" s="94" t="s">
        <v>16</v>
      </c>
      <c r="E7" s="94">
        <v>2015</v>
      </c>
      <c r="F7" s="98">
        <f t="shared" ref="F7:F13" si="0">$N7*F152*$P$30</f>
        <v>3599.2306056742677</v>
      </c>
      <c r="G7" s="98">
        <f t="shared" ref="G7:G13" si="1">$N7*G152*$P$32</f>
        <v>6097.7881588672908</v>
      </c>
      <c r="H7" s="94" t="s">
        <v>17</v>
      </c>
      <c r="I7" s="93" t="s">
        <v>19</v>
      </c>
      <c r="L7" s="99" t="s">
        <v>188</v>
      </c>
      <c r="M7" s="100">
        <v>1</v>
      </c>
      <c r="N7" s="100">
        <v>0.99824707846410687</v>
      </c>
      <c r="O7" s="100">
        <v>0.97242070116861423</v>
      </c>
      <c r="P7" s="100">
        <v>0.94058430717863117</v>
      </c>
      <c r="Q7" s="100">
        <v>0.91120200333889823</v>
      </c>
      <c r="R7" s="100">
        <v>0.88582637729549274</v>
      </c>
      <c r="S7" s="100">
        <v>0.86410684474123522</v>
      </c>
      <c r="T7" s="100">
        <v>0.84534223706176959</v>
      </c>
      <c r="U7" s="100">
        <v>0.82886477462437402</v>
      </c>
      <c r="X7" s="98">
        <v>3542.1605520556946</v>
      </c>
      <c r="Y7" s="98">
        <v>5924.8303511987542</v>
      </c>
    </row>
    <row r="8" spans="1:25" x14ac:dyDescent="0.25">
      <c r="D8" s="94" t="s">
        <v>16</v>
      </c>
      <c r="E8" s="94">
        <v>2015</v>
      </c>
      <c r="F8" s="98">
        <f t="shared" si="0"/>
        <v>3153.3822722646328</v>
      </c>
      <c r="G8" s="98">
        <f t="shared" si="1"/>
        <v>5342.4354221379663</v>
      </c>
      <c r="H8" s="94" t="s">
        <v>17</v>
      </c>
      <c r="I8" s="93" t="s">
        <v>20</v>
      </c>
      <c r="L8" s="99" t="s">
        <v>189</v>
      </c>
      <c r="M8" s="100">
        <v>1</v>
      </c>
      <c r="N8" s="100">
        <v>1.0065711101717711</v>
      </c>
      <c r="O8" s="100">
        <v>1.0142374053721708</v>
      </c>
      <c r="P8" s="100">
        <v>1.0184260077623639</v>
      </c>
      <c r="Q8" s="100">
        <v>1.0204626676401645</v>
      </c>
      <c r="R8" s="100">
        <v>1.0213080736271762</v>
      </c>
      <c r="S8" s="100">
        <v>1.0216347077585215</v>
      </c>
      <c r="T8" s="100">
        <v>1.0217307766206816</v>
      </c>
      <c r="U8" s="100">
        <v>1.0218268454828423</v>
      </c>
      <c r="X8" s="98">
        <v>3077.717664312031</v>
      </c>
      <c r="Y8" s="98">
        <v>5147.975299807852</v>
      </c>
    </row>
    <row r="9" spans="1:25" x14ac:dyDescent="0.25">
      <c r="D9" s="94" t="s">
        <v>16</v>
      </c>
      <c r="E9" s="94">
        <v>2015</v>
      </c>
      <c r="F9" s="98">
        <f t="shared" si="0"/>
        <v>3674.0503003452823</v>
      </c>
      <c r="G9" s="98">
        <f t="shared" si="1"/>
        <v>6224.5470965957302</v>
      </c>
      <c r="H9" s="94" t="s">
        <v>17</v>
      </c>
      <c r="I9" s="93" t="s">
        <v>21</v>
      </c>
      <c r="L9" s="99" t="s">
        <v>190</v>
      </c>
      <c r="M9" s="100">
        <v>1</v>
      </c>
      <c r="N9" s="100">
        <v>0.94819256520590944</v>
      </c>
      <c r="O9" s="100">
        <v>0.93825050875367022</v>
      </c>
      <c r="P9" s="100">
        <v>0.92596274835723047</v>
      </c>
      <c r="Q9" s="100">
        <v>0.90286300156898092</v>
      </c>
      <c r="R9" s="100">
        <v>0.87507184689233075</v>
      </c>
      <c r="S9" s="100">
        <v>0.84633308996007661</v>
      </c>
      <c r="T9" s="100">
        <v>0.81806036692402107</v>
      </c>
      <c r="U9" s="100">
        <v>0.79057990151150359</v>
      </c>
      <c r="X9" s="98">
        <v>3806.6694694070306</v>
      </c>
      <c r="Y9" s="98">
        <v>6367.2638430336774</v>
      </c>
    </row>
    <row r="10" spans="1:25" x14ac:dyDescent="0.25">
      <c r="D10" s="94" t="s">
        <v>16</v>
      </c>
      <c r="E10" s="94">
        <v>2015</v>
      </c>
      <c r="F10" s="98">
        <f t="shared" si="0"/>
        <v>14482.637020614615</v>
      </c>
      <c r="G10" s="98">
        <f t="shared" si="1"/>
        <v>24536.369632512877</v>
      </c>
      <c r="H10" s="94" t="s">
        <v>17</v>
      </c>
      <c r="I10" s="93" t="s">
        <v>22</v>
      </c>
      <c r="L10" s="99" t="s">
        <v>191</v>
      </c>
      <c r="M10" s="100">
        <v>1</v>
      </c>
      <c r="N10" s="100">
        <v>0.86083720930232555</v>
      </c>
      <c r="O10" s="100">
        <v>0.77436135957066188</v>
      </c>
      <c r="P10" s="100">
        <v>0.77080500894454385</v>
      </c>
      <c r="Q10" s="100">
        <v>0.78279785330948126</v>
      </c>
      <c r="R10" s="100">
        <v>0.79708407871198561</v>
      </c>
      <c r="S10" s="100">
        <v>0.80593917710196772</v>
      </c>
      <c r="T10" s="100">
        <v>0.80578890876565301</v>
      </c>
      <c r="U10" s="100">
        <v>0.79574597495527744</v>
      </c>
      <c r="X10" s="98">
        <v>16528.111424032832</v>
      </c>
      <c r="Y10" s="98">
        <v>27645.911238064302</v>
      </c>
    </row>
    <row r="11" spans="1:25" x14ac:dyDescent="0.25">
      <c r="D11" s="94" t="s">
        <v>16</v>
      </c>
      <c r="E11" s="94">
        <v>2015</v>
      </c>
      <c r="F11" s="98">
        <f t="shared" si="0"/>
        <v>3716.467962871292</v>
      </c>
      <c r="G11" s="98">
        <f t="shared" si="1"/>
        <v>6296.4107665339952</v>
      </c>
      <c r="H11" s="94" t="s">
        <v>17</v>
      </c>
      <c r="I11" s="93" t="s">
        <v>23</v>
      </c>
      <c r="L11" s="99" t="s">
        <v>192</v>
      </c>
      <c r="M11" s="100">
        <v>1</v>
      </c>
      <c r="N11" s="100">
        <v>1.071921809027778</v>
      </c>
      <c r="O11" s="100">
        <v>1.2324026899393672</v>
      </c>
      <c r="P11" s="100">
        <v>1.4502568894568992</v>
      </c>
      <c r="Q11" s="100">
        <v>1.7363358347406821</v>
      </c>
      <c r="R11" s="100">
        <v>2.1056032335566903</v>
      </c>
      <c r="S11" s="100">
        <v>2.5779584006635501</v>
      </c>
      <c r="T11" s="100">
        <v>3.1793680383166891</v>
      </c>
      <c r="U11" s="100">
        <v>3.9433699620168672</v>
      </c>
      <c r="X11" s="98">
        <v>3406.1510483874454</v>
      </c>
      <c r="Y11" s="98">
        <v>5697.3326916368642</v>
      </c>
    </row>
    <row r="12" spans="1:25" x14ac:dyDescent="0.25">
      <c r="D12" s="94" t="s">
        <v>16</v>
      </c>
      <c r="E12" s="94">
        <v>2015</v>
      </c>
      <c r="F12" s="98">
        <f t="shared" si="0"/>
        <v>1332.3082235303029</v>
      </c>
      <c r="G12" s="98">
        <f t="shared" si="1"/>
        <v>2257.1861043292693</v>
      </c>
      <c r="H12" s="94" t="s">
        <v>17</v>
      </c>
      <c r="I12" s="93" t="s">
        <v>24</v>
      </c>
      <c r="L12" s="99" t="s">
        <v>193</v>
      </c>
      <c r="M12" s="100">
        <v>1</v>
      </c>
      <c r="N12" s="100">
        <v>0.99945814142508804</v>
      </c>
      <c r="O12" s="100">
        <v>1.0012643366747946</v>
      </c>
      <c r="P12" s="100">
        <v>1.0049218820554502</v>
      </c>
      <c r="Q12" s="100">
        <v>1.0094825250609591</v>
      </c>
      <c r="R12" s="100">
        <v>1.0146753364038652</v>
      </c>
      <c r="S12" s="100">
        <v>1.0200036123904994</v>
      </c>
      <c r="T12" s="100">
        <v>1.0254673530208616</v>
      </c>
      <c r="U12" s="100">
        <v>1.0309310936512237</v>
      </c>
      <c r="X12" s="98">
        <v>1309.5941166247983</v>
      </c>
      <c r="Y12" s="98">
        <v>2190.5057255032989</v>
      </c>
    </row>
    <row r="13" spans="1:25" x14ac:dyDescent="0.25">
      <c r="D13" s="94" t="s">
        <v>16</v>
      </c>
      <c r="E13" s="94">
        <v>2015</v>
      </c>
      <c r="F13" s="98">
        <f t="shared" si="0"/>
        <v>1535.4590437351781</v>
      </c>
      <c r="G13" s="98">
        <f t="shared" si="1"/>
        <v>2601.3626247101856</v>
      </c>
      <c r="H13" s="94" t="s">
        <v>17</v>
      </c>
      <c r="I13" s="93" t="s">
        <v>25</v>
      </c>
      <c r="L13" s="99" t="s">
        <v>194</v>
      </c>
      <c r="M13" s="100">
        <v>1</v>
      </c>
      <c r="N13" s="100">
        <v>1.0198296885619478</v>
      </c>
      <c r="O13" s="100">
        <v>1.0423779634590014</v>
      </c>
      <c r="P13" s="100">
        <v>1.055651061448047</v>
      </c>
      <c r="Q13" s="100">
        <v>1.0634470075560709</v>
      </c>
      <c r="R13" s="100">
        <v>1.0681645544316956</v>
      </c>
      <c r="S13" s="100">
        <v>1.0710030783992324</v>
      </c>
      <c r="T13" s="100">
        <v>1.0728021428856995</v>
      </c>
      <c r="U13" s="100">
        <v>1.0739615399992004</v>
      </c>
      <c r="X13" s="98">
        <v>1479.132919675611</v>
      </c>
      <c r="Y13" s="98">
        <v>2474.0865037484882</v>
      </c>
    </row>
    <row r="14" spans="1:25" x14ac:dyDescent="0.25">
      <c r="D14" s="101" t="s">
        <v>16</v>
      </c>
      <c r="E14" s="101">
        <v>2015</v>
      </c>
      <c r="F14" s="102">
        <f t="shared" ref="F14:F20" si="2">$N19*F159*$P$31</f>
        <v>3155.8626290454772</v>
      </c>
      <c r="G14" s="102">
        <f t="shared" ref="G14:G20" si="3">$N19*G159*$P$33</f>
        <v>2124.7801336438911</v>
      </c>
      <c r="H14" s="101" t="s">
        <v>17</v>
      </c>
      <c r="I14" s="103" t="s">
        <v>26</v>
      </c>
      <c r="L14" s="15"/>
      <c r="M14" s="15"/>
      <c r="N14" s="104"/>
      <c r="X14" s="102">
        <v>2940.7377850310263</v>
      </c>
      <c r="Y14" s="102">
        <v>1988.8471980164925</v>
      </c>
    </row>
    <row r="15" spans="1:25" x14ac:dyDescent="0.25">
      <c r="D15" s="101" t="s">
        <v>16</v>
      </c>
      <c r="E15" s="101">
        <v>2015</v>
      </c>
      <c r="F15" s="102">
        <f t="shared" si="2"/>
        <v>2880.8652022543415</v>
      </c>
      <c r="G15" s="102">
        <f t="shared" si="3"/>
        <v>1939.6297839831661</v>
      </c>
      <c r="H15" s="101" t="s">
        <v>17</v>
      </c>
      <c r="I15" s="103" t="s">
        <v>27</v>
      </c>
      <c r="L15" s="15"/>
      <c r="M15" s="15"/>
      <c r="N15" s="104"/>
      <c r="X15" s="102">
        <v>2728.7142212707645</v>
      </c>
      <c r="Y15" s="102">
        <v>1845.4537704064144</v>
      </c>
    </row>
    <row r="16" spans="1:25" x14ac:dyDescent="0.25">
      <c r="D16" s="101" t="s">
        <v>16</v>
      </c>
      <c r="E16" s="101">
        <v>2015</v>
      </c>
      <c r="F16" s="102">
        <f t="shared" si="2"/>
        <v>2854.0546920314246</v>
      </c>
      <c r="G16" s="102">
        <f t="shared" si="3"/>
        <v>1921.5787956511001</v>
      </c>
      <c r="H16" s="101" t="s">
        <v>17</v>
      </c>
      <c r="I16" s="103" t="s">
        <v>28</v>
      </c>
      <c r="L16" s="15"/>
      <c r="M16" s="15"/>
      <c r="N16" s="104"/>
      <c r="X16" s="102">
        <v>2848.6430749730589</v>
      </c>
      <c r="Y16" s="102">
        <v>1926.5627240374577</v>
      </c>
    </row>
    <row r="17" spans="4:25" x14ac:dyDescent="0.25">
      <c r="D17" s="101" t="s">
        <v>16</v>
      </c>
      <c r="E17" s="101">
        <v>2015</v>
      </c>
      <c r="F17" s="102">
        <f t="shared" si="2"/>
        <v>7623.2271272735006</v>
      </c>
      <c r="G17" s="102">
        <f t="shared" si="3"/>
        <v>5132.568637559838</v>
      </c>
      <c r="H17" s="101" t="s">
        <v>17</v>
      </c>
      <c r="I17" s="103" t="s">
        <v>29</v>
      </c>
      <c r="L17" s="15" t="s">
        <v>195</v>
      </c>
      <c r="M17" s="15"/>
      <c r="N17" s="104"/>
      <c r="X17" s="102">
        <v>9536.2196485779768</v>
      </c>
      <c r="Y17" s="102">
        <v>6449.4304199053331</v>
      </c>
    </row>
    <row r="18" spans="4:25" x14ac:dyDescent="0.25">
      <c r="D18" s="101" t="s">
        <v>16</v>
      </c>
      <c r="E18" s="101">
        <v>2015</v>
      </c>
      <c r="F18" s="102">
        <f t="shared" si="2"/>
        <v>2397.2758013947073</v>
      </c>
      <c r="G18" s="102">
        <f t="shared" si="3"/>
        <v>1614.0385677083057</v>
      </c>
      <c r="H18" s="101" t="s">
        <v>17</v>
      </c>
      <c r="I18" s="103" t="s">
        <v>30</v>
      </c>
      <c r="L18" s="105" t="s">
        <v>196</v>
      </c>
      <c r="M18" s="105">
        <v>2012</v>
      </c>
      <c r="N18" s="105">
        <v>2015</v>
      </c>
      <c r="O18" s="105">
        <v>2020</v>
      </c>
      <c r="P18" s="105">
        <v>2025</v>
      </c>
      <c r="Q18" s="105">
        <v>2030</v>
      </c>
      <c r="R18" s="105">
        <v>2035</v>
      </c>
      <c r="S18" s="105">
        <v>2040</v>
      </c>
      <c r="T18" s="105">
        <v>2045</v>
      </c>
      <c r="U18" s="105">
        <v>2050</v>
      </c>
      <c r="X18" s="102">
        <v>2140.1080696781996</v>
      </c>
      <c r="Y18" s="102">
        <v>1447.3741791932887</v>
      </c>
    </row>
    <row r="19" spans="4:25" x14ac:dyDescent="0.25">
      <c r="D19" s="101" t="s">
        <v>16</v>
      </c>
      <c r="E19" s="101">
        <v>2015</v>
      </c>
      <c r="F19" s="102">
        <f t="shared" si="2"/>
        <v>1031.1929262151832</v>
      </c>
      <c r="G19" s="102">
        <f t="shared" si="3"/>
        <v>694.28188141346436</v>
      </c>
      <c r="H19" s="101" t="s">
        <v>17</v>
      </c>
      <c r="I19" s="103" t="s">
        <v>31</v>
      </c>
      <c r="L19" s="105" t="s">
        <v>188</v>
      </c>
      <c r="M19" s="106">
        <v>1</v>
      </c>
      <c r="N19" s="106">
        <v>1.0269341563786007</v>
      </c>
      <c r="O19" s="106">
        <v>1.0330864197530862</v>
      </c>
      <c r="P19" s="106">
        <v>1.0189711934156378</v>
      </c>
      <c r="Q19" s="106">
        <v>0.99882716049382692</v>
      </c>
      <c r="R19" s="106">
        <v>0.9780864197530863</v>
      </c>
      <c r="S19" s="106">
        <v>0.95843621399176948</v>
      </c>
      <c r="T19" s="106">
        <v>0.94034979423868303</v>
      </c>
      <c r="U19" s="106">
        <v>0.92384773662551434</v>
      </c>
      <c r="X19" s="102">
        <v>988.95922548450812</v>
      </c>
      <c r="Y19" s="102">
        <v>668.84194659221305</v>
      </c>
    </row>
    <row r="20" spans="4:25" x14ac:dyDescent="0.25">
      <c r="D20" s="101" t="s">
        <v>16</v>
      </c>
      <c r="E20" s="101">
        <v>2015</v>
      </c>
      <c r="F20" s="102">
        <f t="shared" si="2"/>
        <v>852.62481095692488</v>
      </c>
      <c r="G20" s="102">
        <f t="shared" si="3"/>
        <v>574.05548742820338</v>
      </c>
      <c r="H20" s="101" t="s">
        <v>17</v>
      </c>
      <c r="I20" s="103" t="s">
        <v>32</v>
      </c>
      <c r="L20" s="105" t="s">
        <v>189</v>
      </c>
      <c r="M20" s="106">
        <v>1</v>
      </c>
      <c r="N20" s="106">
        <v>1.0102891609011886</v>
      </c>
      <c r="O20" s="106">
        <v>1.0221305659038493</v>
      </c>
      <c r="P20" s="106">
        <v>1.0290713145290049</v>
      </c>
      <c r="Q20" s="106">
        <v>1.0328410502040093</v>
      </c>
      <c r="R20" s="106">
        <v>1.0347259180415114</v>
      </c>
      <c r="S20" s="106">
        <v>1.0355685648394535</v>
      </c>
      <c r="T20" s="106">
        <v>1.0358790136597482</v>
      </c>
      <c r="U20" s="106">
        <v>1.0359677133226894</v>
      </c>
      <c r="X20" s="102">
        <v>769.06949069432801</v>
      </c>
      <c r="Y20" s="102">
        <v>520.12855734135007</v>
      </c>
    </row>
    <row r="21" spans="4:25" x14ac:dyDescent="0.25">
      <c r="D21" s="94" t="s">
        <v>16</v>
      </c>
      <c r="E21" s="94">
        <v>2020</v>
      </c>
      <c r="F21" s="98">
        <f t="shared" ref="F21:F27" si="4">$O7*F152*$Q$30</f>
        <v>3571.2515063510459</v>
      </c>
      <c r="G21" s="98">
        <f t="shared" ref="G21:G27" si="5">$O7*G152*$Q$32</f>
        <v>6048.3899799944775</v>
      </c>
      <c r="H21" s="94" t="s">
        <v>17</v>
      </c>
      <c r="I21" s="93" t="s">
        <v>19</v>
      </c>
      <c r="L21" s="105" t="s">
        <v>190</v>
      </c>
      <c r="M21" s="106">
        <v>1</v>
      </c>
      <c r="N21" s="106">
        <v>0.95874930965631511</v>
      </c>
      <c r="O21" s="106">
        <v>0.95316283614427133</v>
      </c>
      <c r="P21" s="106">
        <v>0.95934406729257815</v>
      </c>
      <c r="Q21" s="106">
        <v>0.9555206253451719</v>
      </c>
      <c r="R21" s="106">
        <v>0.93982327201665328</v>
      </c>
      <c r="S21" s="106">
        <v>0.91562938102723124</v>
      </c>
      <c r="T21" s="106">
        <v>0.8862738434088111</v>
      </c>
      <c r="U21" s="106">
        <v>0.85426313777135843</v>
      </c>
    </row>
    <row r="22" spans="4:25" x14ac:dyDescent="0.25">
      <c r="D22" s="94" t="s">
        <v>16</v>
      </c>
      <c r="E22" s="94">
        <v>2020</v>
      </c>
      <c r="F22" s="98">
        <f t="shared" si="4"/>
        <v>3236.4313498446786</v>
      </c>
      <c r="G22" s="98">
        <f t="shared" si="5"/>
        <v>5481.3274597233994</v>
      </c>
      <c r="H22" s="94" t="s">
        <v>17</v>
      </c>
      <c r="I22" s="93" t="s">
        <v>20</v>
      </c>
      <c r="L22" s="105" t="s">
        <v>191</v>
      </c>
      <c r="M22" s="106">
        <v>1</v>
      </c>
      <c r="N22" s="106">
        <v>0.76496827411167512</v>
      </c>
      <c r="O22" s="106">
        <v>0.7123159898477156</v>
      </c>
      <c r="P22" s="106">
        <v>0.71570431472081208</v>
      </c>
      <c r="Q22" s="106">
        <v>0.75053299492385805</v>
      </c>
      <c r="R22" s="106">
        <v>0.79805203045685291</v>
      </c>
      <c r="S22" s="106">
        <v>0.845717005076142</v>
      </c>
      <c r="T22" s="106">
        <v>0.88645304568527916</v>
      </c>
      <c r="U22" s="106">
        <v>0.91716370558375626</v>
      </c>
    </row>
    <row r="23" spans="4:25" x14ac:dyDescent="0.25">
      <c r="D23" s="94" t="s">
        <v>16</v>
      </c>
      <c r="E23" s="94">
        <v>2020</v>
      </c>
      <c r="F23" s="98">
        <f t="shared" si="4"/>
        <v>3703.0704656055268</v>
      </c>
      <c r="G23" s="98">
        <f t="shared" si="5"/>
        <v>6271.6429407311243</v>
      </c>
      <c r="H23" s="94" t="s">
        <v>17</v>
      </c>
      <c r="I23" s="93" t="s">
        <v>21</v>
      </c>
      <c r="L23" s="105" t="s">
        <v>192</v>
      </c>
      <c r="M23" s="106">
        <v>1</v>
      </c>
      <c r="N23" s="106">
        <v>1.0719218090277776</v>
      </c>
      <c r="O23" s="106">
        <v>1.2324026899393672</v>
      </c>
      <c r="P23" s="106">
        <v>1.4502568894568992</v>
      </c>
      <c r="Q23" s="106">
        <v>1.7363358347406821</v>
      </c>
      <c r="R23" s="106">
        <v>2.1056032335566903</v>
      </c>
      <c r="S23" s="106">
        <v>2.5779584006635501</v>
      </c>
      <c r="T23" s="106">
        <v>3.1793680383166882</v>
      </c>
      <c r="U23" s="106">
        <v>3.9433699620168676</v>
      </c>
    </row>
    <row r="24" spans="4:25" x14ac:dyDescent="0.25">
      <c r="D24" s="94" t="s">
        <v>16</v>
      </c>
      <c r="E24" s="94">
        <v>2020</v>
      </c>
      <c r="F24" s="98">
        <f t="shared" si="4"/>
        <v>13269.816105713189</v>
      </c>
      <c r="G24" s="98">
        <f t="shared" si="5"/>
        <v>22474.200606546601</v>
      </c>
      <c r="H24" s="94" t="s">
        <v>17</v>
      </c>
      <c r="I24" s="93" t="s">
        <v>22</v>
      </c>
      <c r="L24" s="105" t="s">
        <v>193</v>
      </c>
      <c r="M24" s="106">
        <v>1</v>
      </c>
      <c r="N24" s="106">
        <v>0.99779735682819382</v>
      </c>
      <c r="O24" s="106">
        <v>0.99296377875673025</v>
      </c>
      <c r="P24" s="106">
        <v>0.98770190895741539</v>
      </c>
      <c r="Q24" s="106">
        <v>0.98299069995105237</v>
      </c>
      <c r="R24" s="106">
        <v>0.97901370533529108</v>
      </c>
      <c r="S24" s="106">
        <v>0.97601566324033295</v>
      </c>
      <c r="T24" s="106">
        <v>0.97381302006852688</v>
      </c>
      <c r="U24" s="106">
        <v>0.97209985315712177</v>
      </c>
    </row>
    <row r="25" spans="4:25" x14ac:dyDescent="0.25">
      <c r="D25" s="94" t="s">
        <v>16</v>
      </c>
      <c r="E25" s="94">
        <v>2020</v>
      </c>
      <c r="F25" s="98">
        <f t="shared" si="4"/>
        <v>4352.2570708302173</v>
      </c>
      <c r="G25" s="98">
        <f t="shared" si="5"/>
        <v>7371.1269034833176</v>
      </c>
      <c r="H25" s="94" t="s">
        <v>17</v>
      </c>
      <c r="I25" s="93" t="s">
        <v>23</v>
      </c>
      <c r="L25" s="105" t="s">
        <v>194</v>
      </c>
      <c r="M25" s="106">
        <v>1</v>
      </c>
      <c r="N25" s="106">
        <v>1.0608969315499606</v>
      </c>
      <c r="O25" s="106">
        <v>1.1523996852871754</v>
      </c>
      <c r="P25" s="106">
        <v>1.2325727773406769</v>
      </c>
      <c r="Q25" s="106">
        <v>1.3021243115656964</v>
      </c>
      <c r="R25" s="106">
        <v>1.3620771046420144</v>
      </c>
      <c r="S25" s="106">
        <v>1.4136113296616839</v>
      </c>
      <c r="T25" s="106">
        <v>1.4577498033044847</v>
      </c>
      <c r="U25" s="106">
        <v>1.4955153422501966</v>
      </c>
    </row>
    <row r="26" spans="4:25" x14ac:dyDescent="0.25">
      <c r="D26" s="94" t="s">
        <v>16</v>
      </c>
      <c r="E26" s="94">
        <v>2020</v>
      </c>
      <c r="F26" s="98">
        <f t="shared" si="4"/>
        <v>1359.5133034924518</v>
      </c>
      <c r="G26" s="98">
        <f t="shared" si="5"/>
        <v>2302.5168145927346</v>
      </c>
      <c r="H26" s="94" t="s">
        <v>17</v>
      </c>
      <c r="I26" s="93" t="s">
        <v>24</v>
      </c>
      <c r="L26" s="15"/>
      <c r="M26" s="15"/>
    </row>
    <row r="27" spans="4:25" x14ac:dyDescent="0.25">
      <c r="D27" s="94" t="s">
        <v>16</v>
      </c>
      <c r="E27" s="94">
        <v>2020</v>
      </c>
      <c r="F27" s="98">
        <f t="shared" si="4"/>
        <v>1598.5654533218465</v>
      </c>
      <c r="G27" s="98">
        <f t="shared" si="5"/>
        <v>2707.3834629239777</v>
      </c>
      <c r="H27" s="94" t="s">
        <v>17</v>
      </c>
      <c r="I27" s="93" t="s">
        <v>25</v>
      </c>
      <c r="M27" s="15"/>
    </row>
    <row r="28" spans="4:25" x14ac:dyDescent="0.25">
      <c r="D28" s="101" t="s">
        <v>16</v>
      </c>
      <c r="E28" s="101">
        <v>2020</v>
      </c>
      <c r="F28" s="102">
        <f t="shared" ref="F28:F34" si="6">$O19*$F159*Q$31</f>
        <v>3324.5318060381455</v>
      </c>
      <c r="G28" s="102">
        <f t="shared" ref="G28:G34" si="7">$O19*G159*Q$31</f>
        <v>2244.276181911338</v>
      </c>
      <c r="H28" s="101" t="s">
        <v>17</v>
      </c>
      <c r="I28" s="103" t="s">
        <v>26</v>
      </c>
      <c r="M28" s="15"/>
    </row>
    <row r="29" spans="4:25" x14ac:dyDescent="0.25">
      <c r="D29" s="101" t="s">
        <v>16</v>
      </c>
      <c r="E29" s="101">
        <v>2020</v>
      </c>
      <c r="F29" s="102">
        <f t="shared" si="6"/>
        <v>3052.1225515360547</v>
      </c>
      <c r="G29" s="102">
        <f t="shared" si="7"/>
        <v>2060.3821368909612</v>
      </c>
      <c r="H29" s="101" t="s">
        <v>17</v>
      </c>
      <c r="I29" s="103" t="s">
        <v>27</v>
      </c>
      <c r="L29" s="15" t="s">
        <v>197</v>
      </c>
      <c r="M29" s="15"/>
      <c r="N29" s="16">
        <v>2010</v>
      </c>
      <c r="O29" s="16">
        <v>2012</v>
      </c>
      <c r="P29" s="16">
        <v>2015</v>
      </c>
      <c r="Q29" s="16">
        <v>2020</v>
      </c>
      <c r="R29" s="16">
        <v>2025</v>
      </c>
      <c r="S29" s="16">
        <v>2030</v>
      </c>
      <c r="T29" s="16">
        <v>2035</v>
      </c>
      <c r="U29" s="16">
        <v>2040</v>
      </c>
      <c r="V29" s="16">
        <v>2045</v>
      </c>
      <c r="W29" s="16">
        <v>2050</v>
      </c>
    </row>
    <row r="30" spans="4:25" x14ac:dyDescent="0.25">
      <c r="D30" s="101" t="s">
        <v>16</v>
      </c>
      <c r="E30" s="101">
        <v>2020</v>
      </c>
      <c r="F30" s="102">
        <f t="shared" si="6"/>
        <v>2971.2738155741995</v>
      </c>
      <c r="G30" s="102">
        <f t="shared" si="7"/>
        <v>2005.8039577538952</v>
      </c>
      <c r="H30" s="101" t="s">
        <v>17</v>
      </c>
      <c r="I30" s="103" t="s">
        <v>28</v>
      </c>
      <c r="L30" s="15" t="s">
        <v>9</v>
      </c>
      <c r="M30" s="92" t="s">
        <v>198</v>
      </c>
      <c r="N30" s="92">
        <v>0.98806937170563958</v>
      </c>
      <c r="O30" s="92">
        <v>1</v>
      </c>
      <c r="P30" s="92">
        <v>1.0178959424415408</v>
      </c>
      <c r="Q30" s="92">
        <v>1.0368071864620032</v>
      </c>
      <c r="R30" s="92">
        <v>1.054852183869458</v>
      </c>
      <c r="S30" s="92">
        <v>1.069358728208718</v>
      </c>
      <c r="T30" s="92">
        <v>1.0802604336245571</v>
      </c>
      <c r="U30" s="92">
        <v>1.2174068535197016</v>
      </c>
      <c r="V30" s="92">
        <v>1.2478356784058295</v>
      </c>
      <c r="W30" s="92">
        <v>1.2784837305645957</v>
      </c>
    </row>
    <row r="31" spans="4:25" x14ac:dyDescent="0.25">
      <c r="D31" s="101" t="s">
        <v>16</v>
      </c>
      <c r="E31" s="101">
        <v>2020</v>
      </c>
      <c r="F31" s="102">
        <f t="shared" si="6"/>
        <v>7433.3824306414854</v>
      </c>
      <c r="G31" s="102">
        <f t="shared" si="7"/>
        <v>5018.0188108976417</v>
      </c>
      <c r="H31" s="101" t="s">
        <v>17</v>
      </c>
      <c r="I31" s="103" t="s">
        <v>29</v>
      </c>
      <c r="L31" s="15"/>
      <c r="M31" s="105" t="s">
        <v>199</v>
      </c>
      <c r="N31" s="105">
        <v>0.98231557826768057</v>
      </c>
      <c r="O31" s="105">
        <v>1</v>
      </c>
      <c r="P31" s="105">
        <v>1.026526632598479</v>
      </c>
      <c r="Q31" s="105">
        <v>1.0749507555301652</v>
      </c>
      <c r="R31" s="105">
        <v>1.117348539881609</v>
      </c>
      <c r="S31" s="105">
        <v>1.1562960577207382</v>
      </c>
      <c r="T31" s="105">
        <v>1.1871719645831615</v>
      </c>
      <c r="U31" s="105">
        <v>1.0864199418244509</v>
      </c>
      <c r="V31" s="105">
        <v>1.0951376727861695</v>
      </c>
      <c r="W31" s="105">
        <v>1.1071212019990386</v>
      </c>
    </row>
    <row r="32" spans="4:25" x14ac:dyDescent="0.25">
      <c r="D32" s="101" t="s">
        <v>16</v>
      </c>
      <c r="E32" s="101">
        <v>2020</v>
      </c>
      <c r="F32" s="102">
        <f t="shared" si="6"/>
        <v>2886.1963956780451</v>
      </c>
      <c r="G32" s="102">
        <f t="shared" si="7"/>
        <v>1948.3711406743239</v>
      </c>
      <c r="H32" s="101" t="s">
        <v>17</v>
      </c>
      <c r="I32" s="103" t="s">
        <v>30</v>
      </c>
      <c r="L32" s="15" t="s">
        <v>8</v>
      </c>
      <c r="M32" s="92" t="s">
        <v>198</v>
      </c>
      <c r="N32" s="92">
        <v>0.987752154645689</v>
      </c>
      <c r="O32" s="92">
        <v>1</v>
      </c>
      <c r="P32" s="92">
        <v>1.0183717680314668</v>
      </c>
      <c r="Q32" s="92">
        <v>1.0369496177197397</v>
      </c>
      <c r="R32" s="92">
        <v>1.051470987568867</v>
      </c>
      <c r="S32" s="92">
        <v>1.0603004632096686</v>
      </c>
      <c r="T32" s="92">
        <v>1.0646901197661374</v>
      </c>
      <c r="U32" s="92">
        <v>1.1465871440907782</v>
      </c>
      <c r="V32" s="92">
        <v>1.1627212774712143</v>
      </c>
      <c r="W32" s="92">
        <v>1.1788800847920069</v>
      </c>
    </row>
    <row r="33" spans="4:23" x14ac:dyDescent="0.25">
      <c r="D33" s="101" t="s">
        <v>16</v>
      </c>
      <c r="E33" s="101">
        <v>2020</v>
      </c>
      <c r="F33" s="102">
        <f t="shared" si="6"/>
        <v>1074.6061719286367</v>
      </c>
      <c r="G33" s="102">
        <f t="shared" si="7"/>
        <v>725.42937691680856</v>
      </c>
      <c r="H33" s="101" t="s">
        <v>17</v>
      </c>
      <c r="I33" s="103" t="s">
        <v>31</v>
      </c>
      <c r="M33" s="105" t="s">
        <v>199</v>
      </c>
      <c r="N33" s="105">
        <v>0.9841251696997928</v>
      </c>
      <c r="O33" s="105">
        <v>1</v>
      </c>
      <c r="P33" s="105">
        <v>1.0238122454503109</v>
      </c>
      <c r="Q33" s="105">
        <v>1.0641351135546686</v>
      </c>
      <c r="R33" s="105">
        <v>1.093545523903293</v>
      </c>
      <c r="S33" s="105">
        <v>1.119666544355856</v>
      </c>
      <c r="T33" s="105">
        <v>1.1332938901133505</v>
      </c>
      <c r="U33" s="105">
        <v>1.0621838562190011</v>
      </c>
      <c r="V33" s="105">
        <v>1.0599538049158781</v>
      </c>
      <c r="W33" s="105">
        <v>1.0579622153025048</v>
      </c>
    </row>
    <row r="34" spans="4:23" x14ac:dyDescent="0.25">
      <c r="D34" s="101" t="s">
        <v>16</v>
      </c>
      <c r="E34" s="101">
        <v>2020</v>
      </c>
      <c r="F34" s="102">
        <f t="shared" si="6"/>
        <v>969.85375563736204</v>
      </c>
      <c r="G34" s="102">
        <f t="shared" si="7"/>
        <v>654.71465177771154</v>
      </c>
      <c r="H34" s="101" t="s">
        <v>17</v>
      </c>
      <c r="I34" s="103" t="s">
        <v>32</v>
      </c>
    </row>
    <row r="35" spans="4:23" x14ac:dyDescent="0.25">
      <c r="D35" s="94" t="s">
        <v>16</v>
      </c>
      <c r="E35" s="94">
        <v>2025</v>
      </c>
      <c r="F35" s="98">
        <f t="shared" ref="F35:F41" si="8">$P7*F152*$R$30</f>
        <v>3514.4516842581029</v>
      </c>
      <c r="G35" s="98">
        <f t="shared" ref="G35:G41" si="9">$P7*G152*$R$32</f>
        <v>5932.2979647824368</v>
      </c>
      <c r="H35" s="94" t="s">
        <v>17</v>
      </c>
      <c r="I35" s="93" t="s">
        <v>19</v>
      </c>
    </row>
    <row r="36" spans="4:23" x14ac:dyDescent="0.25">
      <c r="D36" s="94" t="s">
        <v>16</v>
      </c>
      <c r="E36" s="94">
        <v>2025</v>
      </c>
      <c r="F36" s="98">
        <f t="shared" si="8"/>
        <v>3306.3579191725535</v>
      </c>
      <c r="G36" s="98">
        <f t="shared" si="9"/>
        <v>5581.0414018795018</v>
      </c>
      <c r="H36" s="94" t="s">
        <v>17</v>
      </c>
      <c r="I36" s="93" t="s">
        <v>20</v>
      </c>
    </row>
    <row r="37" spans="4:23" x14ac:dyDescent="0.25">
      <c r="D37" s="94" t="s">
        <v>16</v>
      </c>
      <c r="E37" s="94">
        <v>2025</v>
      </c>
      <c r="F37" s="98">
        <f t="shared" si="8"/>
        <v>3718.1789734575682</v>
      </c>
      <c r="G37" s="98">
        <f t="shared" si="9"/>
        <v>6276.1840362575495</v>
      </c>
      <c r="H37" s="94" t="s">
        <v>17</v>
      </c>
      <c r="I37" s="93" t="s">
        <v>21</v>
      </c>
      <c r="L37" s="15"/>
      <c r="M37" s="15"/>
    </row>
    <row r="38" spans="4:23" x14ac:dyDescent="0.25">
      <c r="D38" s="94" t="s">
        <v>16</v>
      </c>
      <c r="E38" s="94">
        <v>2025</v>
      </c>
      <c r="F38" s="98">
        <f t="shared" si="8"/>
        <v>13438.765212839051</v>
      </c>
      <c r="G38" s="98">
        <f t="shared" si="9"/>
        <v>22684.266760134353</v>
      </c>
      <c r="H38" s="94" t="s">
        <v>17</v>
      </c>
      <c r="I38" s="93" t="s">
        <v>22</v>
      </c>
      <c r="L38" s="15"/>
      <c r="M38" s="15"/>
    </row>
    <row r="39" spans="4:23" x14ac:dyDescent="0.25">
      <c r="D39" s="94" t="s">
        <v>16</v>
      </c>
      <c r="E39" s="94">
        <v>2025</v>
      </c>
      <c r="F39" s="98">
        <f t="shared" si="8"/>
        <v>5210.7525145613799</v>
      </c>
      <c r="G39" s="98">
        <f t="shared" si="9"/>
        <v>8795.6071997167837</v>
      </c>
      <c r="H39" s="94" t="s">
        <v>17</v>
      </c>
      <c r="I39" s="93" t="s">
        <v>23</v>
      </c>
      <c r="L39" s="15"/>
      <c r="M39" s="15"/>
    </row>
    <row r="40" spans="4:23" x14ac:dyDescent="0.25">
      <c r="D40" s="94" t="s">
        <v>16</v>
      </c>
      <c r="E40" s="94">
        <v>2025</v>
      </c>
      <c r="F40" s="98">
        <f t="shared" si="8"/>
        <v>1388.2274406411721</v>
      </c>
      <c r="G40" s="98">
        <f t="shared" si="9"/>
        <v>2343.2898103731413</v>
      </c>
      <c r="H40" s="94" t="s">
        <v>17</v>
      </c>
      <c r="I40" s="93" t="s">
        <v>24</v>
      </c>
      <c r="L40" s="15"/>
      <c r="M40" s="15"/>
    </row>
    <row r="41" spans="4:23" x14ac:dyDescent="0.25">
      <c r="D41" s="94" t="s">
        <v>16</v>
      </c>
      <c r="E41" s="94">
        <v>2025</v>
      </c>
      <c r="F41" s="98">
        <f t="shared" si="8"/>
        <v>1647.0970824592259</v>
      </c>
      <c r="G41" s="98">
        <f t="shared" si="9"/>
        <v>2780.254659308142</v>
      </c>
      <c r="H41" s="94" t="s">
        <v>17</v>
      </c>
      <c r="I41" s="93" t="s">
        <v>25</v>
      </c>
      <c r="L41" s="107"/>
      <c r="M41" s="107"/>
      <c r="N41" s="44"/>
      <c r="O41" s="44"/>
      <c r="P41" s="44"/>
      <c r="Q41" s="44"/>
      <c r="R41" s="44"/>
    </row>
    <row r="42" spans="4:23" x14ac:dyDescent="0.25">
      <c r="D42" s="101" t="s">
        <v>16</v>
      </c>
      <c r="E42" s="101">
        <v>2025</v>
      </c>
      <c r="F42" s="102">
        <f t="shared" ref="F42:F48" si="10">$P19*$F159*R$31</f>
        <v>3408.4414857866723</v>
      </c>
      <c r="G42" s="102">
        <f t="shared" ref="G42:G48" si="11">$P19*$F159*S$33</f>
        <v>3415.5124957108446</v>
      </c>
      <c r="H42" s="101" t="s">
        <v>17</v>
      </c>
      <c r="I42" s="103" t="s">
        <v>26</v>
      </c>
      <c r="L42" s="44"/>
      <c r="M42" s="108"/>
      <c r="N42" s="108"/>
      <c r="O42" s="108"/>
      <c r="P42" s="108"/>
      <c r="Q42" s="108"/>
      <c r="R42" s="44"/>
    </row>
    <row r="43" spans="4:23" x14ac:dyDescent="0.25">
      <c r="D43" s="101" t="s">
        <v>16</v>
      </c>
      <c r="E43" s="101">
        <v>2025</v>
      </c>
      <c r="F43" s="102">
        <f t="shared" si="10"/>
        <v>3194.0459599955998</v>
      </c>
      <c r="G43" s="102">
        <f t="shared" si="11"/>
        <v>3200.67219394316</v>
      </c>
      <c r="H43" s="101" t="s">
        <v>17</v>
      </c>
      <c r="I43" s="103" t="s">
        <v>27</v>
      </c>
      <c r="L43" s="44"/>
      <c r="M43" s="108"/>
      <c r="N43" s="108"/>
      <c r="O43" s="108"/>
      <c r="P43" s="108"/>
      <c r="Q43" s="108"/>
      <c r="R43" s="44"/>
    </row>
    <row r="44" spans="4:23" x14ac:dyDescent="0.25">
      <c r="D44" s="101" t="s">
        <v>16</v>
      </c>
      <c r="E44" s="101">
        <v>2025</v>
      </c>
      <c r="F44" s="102">
        <f t="shared" si="10"/>
        <v>3108.4942301213378</v>
      </c>
      <c r="G44" s="102">
        <f t="shared" si="11"/>
        <v>3114.9429820339287</v>
      </c>
      <c r="H44" s="101" t="s">
        <v>17</v>
      </c>
      <c r="I44" s="103" t="s">
        <v>28</v>
      </c>
      <c r="L44" s="44"/>
      <c r="M44" s="108"/>
      <c r="N44" s="108"/>
      <c r="O44" s="108"/>
      <c r="P44" s="108"/>
      <c r="Q44" s="108"/>
      <c r="R44" s="44"/>
    </row>
    <row r="45" spans="4:23" x14ac:dyDescent="0.25">
      <c r="D45" s="101" t="s">
        <v>16</v>
      </c>
      <c r="E45" s="101">
        <v>2025</v>
      </c>
      <c r="F45" s="102">
        <f t="shared" si="10"/>
        <v>7763.3204916866662</v>
      </c>
      <c r="G45" s="102">
        <f t="shared" si="11"/>
        <v>7779.4259511672417</v>
      </c>
      <c r="H45" s="101" t="s">
        <v>17</v>
      </c>
      <c r="I45" s="103" t="s">
        <v>29</v>
      </c>
      <c r="L45" s="44"/>
      <c r="M45" s="108"/>
      <c r="N45" s="108"/>
      <c r="O45" s="108"/>
      <c r="P45" s="108"/>
      <c r="Q45" s="108"/>
      <c r="R45" s="44"/>
    </row>
    <row r="46" spans="4:23" x14ac:dyDescent="0.25">
      <c r="D46" s="101" t="s">
        <v>16</v>
      </c>
      <c r="E46" s="101">
        <v>2025</v>
      </c>
      <c r="F46" s="102">
        <f t="shared" si="10"/>
        <v>3530.3541669230899</v>
      </c>
      <c r="G46" s="102">
        <f t="shared" si="11"/>
        <v>3537.6780917885321</v>
      </c>
      <c r="H46" s="101" t="s">
        <v>17</v>
      </c>
      <c r="I46" s="103" t="s">
        <v>30</v>
      </c>
      <c r="L46" s="44"/>
      <c r="M46" s="108"/>
      <c r="N46" s="108"/>
      <c r="O46" s="108"/>
      <c r="P46" s="108"/>
      <c r="Q46" s="108"/>
      <c r="R46" s="44"/>
    </row>
    <row r="47" spans="4:23" x14ac:dyDescent="0.25">
      <c r="D47" s="101" t="s">
        <v>16</v>
      </c>
      <c r="E47" s="101">
        <v>2025</v>
      </c>
      <c r="F47" s="102">
        <f t="shared" si="10"/>
        <v>1111.0712593403773</v>
      </c>
      <c r="G47" s="102">
        <f t="shared" si="11"/>
        <v>1113.3762412313736</v>
      </c>
      <c r="H47" s="101" t="s">
        <v>17</v>
      </c>
      <c r="I47" s="103" t="s">
        <v>31</v>
      </c>
      <c r="L47" s="44"/>
      <c r="M47" s="108"/>
      <c r="N47" s="108"/>
      <c r="O47" s="108"/>
      <c r="P47" s="108"/>
      <c r="Q47" s="108"/>
      <c r="R47" s="44"/>
    </row>
    <row r="48" spans="4:23" x14ac:dyDescent="0.25">
      <c r="D48" s="101" t="s">
        <v>16</v>
      </c>
      <c r="E48" s="101">
        <v>2025</v>
      </c>
      <c r="F48" s="102">
        <f t="shared" si="10"/>
        <v>1078.2408690346506</v>
      </c>
      <c r="G48" s="102">
        <f t="shared" si="11"/>
        <v>1080.4777423732089</v>
      </c>
      <c r="H48" s="101" t="s">
        <v>17</v>
      </c>
      <c r="I48" s="103" t="s">
        <v>32</v>
      </c>
      <c r="L48" s="44"/>
      <c r="M48" s="108"/>
      <c r="N48" s="108"/>
      <c r="O48" s="108"/>
      <c r="P48" s="108"/>
      <c r="Q48" s="108"/>
      <c r="R48" s="44"/>
    </row>
    <row r="49" spans="4:13" x14ac:dyDescent="0.25">
      <c r="D49" s="94" t="s">
        <v>16</v>
      </c>
      <c r="E49" s="94">
        <v>2030</v>
      </c>
      <c r="F49" s="98">
        <f t="shared" ref="F49:F55" si="12">$Q7*F152*$S$30</f>
        <v>3451.4876724736887</v>
      </c>
      <c r="G49" s="98">
        <f t="shared" ref="G49:G55" si="13">$Q7*G152*$S$32</f>
        <v>5795.2416621756056</v>
      </c>
      <c r="H49" s="94" t="s">
        <v>17</v>
      </c>
      <c r="I49" s="93" t="s">
        <v>19</v>
      </c>
      <c r="L49" s="15"/>
      <c r="M49" s="15"/>
    </row>
    <row r="50" spans="4:13" x14ac:dyDescent="0.25">
      <c r="D50" s="94" t="s">
        <v>16</v>
      </c>
      <c r="E50" s="94">
        <v>2030</v>
      </c>
      <c r="F50" s="98">
        <f t="shared" si="12"/>
        <v>3358.5306566891454</v>
      </c>
      <c r="G50" s="98">
        <f t="shared" si="13"/>
        <v>5639.1616115462994</v>
      </c>
      <c r="H50" s="94" t="s">
        <v>17</v>
      </c>
      <c r="I50" s="93" t="s">
        <v>20</v>
      </c>
      <c r="L50" s="15"/>
      <c r="M50" s="15"/>
    </row>
    <row r="51" spans="4:13" x14ac:dyDescent="0.25">
      <c r="D51" s="94" t="s">
        <v>16</v>
      </c>
      <c r="E51" s="94">
        <v>2030</v>
      </c>
      <c r="F51" s="98">
        <f t="shared" si="12"/>
        <v>3675.2801070733581</v>
      </c>
      <c r="G51" s="98">
        <f t="shared" si="13"/>
        <v>6171.0017296430296</v>
      </c>
      <c r="H51" s="94" t="s">
        <v>17</v>
      </c>
      <c r="I51" s="93" t="s">
        <v>21</v>
      </c>
      <c r="L51" s="15"/>
      <c r="M51" s="15"/>
    </row>
    <row r="52" spans="4:13" x14ac:dyDescent="0.25">
      <c r="D52" s="94" t="s">
        <v>16</v>
      </c>
      <c r="E52" s="94">
        <v>2030</v>
      </c>
      <c r="F52" s="98">
        <f t="shared" si="12"/>
        <v>13835.545168389417</v>
      </c>
      <c r="G52" s="98">
        <f t="shared" si="13"/>
        <v>23230.657440331372</v>
      </c>
      <c r="H52" s="94" t="s">
        <v>17</v>
      </c>
      <c r="I52" s="93" t="s">
        <v>22</v>
      </c>
      <c r="L52" s="15"/>
      <c r="M52" s="15"/>
    </row>
    <row r="53" spans="4:13" x14ac:dyDescent="0.25">
      <c r="D53" s="94" t="s">
        <v>16</v>
      </c>
      <c r="E53" s="94">
        <v>2030</v>
      </c>
      <c r="F53" s="98">
        <f t="shared" si="12"/>
        <v>6324.4250487090958</v>
      </c>
      <c r="G53" s="98">
        <f t="shared" si="13"/>
        <v>10619.064881468214</v>
      </c>
      <c r="H53" s="94" t="s">
        <v>17</v>
      </c>
      <c r="I53" s="93" t="s">
        <v>23</v>
      </c>
      <c r="L53" s="15"/>
      <c r="M53" s="15"/>
    </row>
    <row r="54" spans="4:13" x14ac:dyDescent="0.25">
      <c r="D54" s="94" t="s">
        <v>16</v>
      </c>
      <c r="E54" s="94">
        <v>2030</v>
      </c>
      <c r="F54" s="98">
        <f t="shared" si="12"/>
        <v>1413.7054727070224</v>
      </c>
      <c r="G54" s="98">
        <f t="shared" si="13"/>
        <v>2373.6908924277286</v>
      </c>
      <c r="H54" s="94" t="s">
        <v>17</v>
      </c>
      <c r="I54" s="93" t="s">
        <v>24</v>
      </c>
      <c r="L54" s="15"/>
      <c r="M54" s="15"/>
    </row>
    <row r="55" spans="4:13" x14ac:dyDescent="0.25">
      <c r="D55" s="94" t="s">
        <v>16</v>
      </c>
      <c r="E55" s="94">
        <v>2030</v>
      </c>
      <c r="F55" s="98">
        <f t="shared" si="12"/>
        <v>1682.0793332441726</v>
      </c>
      <c r="G55" s="98">
        <f t="shared" si="13"/>
        <v>2824.3056780541019</v>
      </c>
      <c r="H55" s="94" t="s">
        <v>17</v>
      </c>
      <c r="I55" s="93" t="s">
        <v>25</v>
      </c>
      <c r="L55" s="15"/>
      <c r="M55" s="15"/>
    </row>
    <row r="56" spans="4:13" x14ac:dyDescent="0.25">
      <c r="D56" s="101" t="s">
        <v>16</v>
      </c>
      <c r="E56" s="101">
        <v>2030</v>
      </c>
      <c r="F56" s="102">
        <f t="shared" ref="F56:F62" si="14">$Q19*$F159*S$31</f>
        <v>3457.5196628299782</v>
      </c>
      <c r="G56" s="102">
        <f t="shared" ref="G56:G62" si="15">$Q19*$F159*T$33</f>
        <v>3388.7393134901886</v>
      </c>
      <c r="H56" s="101" t="s">
        <v>17</v>
      </c>
      <c r="I56" s="103" t="s">
        <v>26</v>
      </c>
      <c r="L56" s="15"/>
      <c r="M56" s="15"/>
    </row>
    <row r="57" spans="4:13" x14ac:dyDescent="0.25">
      <c r="D57" s="101" t="s">
        <v>16</v>
      </c>
      <c r="E57" s="101">
        <v>2030</v>
      </c>
      <c r="F57" s="102">
        <f t="shared" si="14"/>
        <v>3317.489511065075</v>
      </c>
      <c r="G57" s="102">
        <f t="shared" si="15"/>
        <v>3251.4947779171571</v>
      </c>
      <c r="H57" s="101" t="s">
        <v>17</v>
      </c>
      <c r="I57" s="103" t="s">
        <v>27</v>
      </c>
      <c r="L57" s="15"/>
      <c r="M57" s="15"/>
    </row>
    <row r="58" spans="4:13" x14ac:dyDescent="0.25">
      <c r="D58" s="101" t="s">
        <v>16</v>
      </c>
      <c r="E58" s="101">
        <v>2030</v>
      </c>
      <c r="F58" s="102">
        <f t="shared" si="14"/>
        <v>3204.0266261406059</v>
      </c>
      <c r="G58" s="102">
        <f t="shared" si="15"/>
        <v>3140.2890072315754</v>
      </c>
      <c r="H58" s="101" t="s">
        <v>17</v>
      </c>
      <c r="I58" s="103" t="s">
        <v>28</v>
      </c>
      <c r="L58" s="15"/>
      <c r="M58" s="15"/>
    </row>
    <row r="59" spans="4:13" x14ac:dyDescent="0.25">
      <c r="D59" s="101" t="s">
        <v>16</v>
      </c>
      <c r="E59" s="101">
        <v>2030</v>
      </c>
      <c r="F59" s="102">
        <f t="shared" si="14"/>
        <v>8424.886302828023</v>
      </c>
      <c r="G59" s="102">
        <f t="shared" si="15"/>
        <v>8257.2902572332387</v>
      </c>
      <c r="H59" s="101" t="s">
        <v>17</v>
      </c>
      <c r="I59" s="103" t="s">
        <v>29</v>
      </c>
      <c r="L59" s="15"/>
      <c r="M59" s="15"/>
    </row>
    <row r="60" spans="4:13" x14ac:dyDescent="0.25">
      <c r="D60" s="101" t="s">
        <v>16</v>
      </c>
      <c r="E60" s="101">
        <v>2030</v>
      </c>
      <c r="F60" s="102">
        <f t="shared" si="14"/>
        <v>4374.0872984099442</v>
      </c>
      <c r="G60" s="102">
        <f t="shared" si="15"/>
        <v>4287.0736927718708</v>
      </c>
      <c r="H60" s="101" t="s">
        <v>17</v>
      </c>
      <c r="I60" s="103" t="s">
        <v>30</v>
      </c>
      <c r="L60" s="15"/>
      <c r="M60" s="15"/>
    </row>
    <row r="61" spans="4:13" x14ac:dyDescent="0.25">
      <c r="D61" s="101" t="s">
        <v>16</v>
      </c>
      <c r="E61" s="101">
        <v>2030</v>
      </c>
      <c r="F61" s="102">
        <f t="shared" si="14"/>
        <v>1144.3155738834923</v>
      </c>
      <c r="G61" s="102">
        <f t="shared" si="15"/>
        <v>1121.5517337316053</v>
      </c>
      <c r="H61" s="101" t="s">
        <v>17</v>
      </c>
      <c r="I61" s="103" t="s">
        <v>31</v>
      </c>
      <c r="L61" s="15"/>
      <c r="M61" s="15"/>
    </row>
    <row r="62" spans="4:13" x14ac:dyDescent="0.25">
      <c r="D62" s="101" t="s">
        <v>16</v>
      </c>
      <c r="E62" s="101">
        <v>2030</v>
      </c>
      <c r="F62" s="102">
        <f t="shared" si="14"/>
        <v>1178.7889174512513</v>
      </c>
      <c r="G62" s="102">
        <f t="shared" si="15"/>
        <v>1155.3392999662688</v>
      </c>
      <c r="H62" s="101" t="s">
        <v>17</v>
      </c>
      <c r="I62" s="103" t="s">
        <v>32</v>
      </c>
      <c r="L62" s="15"/>
      <c r="M62" s="15"/>
    </row>
    <row r="63" spans="4:13" x14ac:dyDescent="0.25">
      <c r="D63" s="94" t="s">
        <v>16</v>
      </c>
      <c r="E63" s="94">
        <v>2035</v>
      </c>
      <c r="F63" s="98">
        <f t="shared" ref="F63:F69" si="16">$R7*F152*$T$30</f>
        <v>3389.5755624023095</v>
      </c>
      <c r="G63" s="98">
        <f t="shared" ref="G63:G69" si="17">$R7*G152*$T$32</f>
        <v>5657.1769838947484</v>
      </c>
      <c r="H63" s="94" t="s">
        <v>17</v>
      </c>
      <c r="I63" s="93" t="s">
        <v>19</v>
      </c>
      <c r="L63" s="15"/>
      <c r="M63" s="15"/>
    </row>
    <row r="64" spans="4:13" x14ac:dyDescent="0.25">
      <c r="D64" s="94" t="s">
        <v>16</v>
      </c>
      <c r="E64" s="94">
        <v>2035</v>
      </c>
      <c r="F64" s="98">
        <f t="shared" si="16"/>
        <v>3395.5803512842754</v>
      </c>
      <c r="G64" s="98">
        <f t="shared" si="17"/>
        <v>5667.1989329060025</v>
      </c>
      <c r="H64" s="94" t="s">
        <v>17</v>
      </c>
      <c r="I64" s="93" t="s">
        <v>20</v>
      </c>
      <c r="L64" s="15"/>
      <c r="M64" s="15"/>
    </row>
    <row r="65" spans="4:13" x14ac:dyDescent="0.25">
      <c r="D65" s="94" t="s">
        <v>16</v>
      </c>
      <c r="E65" s="94">
        <v>2035</v>
      </c>
      <c r="F65" s="98">
        <f t="shared" si="16"/>
        <v>3598.4655586152658</v>
      </c>
      <c r="G65" s="98">
        <f t="shared" si="17"/>
        <v>6005.8128697117463</v>
      </c>
      <c r="H65" s="94" t="s">
        <v>17</v>
      </c>
      <c r="I65" s="93" t="s">
        <v>21</v>
      </c>
      <c r="L65" s="15"/>
      <c r="M65" s="15"/>
    </row>
    <row r="66" spans="4:13" x14ac:dyDescent="0.25">
      <c r="D66" s="94" t="s">
        <v>16</v>
      </c>
      <c r="E66" s="94">
        <v>2035</v>
      </c>
      <c r="F66" s="98">
        <f t="shared" si="16"/>
        <v>14231.669053915262</v>
      </c>
      <c r="G66" s="98">
        <f t="shared" si="17"/>
        <v>23752.552239064338</v>
      </c>
      <c r="H66" s="94" t="s">
        <v>17</v>
      </c>
      <c r="I66" s="93" t="s">
        <v>22</v>
      </c>
      <c r="L66" s="15"/>
      <c r="M66" s="15"/>
    </row>
    <row r="67" spans="4:13" x14ac:dyDescent="0.25">
      <c r="D67" s="94" t="s">
        <v>16</v>
      </c>
      <c r="E67" s="94">
        <v>2035</v>
      </c>
      <c r="F67" s="98">
        <f t="shared" si="16"/>
        <v>7747.6307050329542</v>
      </c>
      <c r="G67" s="98">
        <f t="shared" si="17"/>
        <v>12930.739349904003</v>
      </c>
      <c r="H67" s="94" t="s">
        <v>17</v>
      </c>
      <c r="I67" s="93" t="s">
        <v>23</v>
      </c>
      <c r="L67" s="15"/>
      <c r="M67" s="15"/>
    </row>
    <row r="68" spans="4:13" x14ac:dyDescent="0.25">
      <c r="D68" s="94" t="s">
        <v>16</v>
      </c>
      <c r="E68" s="94">
        <v>2035</v>
      </c>
      <c r="F68" s="98">
        <f t="shared" si="16"/>
        <v>1435.4639464529971</v>
      </c>
      <c r="G68" s="98">
        <f t="shared" si="17"/>
        <v>2395.7788960837315</v>
      </c>
      <c r="H68" s="94" t="s">
        <v>17</v>
      </c>
      <c r="I68" s="93" t="s">
        <v>24</v>
      </c>
      <c r="L68" s="15"/>
      <c r="M68" s="15"/>
    </row>
    <row r="69" spans="4:13" x14ac:dyDescent="0.25">
      <c r="D69" s="94" t="s">
        <v>16</v>
      </c>
      <c r="E69" s="94">
        <v>2035</v>
      </c>
      <c r="F69" s="98">
        <f t="shared" si="16"/>
        <v>1706.7654185986876</v>
      </c>
      <c r="G69" s="98">
        <f t="shared" si="17"/>
        <v>2848.5790817304551</v>
      </c>
      <c r="H69" s="94" t="s">
        <v>17</v>
      </c>
      <c r="I69" s="93" t="s">
        <v>25</v>
      </c>
      <c r="L69" s="15"/>
      <c r="M69" s="15"/>
    </row>
    <row r="70" spans="4:13" x14ac:dyDescent="0.25">
      <c r="D70" s="101" t="s">
        <v>16</v>
      </c>
      <c r="E70" s="101">
        <v>2035</v>
      </c>
      <c r="F70" s="102">
        <f t="shared" ref="F70:F76" si="18">$R19*$F159*T$31</f>
        <v>3476.1309730352141</v>
      </c>
      <c r="G70" s="102">
        <f t="shared" ref="G70:G76" si="19">$R19*$F159*U$33</f>
        <v>3110.1561625550053</v>
      </c>
      <c r="H70" s="101" t="s">
        <v>17</v>
      </c>
      <c r="I70" s="103" t="s">
        <v>26</v>
      </c>
      <c r="L70" s="15"/>
      <c r="M70" s="15"/>
    </row>
    <row r="71" spans="4:13" x14ac:dyDescent="0.25">
      <c r="D71" s="101" t="s">
        <v>16</v>
      </c>
      <c r="E71" s="101">
        <v>2035</v>
      </c>
      <c r="F71" s="102">
        <f t="shared" si="18"/>
        <v>3412.2903852691525</v>
      </c>
      <c r="G71" s="102">
        <f t="shared" si="19"/>
        <v>3053.0368540473683</v>
      </c>
      <c r="H71" s="101" t="s">
        <v>17</v>
      </c>
      <c r="I71" s="103" t="s">
        <v>27</v>
      </c>
      <c r="L71" s="15"/>
      <c r="M71" s="15"/>
    </row>
    <row r="72" spans="4:13" x14ac:dyDescent="0.25">
      <c r="D72" s="101" t="s">
        <v>16</v>
      </c>
      <c r="E72" s="101">
        <v>2035</v>
      </c>
      <c r="F72" s="102">
        <f t="shared" si="18"/>
        <v>3235.5404418206108</v>
      </c>
      <c r="G72" s="102">
        <f t="shared" si="19"/>
        <v>2894.8955382822323</v>
      </c>
      <c r="H72" s="101" t="s">
        <v>17</v>
      </c>
      <c r="I72" s="103" t="s">
        <v>28</v>
      </c>
      <c r="L72" s="15"/>
      <c r="M72" s="15"/>
    </row>
    <row r="73" spans="4:13" x14ac:dyDescent="0.25">
      <c r="D73" s="101" t="s">
        <v>16</v>
      </c>
      <c r="E73" s="101">
        <v>2035</v>
      </c>
      <c r="F73" s="102">
        <f t="shared" si="18"/>
        <v>9197.5054353961805</v>
      </c>
      <c r="G73" s="102">
        <f t="shared" si="19"/>
        <v>8229.1715795315067</v>
      </c>
      <c r="H73" s="101" t="s">
        <v>17</v>
      </c>
      <c r="I73" s="103" t="s">
        <v>29</v>
      </c>
      <c r="L73" s="15"/>
      <c r="M73" s="15"/>
    </row>
    <row r="74" spans="4:13" x14ac:dyDescent="0.25">
      <c r="D74" s="101" t="s">
        <v>16</v>
      </c>
      <c r="E74" s="101">
        <v>2035</v>
      </c>
      <c r="F74" s="102">
        <f t="shared" si="18"/>
        <v>5445.9649772568118</v>
      </c>
      <c r="G74" s="102">
        <f t="shared" si="19"/>
        <v>4872.6016558244391</v>
      </c>
      <c r="H74" s="101" t="s">
        <v>17</v>
      </c>
      <c r="I74" s="103" t="s">
        <v>30</v>
      </c>
      <c r="L74" s="15"/>
      <c r="M74" s="15"/>
    </row>
    <row r="75" spans="4:13" x14ac:dyDescent="0.25">
      <c r="D75" s="101" t="s">
        <v>16</v>
      </c>
      <c r="E75" s="101">
        <v>2035</v>
      </c>
      <c r="F75" s="102">
        <f t="shared" si="18"/>
        <v>1170.1182644269777</v>
      </c>
      <c r="G75" s="102">
        <f t="shared" si="19"/>
        <v>1046.9256075952997</v>
      </c>
      <c r="H75" s="101" t="s">
        <v>17</v>
      </c>
      <c r="I75" s="103" t="s">
        <v>31</v>
      </c>
      <c r="L75" s="15"/>
      <c r="M75" s="15"/>
    </row>
    <row r="76" spans="4:13" x14ac:dyDescent="0.25">
      <c r="D76" s="101" t="s">
        <v>16</v>
      </c>
      <c r="E76" s="101">
        <v>2035</v>
      </c>
      <c r="F76" s="102">
        <f t="shared" si="18"/>
        <v>1265.9888378076275</v>
      </c>
      <c r="G76" s="102">
        <f t="shared" si="19"/>
        <v>1132.7027134985212</v>
      </c>
      <c r="H76" s="101" t="s">
        <v>17</v>
      </c>
      <c r="I76" s="103" t="s">
        <v>32</v>
      </c>
      <c r="L76" s="15"/>
      <c r="M76" s="15"/>
    </row>
    <row r="77" spans="4:13" x14ac:dyDescent="0.25">
      <c r="D77" s="94" t="s">
        <v>16</v>
      </c>
      <c r="E77" s="94">
        <v>2040</v>
      </c>
      <c r="F77" s="98">
        <f t="shared" ref="F77:F83" si="20">$S7*F152*$U$30</f>
        <v>3726.2452012337931</v>
      </c>
      <c r="G77" s="98">
        <f t="shared" ref="G77:G83" si="21">$S7*G152*$U$32</f>
        <v>5942.9550719406816</v>
      </c>
      <c r="H77" s="94" t="s">
        <v>17</v>
      </c>
      <c r="I77" s="93" t="s">
        <v>19</v>
      </c>
      <c r="L77" s="15"/>
      <c r="M77" s="15"/>
    </row>
    <row r="78" spans="4:13" x14ac:dyDescent="0.25">
      <c r="D78" s="94" t="s">
        <v>16</v>
      </c>
      <c r="E78" s="94">
        <v>2040</v>
      </c>
      <c r="F78" s="98">
        <f t="shared" si="20"/>
        <v>3827.8962488408711</v>
      </c>
      <c r="G78" s="98">
        <f t="shared" si="21"/>
        <v>6105.0774166389119</v>
      </c>
      <c r="H78" s="94" t="s">
        <v>17</v>
      </c>
      <c r="I78" s="93" t="s">
        <v>20</v>
      </c>
      <c r="L78" s="15"/>
      <c r="M78" s="15"/>
    </row>
    <row r="79" spans="4:13" x14ac:dyDescent="0.25">
      <c r="D79" s="94" t="s">
        <v>16</v>
      </c>
      <c r="E79" s="94">
        <v>2040</v>
      </c>
      <c r="F79" s="98">
        <f t="shared" si="20"/>
        <v>3922.1322412754739</v>
      </c>
      <c r="G79" s="98">
        <f t="shared" si="21"/>
        <v>6255.3735563060354</v>
      </c>
      <c r="H79" s="94" t="s">
        <v>17</v>
      </c>
      <c r="I79" s="93" t="s">
        <v>21</v>
      </c>
      <c r="L79" s="15"/>
      <c r="M79" s="15"/>
    </row>
    <row r="80" spans="4:13" x14ac:dyDescent="0.25">
      <c r="D80" s="94" t="s">
        <v>16</v>
      </c>
      <c r="E80" s="94">
        <v>2040</v>
      </c>
      <c r="F80" s="98">
        <f t="shared" si="20"/>
        <v>16216.653671366377</v>
      </c>
      <c r="G80" s="98">
        <f t="shared" si="21"/>
        <v>25863.795585497679</v>
      </c>
      <c r="H80" s="94" t="s">
        <v>17</v>
      </c>
      <c r="I80" s="93" t="s">
        <v>22</v>
      </c>
      <c r="L80" s="15"/>
      <c r="M80" s="15"/>
    </row>
    <row r="81" spans="4:13" x14ac:dyDescent="0.25">
      <c r="D81" s="94" t="s">
        <v>16</v>
      </c>
      <c r="E81" s="94">
        <v>2040</v>
      </c>
      <c r="F81" s="98">
        <f t="shared" si="20"/>
        <v>10689.946964460749</v>
      </c>
      <c r="G81" s="98">
        <f t="shared" si="21"/>
        <v>17049.300596263336</v>
      </c>
      <c r="H81" s="94" t="s">
        <v>17</v>
      </c>
      <c r="I81" s="93" t="s">
        <v>23</v>
      </c>
      <c r="L81" s="15"/>
      <c r="M81" s="15"/>
    </row>
    <row r="82" spans="4:13" x14ac:dyDescent="0.25">
      <c r="D82" s="94" t="s">
        <v>16</v>
      </c>
      <c r="E82" s="94">
        <v>2040</v>
      </c>
      <c r="F82" s="98">
        <f t="shared" si="20"/>
        <v>1626.2007892324266</v>
      </c>
      <c r="G82" s="98">
        <f t="shared" si="21"/>
        <v>2593.6130625979158</v>
      </c>
      <c r="H82" s="94" t="s">
        <v>17</v>
      </c>
      <c r="I82" s="93" t="s">
        <v>24</v>
      </c>
      <c r="L82" s="15"/>
      <c r="M82" s="15"/>
    </row>
    <row r="83" spans="4:13" x14ac:dyDescent="0.25">
      <c r="D83" s="94" t="s">
        <v>16</v>
      </c>
      <c r="E83" s="94">
        <v>2040</v>
      </c>
      <c r="F83" s="98">
        <f t="shared" si="20"/>
        <v>1928.5622622846247</v>
      </c>
      <c r="G83" s="98">
        <f t="shared" si="21"/>
        <v>3075.8466658079365</v>
      </c>
      <c r="H83" s="94" t="s">
        <v>17</v>
      </c>
      <c r="I83" s="93" t="s">
        <v>25</v>
      </c>
      <c r="L83" s="15"/>
      <c r="M83" s="15"/>
    </row>
    <row r="84" spans="4:13" x14ac:dyDescent="0.25">
      <c r="D84" s="101" t="s">
        <v>16</v>
      </c>
      <c r="E84" s="101">
        <v>2040</v>
      </c>
      <c r="F84" s="102">
        <f t="shared" ref="F84:F90" si="22">$S19*$F159*U$31</f>
        <v>3117.2110994545314</v>
      </c>
      <c r="G84" s="102">
        <f t="shared" ref="G84:G90" si="23">$S19*$F159*V$33</f>
        <v>3041.2731195307265</v>
      </c>
      <c r="H84" s="101" t="s">
        <v>17</v>
      </c>
      <c r="I84" s="103" t="s">
        <v>26</v>
      </c>
      <c r="L84" s="15"/>
      <c r="M84" s="15"/>
    </row>
    <row r="85" spans="4:13" x14ac:dyDescent="0.25">
      <c r="D85" s="101" t="s">
        <v>16</v>
      </c>
      <c r="E85" s="101">
        <v>2040</v>
      </c>
      <c r="F85" s="102">
        <f t="shared" si="22"/>
        <v>3125.2416991096306</v>
      </c>
      <c r="G85" s="102">
        <f t="shared" si="23"/>
        <v>3049.108086777263</v>
      </c>
      <c r="H85" s="101" t="s">
        <v>17</v>
      </c>
      <c r="I85" s="103" t="s">
        <v>27</v>
      </c>
      <c r="L85" s="15"/>
      <c r="M85" s="15"/>
    </row>
    <row r="86" spans="4:13" x14ac:dyDescent="0.25">
      <c r="D86" s="101" t="s">
        <v>16</v>
      </c>
      <c r="E86" s="101">
        <v>2040</v>
      </c>
      <c r="F86" s="102">
        <f t="shared" si="22"/>
        <v>2884.7252394393886</v>
      </c>
      <c r="G86" s="102">
        <f t="shared" si="23"/>
        <v>2814.4508177434777</v>
      </c>
      <c r="H86" s="101" t="s">
        <v>17</v>
      </c>
      <c r="I86" s="103" t="s">
        <v>28</v>
      </c>
      <c r="L86" s="15"/>
      <c r="M86" s="15"/>
    </row>
    <row r="87" spans="4:13" x14ac:dyDescent="0.25">
      <c r="D87" s="101" t="s">
        <v>16</v>
      </c>
      <c r="E87" s="101">
        <v>2040</v>
      </c>
      <c r="F87" s="102">
        <f t="shared" si="22"/>
        <v>8919.6539585830105</v>
      </c>
      <c r="G87" s="102">
        <f t="shared" si="23"/>
        <v>8702.3634121222058</v>
      </c>
      <c r="H87" s="101" t="s">
        <v>17</v>
      </c>
      <c r="I87" s="103" t="s">
        <v>29</v>
      </c>
      <c r="L87" s="15"/>
      <c r="M87" s="15"/>
    </row>
    <row r="88" spans="4:13" x14ac:dyDescent="0.25">
      <c r="D88" s="101" t="s">
        <v>16</v>
      </c>
      <c r="E88" s="101">
        <v>2040</v>
      </c>
      <c r="F88" s="102">
        <f t="shared" si="22"/>
        <v>6101.8047537941211</v>
      </c>
      <c r="G88" s="102">
        <f t="shared" si="23"/>
        <v>5953.1594705235475</v>
      </c>
      <c r="H88" s="101" t="s">
        <v>17</v>
      </c>
      <c r="I88" s="103" t="s">
        <v>30</v>
      </c>
      <c r="L88" s="15"/>
      <c r="M88" s="15"/>
    </row>
    <row r="89" spans="4:13" x14ac:dyDescent="0.25">
      <c r="D89" s="101" t="s">
        <v>16</v>
      </c>
      <c r="E89" s="101">
        <v>2040</v>
      </c>
      <c r="F89" s="102">
        <f t="shared" si="22"/>
        <v>1067.5343808179182</v>
      </c>
      <c r="G89" s="102">
        <f t="shared" si="23"/>
        <v>1041.5283126396328</v>
      </c>
      <c r="H89" s="101" t="s">
        <v>17</v>
      </c>
      <c r="I89" s="103" t="s">
        <v>31</v>
      </c>
      <c r="L89" s="15"/>
      <c r="M89" s="15"/>
    </row>
    <row r="90" spans="4:13" x14ac:dyDescent="0.25">
      <c r="D90" s="101" t="s">
        <v>16</v>
      </c>
      <c r="E90" s="101">
        <v>2040</v>
      </c>
      <c r="F90" s="102">
        <f t="shared" si="22"/>
        <v>1202.3815333598009</v>
      </c>
      <c r="G90" s="102">
        <f t="shared" si="23"/>
        <v>1173.0904709877314</v>
      </c>
      <c r="H90" s="101" t="s">
        <v>17</v>
      </c>
      <c r="I90" s="103" t="s">
        <v>32</v>
      </c>
      <c r="L90" s="15"/>
      <c r="M90" s="15"/>
    </row>
    <row r="91" spans="4:13" x14ac:dyDescent="0.25">
      <c r="D91" s="94" t="s">
        <v>16</v>
      </c>
      <c r="E91" s="94">
        <v>2045</v>
      </c>
      <c r="F91" s="98">
        <f t="shared" ref="F91:F97" si="24">$T7*F152*$V$30</f>
        <v>3736.4416961518355</v>
      </c>
      <c r="G91" s="98">
        <f t="shared" ref="G91:G97" si="25">$T7*G152*$V$32</f>
        <v>5895.7101277597549</v>
      </c>
      <c r="H91" s="94" t="s">
        <v>17</v>
      </c>
      <c r="I91" s="93" t="s">
        <v>19</v>
      </c>
      <c r="L91" s="15"/>
      <c r="M91" s="15"/>
    </row>
    <row r="92" spans="4:13" x14ac:dyDescent="0.25">
      <c r="D92" s="94" t="s">
        <v>16</v>
      </c>
      <c r="E92" s="94">
        <v>2045</v>
      </c>
      <c r="F92" s="98">
        <f t="shared" si="24"/>
        <v>3923.9426510045478</v>
      </c>
      <c r="G92" s="98">
        <f t="shared" si="25"/>
        <v>6191.5668193356596</v>
      </c>
      <c r="H92" s="94" t="s">
        <v>17</v>
      </c>
      <c r="I92" s="93" t="s">
        <v>20</v>
      </c>
      <c r="L92" s="15"/>
      <c r="M92" s="15"/>
    </row>
    <row r="93" spans="4:13" x14ac:dyDescent="0.25">
      <c r="D93" s="94" t="s">
        <v>16</v>
      </c>
      <c r="E93" s="94">
        <v>2045</v>
      </c>
      <c r="F93" s="98">
        <f t="shared" si="24"/>
        <v>3885.8668963001023</v>
      </c>
      <c r="G93" s="98">
        <f t="shared" si="25"/>
        <v>6131.4873022742022</v>
      </c>
      <c r="H93" s="94" t="s">
        <v>17</v>
      </c>
      <c r="I93" s="93" t="s">
        <v>21</v>
      </c>
      <c r="L93" s="15"/>
      <c r="M93" s="15"/>
    </row>
    <row r="94" spans="4:13" x14ac:dyDescent="0.25">
      <c r="D94" s="94" t="s">
        <v>16</v>
      </c>
      <c r="E94" s="94">
        <v>2045</v>
      </c>
      <c r="F94" s="98">
        <f t="shared" si="24"/>
        <v>16618.886284934109</v>
      </c>
      <c r="G94" s="98">
        <f t="shared" si="25"/>
        <v>26222.846266565255</v>
      </c>
      <c r="H94" s="94" t="s">
        <v>17</v>
      </c>
      <c r="I94" s="93" t="s">
        <v>22</v>
      </c>
      <c r="L94" s="15"/>
      <c r="M94" s="15"/>
    </row>
    <row r="95" spans="4:13" x14ac:dyDescent="0.25">
      <c r="D95" s="94" t="s">
        <v>16</v>
      </c>
      <c r="E95" s="94">
        <v>2045</v>
      </c>
      <c r="F95" s="98">
        <f t="shared" si="24"/>
        <v>13513.321400048755</v>
      </c>
      <c r="G95" s="98">
        <f t="shared" si="25"/>
        <v>21322.593075650741</v>
      </c>
      <c r="H95" s="94" t="s">
        <v>17</v>
      </c>
      <c r="I95" s="93" t="s">
        <v>23</v>
      </c>
      <c r="L95" s="15"/>
      <c r="M95" s="15"/>
    </row>
    <row r="96" spans="4:13" x14ac:dyDescent="0.25">
      <c r="D96" s="94" t="s">
        <v>16</v>
      </c>
      <c r="E96" s="94">
        <v>2045</v>
      </c>
      <c r="F96" s="98">
        <f t="shared" si="24"/>
        <v>1675.775948329418</v>
      </c>
      <c r="G96" s="98">
        <f t="shared" si="25"/>
        <v>2644.1973497397912</v>
      </c>
      <c r="H96" s="94" t="s">
        <v>17</v>
      </c>
      <c r="I96" s="93" t="s">
        <v>24</v>
      </c>
      <c r="L96" s="15"/>
      <c r="M96" s="15"/>
    </row>
    <row r="97" spans="4:13" x14ac:dyDescent="0.25">
      <c r="D97" s="94" t="s">
        <v>16</v>
      </c>
      <c r="E97" s="94">
        <v>2045</v>
      </c>
      <c r="F97" s="98">
        <f t="shared" si="24"/>
        <v>1980.0868250758044</v>
      </c>
      <c r="G97" s="98">
        <f t="shared" si="25"/>
        <v>3124.3677535410602</v>
      </c>
      <c r="H97" s="94" t="s">
        <v>17</v>
      </c>
      <c r="I97" s="93" t="s">
        <v>25</v>
      </c>
      <c r="L97" s="15"/>
      <c r="M97" s="15"/>
    </row>
    <row r="98" spans="4:13" x14ac:dyDescent="0.25">
      <c r="D98" s="101" t="s">
        <v>16</v>
      </c>
      <c r="E98" s="101">
        <v>2045</v>
      </c>
      <c r="F98" s="102">
        <f t="shared" ref="F98:F104" si="26">$T19*$F159*V$31</f>
        <v>3082.9282909912486</v>
      </c>
      <c r="G98" s="102">
        <f t="shared" ref="G98:G104" si="27">$T19*$F159*W$33</f>
        <v>2978.275449202552</v>
      </c>
      <c r="H98" s="101" t="s">
        <v>17</v>
      </c>
      <c r="I98" s="103" t="s">
        <v>26</v>
      </c>
      <c r="L98" s="15"/>
      <c r="M98" s="15"/>
    </row>
    <row r="99" spans="4:13" x14ac:dyDescent="0.25">
      <c r="D99" s="101" t="s">
        <v>16</v>
      </c>
      <c r="E99" s="101">
        <v>2045</v>
      </c>
      <c r="F99" s="102">
        <f t="shared" si="26"/>
        <v>3151.2639151301987</v>
      </c>
      <c r="G99" s="102">
        <f t="shared" si="27"/>
        <v>3044.291357608106</v>
      </c>
      <c r="H99" s="101" t="s">
        <v>17</v>
      </c>
      <c r="I99" s="103" t="s">
        <v>27</v>
      </c>
      <c r="L99" s="15"/>
      <c r="M99" s="15"/>
    </row>
    <row r="100" spans="4:13" x14ac:dyDescent="0.25">
      <c r="D100" s="101" t="s">
        <v>16</v>
      </c>
      <c r="E100" s="101">
        <v>2045</v>
      </c>
      <c r="F100" s="102">
        <f t="shared" si="26"/>
        <v>2814.6451940508655</v>
      </c>
      <c r="G100" s="102">
        <f t="shared" si="27"/>
        <v>2719.0994692135191</v>
      </c>
      <c r="H100" s="101" t="s">
        <v>17</v>
      </c>
      <c r="I100" s="103" t="s">
        <v>28</v>
      </c>
      <c r="L100" s="15"/>
      <c r="M100" s="15"/>
    </row>
    <row r="101" spans="4:13" x14ac:dyDescent="0.25">
      <c r="D101" s="101" t="s">
        <v>16</v>
      </c>
      <c r="E101" s="101">
        <v>2045</v>
      </c>
      <c r="F101" s="102">
        <f t="shared" si="26"/>
        <v>9424.3123102980644</v>
      </c>
      <c r="G101" s="102">
        <f t="shared" si="27"/>
        <v>9104.3953443216124</v>
      </c>
      <c r="H101" s="101" t="s">
        <v>17</v>
      </c>
      <c r="I101" s="103" t="s">
        <v>29</v>
      </c>
      <c r="L101" s="15"/>
      <c r="M101" s="15"/>
    </row>
    <row r="102" spans="4:13" x14ac:dyDescent="0.25">
      <c r="D102" s="101" t="s">
        <v>16</v>
      </c>
      <c r="E102" s="101">
        <v>2045</v>
      </c>
      <c r="F102" s="102">
        <f t="shared" si="26"/>
        <v>7585.6743755710813</v>
      </c>
      <c r="G102" s="102">
        <f t="shared" si="27"/>
        <v>7328.171668613224</v>
      </c>
      <c r="H102" s="101" t="s">
        <v>17</v>
      </c>
      <c r="I102" s="103" t="s">
        <v>30</v>
      </c>
      <c r="L102" s="15"/>
      <c r="M102" s="15"/>
    </row>
    <row r="103" spans="4:13" x14ac:dyDescent="0.25">
      <c r="D103" s="101" t="s">
        <v>16</v>
      </c>
      <c r="E103" s="101">
        <v>2045</v>
      </c>
      <c r="F103" s="102">
        <f t="shared" si="26"/>
        <v>1073.6720570538207</v>
      </c>
      <c r="G103" s="102">
        <f t="shared" si="27"/>
        <v>1037.2252696769824</v>
      </c>
      <c r="H103" s="101" t="s">
        <v>17</v>
      </c>
      <c r="I103" s="103" t="s">
        <v>31</v>
      </c>
      <c r="L103" s="15"/>
      <c r="M103" s="15"/>
    </row>
    <row r="104" spans="4:13" x14ac:dyDescent="0.25">
      <c r="D104" s="101" t="s">
        <v>16</v>
      </c>
      <c r="E104" s="101">
        <v>2045</v>
      </c>
      <c r="F104" s="102">
        <f t="shared" si="26"/>
        <v>1249.8740809935405</v>
      </c>
      <c r="G104" s="102">
        <f t="shared" si="27"/>
        <v>1207.4459535420413</v>
      </c>
      <c r="H104" s="101" t="s">
        <v>17</v>
      </c>
      <c r="I104" s="103" t="s">
        <v>32</v>
      </c>
      <c r="L104" s="15"/>
      <c r="M104" s="15"/>
    </row>
    <row r="105" spans="4:13" x14ac:dyDescent="0.25">
      <c r="D105" s="94" t="s">
        <v>16</v>
      </c>
      <c r="E105" s="94">
        <v>2050</v>
      </c>
      <c r="F105" s="98">
        <f t="shared" ref="F105:F111" si="28">$U7*F152*$W$30</f>
        <v>3753.5925730385752</v>
      </c>
      <c r="G105" s="98">
        <f t="shared" ref="G105:G111" si="29">$U7*G152*$W$32</f>
        <v>5861.128568564699</v>
      </c>
      <c r="H105" s="94" t="s">
        <v>17</v>
      </c>
      <c r="I105" s="93" t="s">
        <v>19</v>
      </c>
      <c r="L105" s="15"/>
      <c r="M105" s="15"/>
    </row>
    <row r="106" spans="4:13" x14ac:dyDescent="0.25">
      <c r="D106" s="94" t="s">
        <v>16</v>
      </c>
      <c r="E106" s="94">
        <v>2050</v>
      </c>
      <c r="F106" s="98">
        <f t="shared" si="28"/>
        <v>4020.6964937730409</v>
      </c>
      <c r="G106" s="98">
        <f t="shared" si="29"/>
        <v>6278.2037812122671</v>
      </c>
      <c r="H106" s="94" t="s">
        <v>17</v>
      </c>
      <c r="I106" s="93" t="s">
        <v>20</v>
      </c>
      <c r="L106" s="15"/>
      <c r="M106" s="15"/>
    </row>
    <row r="107" spans="4:13" x14ac:dyDescent="0.25">
      <c r="D107" s="94" t="s">
        <v>16</v>
      </c>
      <c r="E107" s="94">
        <v>2050</v>
      </c>
      <c r="F107" s="98">
        <f t="shared" si="28"/>
        <v>3847.5665819468545</v>
      </c>
      <c r="G107" s="98">
        <f t="shared" si="29"/>
        <v>6007.8663238211184</v>
      </c>
      <c r="H107" s="94" t="s">
        <v>17</v>
      </c>
      <c r="I107" s="93" t="s">
        <v>21</v>
      </c>
      <c r="L107" s="15"/>
      <c r="M107" s="15"/>
    </row>
    <row r="108" spans="4:13" x14ac:dyDescent="0.25">
      <c r="D108" s="94" t="s">
        <v>16</v>
      </c>
      <c r="E108" s="94">
        <v>2050</v>
      </c>
      <c r="F108" s="98">
        <f t="shared" si="28"/>
        <v>16814.845772565048</v>
      </c>
      <c r="G108" s="98">
        <f t="shared" si="29"/>
        <v>26255.905779835346</v>
      </c>
      <c r="H108" s="94" t="s">
        <v>17</v>
      </c>
      <c r="I108" s="93" t="s">
        <v>22</v>
      </c>
      <c r="L108" s="15"/>
      <c r="M108" s="15"/>
    </row>
    <row r="109" spans="4:13" x14ac:dyDescent="0.25">
      <c r="D109" s="94" t="s">
        <v>16</v>
      </c>
      <c r="E109" s="94">
        <v>2050</v>
      </c>
      <c r="F109" s="98">
        <f t="shared" si="28"/>
        <v>17172.227477793906</v>
      </c>
      <c r="G109" s="98">
        <f t="shared" si="29"/>
        <v>26813.947197927519</v>
      </c>
      <c r="H109" s="94" t="s">
        <v>17</v>
      </c>
      <c r="I109" s="93" t="s">
        <v>23</v>
      </c>
      <c r="L109" s="15"/>
      <c r="M109" s="15"/>
    </row>
    <row r="110" spans="4:13" x14ac:dyDescent="0.25">
      <c r="D110" s="94" t="s">
        <v>16</v>
      </c>
      <c r="E110" s="94">
        <v>2050</v>
      </c>
      <c r="F110" s="98">
        <f t="shared" si="28"/>
        <v>1726.0825401326099</v>
      </c>
      <c r="G110" s="98">
        <f t="shared" si="29"/>
        <v>2695.2290348023257</v>
      </c>
      <c r="H110" s="94" t="s">
        <v>17</v>
      </c>
      <c r="I110" s="93" t="s">
        <v>24</v>
      </c>
      <c r="L110" s="15"/>
      <c r="M110" s="15"/>
    </row>
    <row r="111" spans="4:13" x14ac:dyDescent="0.25">
      <c r="D111" s="94" t="s">
        <v>16</v>
      </c>
      <c r="E111" s="94">
        <v>2050</v>
      </c>
      <c r="F111" s="98">
        <f t="shared" si="28"/>
        <v>2030.9121490772286</v>
      </c>
      <c r="G111" s="98">
        <f t="shared" si="29"/>
        <v>3171.2118418770433</v>
      </c>
      <c r="H111" s="94" t="s">
        <v>17</v>
      </c>
      <c r="I111" s="93" t="s">
        <v>25</v>
      </c>
      <c r="L111" s="15"/>
      <c r="M111" s="15"/>
    </row>
    <row r="112" spans="4:13" x14ac:dyDescent="0.25">
      <c r="D112" s="101" t="s">
        <v>16</v>
      </c>
      <c r="E112" s="101">
        <v>2050</v>
      </c>
      <c r="F112" s="102">
        <f t="shared" ref="F112:F118" si="30">$U19*$F159*$W$31</f>
        <v>3061.9693369514157</v>
      </c>
      <c r="G112" s="102">
        <f t="shared" ref="G112:G118" si="31">$U19*$F159*$W$33</f>
        <v>2926.0101396850268</v>
      </c>
      <c r="H112" s="101" t="s">
        <v>17</v>
      </c>
      <c r="I112" s="103" t="s">
        <v>26</v>
      </c>
      <c r="L112" s="15"/>
      <c r="M112" s="15"/>
    </row>
    <row r="113" spans="4:13" x14ac:dyDescent="0.25">
      <c r="D113" s="101" t="s">
        <v>16</v>
      </c>
      <c r="E113" s="101">
        <v>2050</v>
      </c>
      <c r="F113" s="102">
        <f t="shared" si="30"/>
        <v>3186.0193653243109</v>
      </c>
      <c r="G113" s="102">
        <f t="shared" si="31"/>
        <v>3044.5520324685422</v>
      </c>
      <c r="H113" s="101" t="s">
        <v>17</v>
      </c>
      <c r="I113" s="103" t="s">
        <v>27</v>
      </c>
      <c r="L113" s="15"/>
      <c r="M113" s="15"/>
    </row>
    <row r="114" spans="4:13" x14ac:dyDescent="0.25">
      <c r="D114" s="101" t="s">
        <v>16</v>
      </c>
      <c r="E114" s="101">
        <v>2050</v>
      </c>
      <c r="F114" s="102">
        <f t="shared" si="30"/>
        <v>2742.6717927832437</v>
      </c>
      <c r="G114" s="102">
        <f t="shared" si="31"/>
        <v>2620.8902155440542</v>
      </c>
      <c r="H114" s="101" t="s">
        <v>17</v>
      </c>
      <c r="I114" s="103" t="s">
        <v>28</v>
      </c>
      <c r="L114" s="15"/>
      <c r="M114" s="15"/>
    </row>
    <row r="115" spans="4:13" x14ac:dyDescent="0.25">
      <c r="D115" s="101" t="s">
        <v>16</v>
      </c>
      <c r="E115" s="101">
        <v>2050</v>
      </c>
      <c r="F115" s="102">
        <f t="shared" si="30"/>
        <v>9857.5103634745028</v>
      </c>
      <c r="G115" s="102">
        <f t="shared" si="31"/>
        <v>9419.8119254498215</v>
      </c>
      <c r="H115" s="101" t="s">
        <v>17</v>
      </c>
      <c r="I115" s="103" t="s">
        <v>29</v>
      </c>
      <c r="L115" s="15"/>
      <c r="M115" s="15"/>
    </row>
    <row r="116" spans="4:13" x14ac:dyDescent="0.25">
      <c r="D116" s="101" t="s">
        <v>16</v>
      </c>
      <c r="E116" s="101">
        <v>2050</v>
      </c>
      <c r="F116" s="102">
        <f t="shared" si="30"/>
        <v>9511.4639221164362</v>
      </c>
      <c r="G116" s="102">
        <f t="shared" si="31"/>
        <v>9089.1308229330552</v>
      </c>
      <c r="H116" s="101" t="s">
        <v>17</v>
      </c>
      <c r="I116" s="103" t="s">
        <v>30</v>
      </c>
      <c r="L116" s="15"/>
      <c r="M116" s="15"/>
    </row>
    <row r="117" spans="4:13" x14ac:dyDescent="0.25">
      <c r="D117" s="101" t="s">
        <v>16</v>
      </c>
      <c r="E117" s="101">
        <v>2050</v>
      </c>
      <c r="F117" s="102">
        <f t="shared" si="30"/>
        <v>1083.511187899152</v>
      </c>
      <c r="G117" s="102">
        <f t="shared" si="31"/>
        <v>1035.4005456539264</v>
      </c>
      <c r="H117" s="101" t="s">
        <v>17</v>
      </c>
      <c r="I117" s="103" t="s">
        <v>31</v>
      </c>
      <c r="L117" s="15"/>
      <c r="M117" s="15"/>
    </row>
    <row r="118" spans="4:13" x14ac:dyDescent="0.25">
      <c r="D118" s="101" t="s">
        <v>16</v>
      </c>
      <c r="E118" s="101">
        <v>2050</v>
      </c>
      <c r="F118" s="102">
        <f t="shared" si="30"/>
        <v>1296.2852882418863</v>
      </c>
      <c r="G118" s="102">
        <f t="shared" si="31"/>
        <v>1238.7269367944259</v>
      </c>
      <c r="H118" s="101" t="s">
        <v>17</v>
      </c>
      <c r="I118" s="103" t="s">
        <v>32</v>
      </c>
      <c r="L118" s="15"/>
      <c r="M118" s="15"/>
    </row>
    <row r="119" spans="4:13" x14ac:dyDescent="0.25">
      <c r="D119" t="s">
        <v>16</v>
      </c>
      <c r="E119">
        <v>0</v>
      </c>
      <c r="F119">
        <v>5</v>
      </c>
      <c r="G119">
        <v>5</v>
      </c>
      <c r="H119" t="s">
        <v>17</v>
      </c>
      <c r="I119" s="6" t="s">
        <v>33</v>
      </c>
      <c r="L119" s="15"/>
      <c r="M119" s="15"/>
    </row>
    <row r="120" spans="4:13" x14ac:dyDescent="0.25">
      <c r="L120" s="15"/>
      <c r="M120" s="15"/>
    </row>
    <row r="121" spans="4:13" x14ac:dyDescent="0.25">
      <c r="L121" s="15"/>
      <c r="M121" s="15"/>
    </row>
    <row r="122" spans="4:13" x14ac:dyDescent="0.25">
      <c r="L122" s="15"/>
      <c r="M122" s="15"/>
    </row>
    <row r="123" spans="4:13" x14ac:dyDescent="0.25">
      <c r="L123" s="15"/>
      <c r="M123" s="15"/>
    </row>
    <row r="124" spans="4:13" x14ac:dyDescent="0.25">
      <c r="L124" s="15"/>
      <c r="M124" s="15"/>
    </row>
    <row r="125" spans="4:13" x14ac:dyDescent="0.25">
      <c r="L125" s="15"/>
      <c r="M125" s="15"/>
    </row>
    <row r="126" spans="4:13" x14ac:dyDescent="0.25">
      <c r="L126" s="15"/>
      <c r="M126" s="15"/>
    </row>
    <row r="127" spans="4:13" x14ac:dyDescent="0.25">
      <c r="L127" s="15"/>
      <c r="M127" s="15"/>
    </row>
    <row r="128" spans="4:13" x14ac:dyDescent="0.25">
      <c r="L128" s="15"/>
      <c r="M128" s="15"/>
    </row>
    <row r="129" spans="12:13" x14ac:dyDescent="0.25">
      <c r="L129" s="15"/>
      <c r="M129" s="15"/>
    </row>
    <row r="130" spans="12:13" x14ac:dyDescent="0.25">
      <c r="L130" s="15"/>
      <c r="M130" s="15"/>
    </row>
    <row r="131" spans="12:13" x14ac:dyDescent="0.25">
      <c r="L131" s="15"/>
      <c r="M131" s="15"/>
    </row>
    <row r="132" spans="12:13" x14ac:dyDescent="0.25">
      <c r="L132" s="15"/>
      <c r="M132" s="15"/>
    </row>
    <row r="152" spans="4:9" x14ac:dyDescent="0.25">
      <c r="D152" s="94" t="s">
        <v>16</v>
      </c>
      <c r="E152" s="94">
        <v>2012</v>
      </c>
      <c r="F152" s="98">
        <f>BY_Demands!H10</f>
        <v>3542.16055205569</v>
      </c>
      <c r="G152" s="98">
        <f>BY_Demands!I10</f>
        <v>5998.29655985313</v>
      </c>
      <c r="H152" s="94" t="s">
        <v>17</v>
      </c>
      <c r="I152" s="93" t="s">
        <v>19</v>
      </c>
    </row>
    <row r="153" spans="4:9" x14ac:dyDescent="0.25">
      <c r="D153" s="94" t="s">
        <v>16</v>
      </c>
      <c r="E153" s="94">
        <v>2012</v>
      </c>
      <c r="F153" s="98">
        <f>BY_Demands!H11</f>
        <v>3077.7176643120301</v>
      </c>
      <c r="G153" s="98">
        <f>BY_Demands!I11</f>
        <v>5211.8087271137902</v>
      </c>
      <c r="H153" s="94" t="s">
        <v>17</v>
      </c>
      <c r="I153" s="93" t="s">
        <v>20</v>
      </c>
    </row>
    <row r="154" spans="4:9" x14ac:dyDescent="0.25">
      <c r="D154" s="94" t="s">
        <v>16</v>
      </c>
      <c r="E154" s="94">
        <v>2012</v>
      </c>
      <c r="F154" s="98">
        <f>BY_Demands!H12</f>
        <v>3806.6694694070302</v>
      </c>
      <c r="G154" s="98">
        <f>BY_Demands!I12</f>
        <v>6446.2161009586898</v>
      </c>
      <c r="H154" s="94" t="s">
        <v>17</v>
      </c>
      <c r="I154" s="93" t="s">
        <v>21</v>
      </c>
    </row>
    <row r="155" spans="4:9" x14ac:dyDescent="0.25">
      <c r="D155" s="94" t="s">
        <v>16</v>
      </c>
      <c r="E155" s="94">
        <v>2012</v>
      </c>
      <c r="F155" s="98">
        <f>BY_Demands!H13</f>
        <v>16528.111424032799</v>
      </c>
      <c r="G155" s="98">
        <f>BY_Demands!I13</f>
        <v>27988.712662419901</v>
      </c>
      <c r="H155" s="94" t="s">
        <v>17</v>
      </c>
      <c r="I155" s="93" t="s">
        <v>22</v>
      </c>
    </row>
    <row r="156" spans="4:9" x14ac:dyDescent="0.25">
      <c r="D156" s="94" t="s">
        <v>16</v>
      </c>
      <c r="E156" s="94">
        <v>2012</v>
      </c>
      <c r="F156" s="98">
        <f>BY_Demands!H14</f>
        <v>3406.1510483874499</v>
      </c>
      <c r="G156" s="98">
        <f>BY_Demands!I14</f>
        <v>5767.9779941158604</v>
      </c>
      <c r="H156" s="94" t="s">
        <v>17</v>
      </c>
      <c r="I156" s="93" t="s">
        <v>23</v>
      </c>
    </row>
    <row r="157" spans="4:9" x14ac:dyDescent="0.25">
      <c r="D157" s="94" t="s">
        <v>16</v>
      </c>
      <c r="E157" s="94">
        <v>2012</v>
      </c>
      <c r="F157" s="98">
        <f>BY_Demands!H15</f>
        <v>1309.5941166248001</v>
      </c>
      <c r="G157" s="98">
        <f>BY_Demands!I15</f>
        <v>2217.6673725293399</v>
      </c>
      <c r="H157" s="94" t="s">
        <v>17</v>
      </c>
      <c r="I157" s="93" t="s">
        <v>24</v>
      </c>
    </row>
    <row r="158" spans="4:9" x14ac:dyDescent="0.25">
      <c r="D158" s="94" t="s">
        <v>16</v>
      </c>
      <c r="E158" s="94">
        <v>2012</v>
      </c>
      <c r="F158" s="98">
        <f>BY_Demands!H16</f>
        <v>1479.1329196756101</v>
      </c>
      <c r="G158" s="98">
        <f>BY_Demands!I16</f>
        <v>2504.76447164618</v>
      </c>
      <c r="H158" s="94" t="s">
        <v>17</v>
      </c>
      <c r="I158" s="93" t="s">
        <v>25</v>
      </c>
    </row>
    <row r="159" spans="4:9" x14ac:dyDescent="0.25">
      <c r="D159" s="101" t="s">
        <v>16</v>
      </c>
      <c r="E159" s="101">
        <v>2012</v>
      </c>
      <c r="F159" s="102">
        <f>BY_Demands!H17</f>
        <v>2993.6792718049301</v>
      </c>
      <c r="G159" s="102">
        <f>BY_Demands!I17</f>
        <v>2020.92910460078</v>
      </c>
      <c r="H159" s="101" t="s">
        <v>17</v>
      </c>
      <c r="I159" s="103" t="s">
        <v>26</v>
      </c>
    </row>
    <row r="160" spans="4:9" x14ac:dyDescent="0.25">
      <c r="D160" s="101" t="s">
        <v>16</v>
      </c>
      <c r="E160" s="101">
        <v>2012</v>
      </c>
      <c r="F160" s="102">
        <f>BY_Demands!H18</f>
        <v>2777.8386922081299</v>
      </c>
      <c r="G160" s="102">
        <f>BY_Demands!I18</f>
        <v>1875.22261113327</v>
      </c>
      <c r="H160" s="101" t="s">
        <v>17</v>
      </c>
      <c r="I160" s="103" t="s">
        <v>27</v>
      </c>
    </row>
    <row r="161" spans="4:9" x14ac:dyDescent="0.25">
      <c r="D161" s="101" t="s">
        <v>16</v>
      </c>
      <c r="E161" s="101">
        <v>2012</v>
      </c>
      <c r="F161" s="102">
        <f>BY_Demands!H19</f>
        <v>2899.92659995951</v>
      </c>
      <c r="G161" s="102">
        <f>BY_Demands!I19</f>
        <v>1957.6399256459999</v>
      </c>
      <c r="H161" s="101" t="s">
        <v>17</v>
      </c>
      <c r="I161" s="103" t="s">
        <v>28</v>
      </c>
    </row>
    <row r="162" spans="4:9" x14ac:dyDescent="0.25">
      <c r="D162" s="101" t="s">
        <v>16</v>
      </c>
      <c r="E162" s="101">
        <v>2012</v>
      </c>
      <c r="F162" s="102">
        <f>BY_Demands!H20</f>
        <v>9707.8982147418992</v>
      </c>
      <c r="G162" s="102">
        <f>BY_Demands!I20</f>
        <v>6553.4655737671401</v>
      </c>
      <c r="H162" s="101" t="s">
        <v>17</v>
      </c>
      <c r="I162" s="103" t="s">
        <v>29</v>
      </c>
    </row>
    <row r="163" spans="4:9" x14ac:dyDescent="0.25">
      <c r="D163" s="101" t="s">
        <v>16</v>
      </c>
      <c r="E163" s="101">
        <v>2012</v>
      </c>
      <c r="F163" s="102">
        <f>BY_Demands!H21</f>
        <v>2178.6359872784401</v>
      </c>
      <c r="G163" s="102">
        <f>BY_Demands!I21</f>
        <v>1470.7216355769201</v>
      </c>
      <c r="H163" s="101" t="s">
        <v>17</v>
      </c>
      <c r="I163" s="103" t="s">
        <v>30</v>
      </c>
    </row>
    <row r="164" spans="4:9" x14ac:dyDescent="0.25">
      <c r="D164" s="101" t="s">
        <v>16</v>
      </c>
      <c r="E164" s="101">
        <v>2012</v>
      </c>
      <c r="F164" s="102">
        <f>BY_Demands!H22</f>
        <v>1006.76325140699</v>
      </c>
      <c r="G164" s="102">
        <f>BY_Demands!I22</f>
        <v>679.63097295463297</v>
      </c>
      <c r="H164" s="101" t="s">
        <v>17</v>
      </c>
      <c r="I164" s="103" t="s">
        <v>31</v>
      </c>
    </row>
    <row r="165" spans="4:9" x14ac:dyDescent="0.25">
      <c r="D165" s="101" t="s">
        <v>16</v>
      </c>
      <c r="E165" s="101">
        <v>2012</v>
      </c>
      <c r="F165" s="102">
        <f>BY_Demands!H23</f>
        <v>782.91488774980701</v>
      </c>
      <c r="G165" s="102">
        <f>BY_Demands!I23</f>
        <v>528.51870204682905</v>
      </c>
      <c r="H165" s="101" t="s">
        <v>17</v>
      </c>
      <c r="I165" s="103" t="s">
        <v>32</v>
      </c>
    </row>
  </sheetData>
  <conditionalFormatting sqref="M7:U13">
    <cfRule type="colorScale" priority="2">
      <colorScale>
        <cfvo type="min"/>
        <cfvo type="max"/>
        <color rgb="FFFCFCFF"/>
        <color rgb="FFF8696B"/>
      </colorScale>
    </cfRule>
  </conditionalFormatting>
  <conditionalFormatting sqref="M19:U25">
    <cfRule type="colorScale" priority="1">
      <colorScale>
        <cfvo type="min"/>
        <cfvo type="max"/>
        <color rgb="FFFCFCFF"/>
        <color rgb="FFF8696B"/>
      </colorScale>
    </cfRule>
  </conditionalFormatting>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3:U159"/>
  <sheetViews>
    <sheetView workbookViewId="0">
      <selection activeCell="C24" sqref="C24"/>
    </sheetView>
  </sheetViews>
  <sheetFormatPr defaultRowHeight="15" x14ac:dyDescent="0.25"/>
  <cols>
    <col min="1" max="1" width="1.85546875" customWidth="1"/>
    <col min="3" max="3" width="53.85546875" bestFit="1" customWidth="1"/>
  </cols>
  <sheetData>
    <row r="3" spans="2:21" x14ac:dyDescent="0.25">
      <c r="B3" s="46" t="s">
        <v>102</v>
      </c>
      <c r="C3" s="46"/>
      <c r="D3" s="46" t="s">
        <v>89</v>
      </c>
      <c r="E3" s="46" t="s">
        <v>9</v>
      </c>
      <c r="F3" s="46" t="s">
        <v>8</v>
      </c>
      <c r="K3" s="18" t="s">
        <v>103</v>
      </c>
      <c r="L3" s="52"/>
      <c r="M3" s="52"/>
      <c r="N3" s="52"/>
      <c r="O3" s="52"/>
      <c r="P3" s="52"/>
      <c r="Q3" s="52"/>
    </row>
    <row r="4" spans="2:21" x14ac:dyDescent="0.25">
      <c r="B4" s="24">
        <v>2012</v>
      </c>
      <c r="C4" s="30" t="s">
        <v>86</v>
      </c>
      <c r="D4" s="22" t="s">
        <v>87</v>
      </c>
      <c r="E4" s="53">
        <f>($M$13)/100</f>
        <v>1.0205065257004988</v>
      </c>
      <c r="F4" s="53">
        <f>($M$13)/100</f>
        <v>1.0205065257004988</v>
      </c>
      <c r="H4" s="15"/>
      <c r="L4" s="54" t="s">
        <v>104</v>
      </c>
      <c r="M4" s="54" t="s">
        <v>105</v>
      </c>
      <c r="N4" s="54" t="s">
        <v>106</v>
      </c>
      <c r="O4" s="54" t="s">
        <v>107</v>
      </c>
    </row>
    <row r="5" spans="2:21" x14ac:dyDescent="0.25">
      <c r="B5" s="24">
        <v>2015</v>
      </c>
      <c r="C5" s="30" t="s">
        <v>86</v>
      </c>
      <c r="D5" s="22" t="s">
        <v>87</v>
      </c>
      <c r="E5" s="53">
        <f>($N$13)/100</f>
        <v>1.0520574726772411</v>
      </c>
      <c r="F5" s="53">
        <f>($N$13)/100</f>
        <v>1.0520574726772411</v>
      </c>
      <c r="H5" s="15"/>
      <c r="K5" t="s">
        <v>108</v>
      </c>
      <c r="L5" s="55">
        <v>1.0201230300428188E-2</v>
      </c>
      <c r="M5" s="55">
        <v>2.6491597924633847E-3</v>
      </c>
      <c r="N5" s="55">
        <v>2.6491597924633847E-3</v>
      </c>
      <c r="O5" s="55">
        <f>N5</f>
        <v>2.6491597924633847E-3</v>
      </c>
    </row>
    <row r="6" spans="2:21" x14ac:dyDescent="0.25">
      <c r="B6" s="24">
        <v>2020</v>
      </c>
      <c r="C6" s="30" t="s">
        <v>86</v>
      </c>
      <c r="D6" s="22" t="s">
        <v>87</v>
      </c>
      <c r="E6" s="53">
        <f>($O$13)/100</f>
        <v>1.1068249258160241</v>
      </c>
      <c r="F6" s="53">
        <f>($O$13)/100</f>
        <v>1.1068249258160241</v>
      </c>
      <c r="H6" s="15"/>
      <c r="K6" t="s">
        <v>109</v>
      </c>
      <c r="L6" s="55">
        <v>8.5521432404416231E-3</v>
      </c>
      <c r="M6" s="55">
        <v>2.0223128536482893E-3</v>
      </c>
      <c r="N6" s="55">
        <v>2.0223128536482893E-3</v>
      </c>
      <c r="O6" s="55">
        <f>N6</f>
        <v>2.0223128536482893E-3</v>
      </c>
    </row>
    <row r="7" spans="2:21" x14ac:dyDescent="0.25">
      <c r="B7" s="12">
        <v>2025</v>
      </c>
      <c r="C7" s="30" t="s">
        <v>86</v>
      </c>
      <c r="D7" s="22" t="s">
        <v>87</v>
      </c>
      <c r="E7" s="53">
        <f>($P$13)/100</f>
        <v>1.1215635898229002</v>
      </c>
      <c r="F7" s="53">
        <f>($P$13)/100</f>
        <v>1.1215635898229002</v>
      </c>
      <c r="H7" s="15"/>
      <c r="K7" t="s">
        <v>110</v>
      </c>
      <c r="L7" s="55">
        <v>1.8399376147024249E-2</v>
      </c>
      <c r="M7" s="55">
        <v>1.2594971179361814E-2</v>
      </c>
      <c r="N7" s="55">
        <v>1.2594971179361814E-2</v>
      </c>
      <c r="O7" s="55">
        <f>N7</f>
        <v>1.2594971179361814E-2</v>
      </c>
    </row>
    <row r="8" spans="2:21" x14ac:dyDescent="0.25">
      <c r="B8" s="24">
        <v>2030</v>
      </c>
      <c r="C8" s="30" t="s">
        <v>86</v>
      </c>
      <c r="D8" s="22" t="s">
        <v>87</v>
      </c>
      <c r="E8" s="53">
        <f>($Q$13)/100</f>
        <v>1.1364985163204746</v>
      </c>
      <c r="F8" s="53">
        <f>($Q$13)/100</f>
        <v>1.1364985163204746</v>
      </c>
      <c r="H8" s="15"/>
      <c r="K8" t="s">
        <v>111</v>
      </c>
      <c r="L8" s="55"/>
      <c r="M8" s="55"/>
      <c r="N8" s="55"/>
      <c r="O8" s="55"/>
    </row>
    <row r="9" spans="2:21" x14ac:dyDescent="0.25">
      <c r="B9" s="12">
        <v>2035</v>
      </c>
      <c r="C9" s="30" t="s">
        <v>86</v>
      </c>
      <c r="D9" s="22" t="s">
        <v>87</v>
      </c>
      <c r="E9" s="53">
        <f>($R$13)/100</f>
        <v>1.1516323187725752</v>
      </c>
      <c r="F9" s="53">
        <f>($R$13)/100</f>
        <v>1.1516323187725752</v>
      </c>
      <c r="H9" s="15"/>
    </row>
    <row r="10" spans="2:21" x14ac:dyDescent="0.25">
      <c r="B10" s="24">
        <v>2040</v>
      </c>
      <c r="C10" s="30" t="s">
        <v>86</v>
      </c>
      <c r="D10" s="22" t="s">
        <v>87</v>
      </c>
      <c r="E10" s="53">
        <f>($S$13)/100</f>
        <v>1.1669676454443474</v>
      </c>
      <c r="F10" s="53">
        <f>($S$13)/100</f>
        <v>1.1669676454443474</v>
      </c>
      <c r="H10" s="15"/>
      <c r="M10" s="55"/>
      <c r="O10" s="55"/>
    </row>
    <row r="11" spans="2:21" x14ac:dyDescent="0.25">
      <c r="B11" s="12">
        <v>2045</v>
      </c>
      <c r="C11" s="30" t="s">
        <v>86</v>
      </c>
      <c r="D11" s="22" t="s">
        <v>87</v>
      </c>
      <c r="E11" s="53">
        <f>($T$13)/100</f>
        <v>1.1825071798656732</v>
      </c>
      <c r="F11" s="53">
        <f>($T$13)/100</f>
        <v>1.1825071798656732</v>
      </c>
      <c r="H11" s="15"/>
      <c r="K11" s="243" t="s">
        <v>112</v>
      </c>
      <c r="L11" s="243"/>
      <c r="M11" s="243"/>
      <c r="N11" s="243"/>
      <c r="O11" s="243"/>
      <c r="P11" s="243"/>
      <c r="Q11" s="243"/>
      <c r="R11" s="243"/>
      <c r="S11" s="243"/>
      <c r="T11" s="243"/>
      <c r="U11" s="243"/>
    </row>
    <row r="12" spans="2:21" x14ac:dyDescent="0.25">
      <c r="B12" s="14">
        <v>2050</v>
      </c>
      <c r="C12" s="29" t="s">
        <v>86</v>
      </c>
      <c r="D12" s="25" t="s">
        <v>87</v>
      </c>
      <c r="E12" s="57">
        <f>($U$13)/100</f>
        <v>1.1982536413007638</v>
      </c>
      <c r="F12" s="57">
        <f>($U$13)/100</f>
        <v>1.1982536413007638</v>
      </c>
      <c r="H12" s="15"/>
      <c r="K12" s="58"/>
      <c r="L12" s="58">
        <v>2010</v>
      </c>
      <c r="M12" s="58">
        <v>2012</v>
      </c>
      <c r="N12" s="58">
        <v>2015</v>
      </c>
      <c r="O12" s="58">
        <v>2020</v>
      </c>
      <c r="P12" s="58">
        <f t="shared" ref="P12:U12" si="0">O12+5</f>
        <v>2025</v>
      </c>
      <c r="Q12" s="58">
        <f t="shared" si="0"/>
        <v>2030</v>
      </c>
      <c r="R12" s="58">
        <f t="shared" si="0"/>
        <v>2035</v>
      </c>
      <c r="S12" s="58">
        <f t="shared" si="0"/>
        <v>2040</v>
      </c>
      <c r="T12" s="58">
        <f t="shared" si="0"/>
        <v>2045</v>
      </c>
      <c r="U12" s="58">
        <f t="shared" si="0"/>
        <v>2050</v>
      </c>
    </row>
    <row r="13" spans="2:21" x14ac:dyDescent="0.25">
      <c r="B13" s="24">
        <v>2012</v>
      </c>
      <c r="C13" s="30" t="s">
        <v>84</v>
      </c>
      <c r="D13" s="22" t="s">
        <v>85</v>
      </c>
      <c r="E13" s="53">
        <f>($M$13)/100</f>
        <v>1.0205065257004988</v>
      </c>
      <c r="F13" s="53">
        <f>($M$13)/100</f>
        <v>1.0205065257004988</v>
      </c>
      <c r="K13" s="58" t="s">
        <v>108</v>
      </c>
      <c r="L13" s="58">
        <f>100</f>
        <v>100</v>
      </c>
      <c r="M13" s="59">
        <f t="shared" ref="M13:O15" si="1">$L13*(1+$L5)^(M$12-$L$12)</f>
        <v>102.05065257004988</v>
      </c>
      <c r="N13" s="59">
        <f t="shared" si="1"/>
        <v>105.20574726772412</v>
      </c>
      <c r="O13" s="59">
        <f t="shared" si="1"/>
        <v>110.6824925816024</v>
      </c>
      <c r="P13" s="59">
        <f t="shared" ref="P13:Q15" si="2">$O13*(1+$M5)^(P$12-$O$12)</f>
        <v>112.15635898229002</v>
      </c>
      <c r="Q13" s="59">
        <f t="shared" si="2"/>
        <v>113.64985163204746</v>
      </c>
      <c r="R13" s="59">
        <f t="shared" ref="R13:S15" si="3">$Q13*(1+$N5)^(R$12-$Q$12)</f>
        <v>115.16323187725752</v>
      </c>
      <c r="S13" s="59">
        <f t="shared" si="3"/>
        <v>116.69676454443474</v>
      </c>
      <c r="T13" s="59">
        <f t="shared" ref="T13:U15" si="4">$S13*(1+$O5)^(T$12-$S$12)</f>
        <v>118.25071798656732</v>
      </c>
      <c r="U13" s="59">
        <f t="shared" si="4"/>
        <v>119.82536413007638</v>
      </c>
    </row>
    <row r="14" spans="2:21" x14ac:dyDescent="0.25">
      <c r="B14" s="24">
        <v>2015</v>
      </c>
      <c r="C14" s="30" t="s">
        <v>84</v>
      </c>
      <c r="D14" s="22" t="s">
        <v>85</v>
      </c>
      <c r="E14" s="53">
        <f>($N$13)/100</f>
        <v>1.0520574726772411</v>
      </c>
      <c r="F14" s="53">
        <f>($N$13)/100</f>
        <v>1.0520574726772411</v>
      </c>
      <c r="K14" s="58" t="s">
        <v>109</v>
      </c>
      <c r="L14" s="58">
        <v>100</v>
      </c>
      <c r="M14" s="59">
        <f t="shared" si="1"/>
        <v>101.71774256348883</v>
      </c>
      <c r="N14" s="59">
        <f t="shared" si="1"/>
        <v>104.34983894999013</v>
      </c>
      <c r="O14" s="59">
        <f t="shared" si="1"/>
        <v>108.88888888888874</v>
      </c>
      <c r="P14" s="59">
        <f t="shared" si="2"/>
        <v>109.99438818457399</v>
      </c>
      <c r="Q14" s="59">
        <f t="shared" si="2"/>
        <v>111.11111111111111</v>
      </c>
      <c r="R14" s="59">
        <f t="shared" si="3"/>
        <v>112.23917161691239</v>
      </c>
      <c r="S14" s="59">
        <f t="shared" si="3"/>
        <v>113.37868480725639</v>
      </c>
      <c r="T14" s="59">
        <f t="shared" si="4"/>
        <v>114.5297669560332</v>
      </c>
      <c r="U14" s="59">
        <f t="shared" si="4"/>
        <v>115.69253551760872</v>
      </c>
    </row>
    <row r="15" spans="2:21" x14ac:dyDescent="0.25">
      <c r="B15" s="24">
        <v>2020</v>
      </c>
      <c r="C15" s="30" t="s">
        <v>84</v>
      </c>
      <c r="D15" s="22" t="s">
        <v>85</v>
      </c>
      <c r="E15" s="53">
        <f>($O$13)/100</f>
        <v>1.1068249258160241</v>
      </c>
      <c r="F15" s="53">
        <f>($O$13)/100</f>
        <v>1.1068249258160241</v>
      </c>
      <c r="K15" s="58" t="s">
        <v>110</v>
      </c>
      <c r="L15" s="58">
        <v>100</v>
      </c>
      <c r="M15" s="59">
        <f t="shared" si="1"/>
        <v>103.71372893366481</v>
      </c>
      <c r="N15" s="59">
        <f t="shared" si="1"/>
        <v>109.54451150103326</v>
      </c>
      <c r="O15" s="59">
        <f t="shared" si="1"/>
        <v>120.00000000000006</v>
      </c>
      <c r="P15" s="59">
        <f t="shared" si="2"/>
        <v>127.74975538137051</v>
      </c>
      <c r="Q15" s="59">
        <f t="shared" si="2"/>
        <v>135.99999999999994</v>
      </c>
      <c r="R15" s="59">
        <f t="shared" si="3"/>
        <v>144.78305609888645</v>
      </c>
      <c r="S15" s="59">
        <f t="shared" si="3"/>
        <v>154.13333333333316</v>
      </c>
      <c r="T15" s="59">
        <f t="shared" si="4"/>
        <v>164.08746357873784</v>
      </c>
      <c r="U15" s="59">
        <f t="shared" si="4"/>
        <v>174.6844444444441</v>
      </c>
    </row>
    <row r="16" spans="2:21" x14ac:dyDescent="0.25">
      <c r="B16" s="12">
        <v>2025</v>
      </c>
      <c r="C16" s="30" t="s">
        <v>84</v>
      </c>
      <c r="D16" s="22" t="s">
        <v>85</v>
      </c>
      <c r="E16" s="53">
        <f>($P$13)/100</f>
        <v>1.1215635898229002</v>
      </c>
      <c r="F16" s="53">
        <f>($P$13)/100</f>
        <v>1.1215635898229002</v>
      </c>
      <c r="K16" s="58" t="s">
        <v>111</v>
      </c>
      <c r="L16" s="58">
        <v>100</v>
      </c>
      <c r="M16" s="59">
        <f>$L16*(1+$L10)^(M$12-$L$12)</f>
        <v>100</v>
      </c>
      <c r="N16" s="59">
        <f>$L16*(1+$L10)^(N$12-$L$12)</f>
        <v>100</v>
      </c>
      <c r="O16" s="59">
        <f>$L16*(1+$L10)^(O$12-$L$12)</f>
        <v>100</v>
      </c>
      <c r="P16" s="59">
        <f>$O16*(1+$M10)^(P$12-$O$12)</f>
        <v>100</v>
      </c>
      <c r="Q16" s="59">
        <f>$O16*(1+$M10)^(Q$12-$O$12)</f>
        <v>100</v>
      </c>
      <c r="R16" s="59">
        <f>$Q16*(1+$N10)^(R$12-$Q$12)</f>
        <v>100</v>
      </c>
      <c r="S16" s="59">
        <f>$Q16*(1+$N10)^(S$12-$Q$12)</f>
        <v>100</v>
      </c>
      <c r="T16" s="59">
        <f>$S16*(1+$O10)^(T$12-$S$12)</f>
        <v>100</v>
      </c>
      <c r="U16" s="59">
        <f>$S16*(1+$O10)^(U$12-$S$12)</f>
        <v>100</v>
      </c>
    </row>
    <row r="17" spans="2:21" x14ac:dyDescent="0.25">
      <c r="B17" s="24">
        <v>2030</v>
      </c>
      <c r="C17" s="30" t="s">
        <v>84</v>
      </c>
      <c r="D17" s="22" t="s">
        <v>85</v>
      </c>
      <c r="E17" s="53">
        <f>($Q$13)/100</f>
        <v>1.1364985163204746</v>
      </c>
      <c r="F17" s="53">
        <f>($Q$13)/100</f>
        <v>1.1364985163204746</v>
      </c>
      <c r="K17" s="244" t="s">
        <v>113</v>
      </c>
      <c r="L17" s="244"/>
      <c r="M17" s="244"/>
      <c r="N17" s="244"/>
      <c r="O17" s="244"/>
      <c r="P17" s="244"/>
      <c r="Q17" s="244"/>
      <c r="R17" s="244"/>
      <c r="S17" s="244"/>
      <c r="T17" s="244"/>
      <c r="U17" s="244"/>
    </row>
    <row r="18" spans="2:21" x14ac:dyDescent="0.25">
      <c r="B18" s="12">
        <v>2035</v>
      </c>
      <c r="C18" s="30" t="s">
        <v>84</v>
      </c>
      <c r="D18" s="22" t="s">
        <v>85</v>
      </c>
      <c r="E18" s="53">
        <f>($R$13)/100</f>
        <v>1.1516323187725752</v>
      </c>
      <c r="F18" s="53">
        <f>($R$13)/100</f>
        <v>1.1516323187725752</v>
      </c>
    </row>
    <row r="19" spans="2:21" x14ac:dyDescent="0.25">
      <c r="B19" s="24">
        <v>2040</v>
      </c>
      <c r="C19" s="30" t="s">
        <v>84</v>
      </c>
      <c r="D19" s="22" t="s">
        <v>85</v>
      </c>
      <c r="E19" s="53">
        <f>($S$13)/100</f>
        <v>1.1669676454443474</v>
      </c>
      <c r="F19" s="53">
        <f>($S$13)/100</f>
        <v>1.1669676454443474</v>
      </c>
    </row>
    <row r="20" spans="2:21" x14ac:dyDescent="0.25">
      <c r="B20" s="12">
        <v>2045</v>
      </c>
      <c r="C20" s="30" t="s">
        <v>84</v>
      </c>
      <c r="D20" s="22" t="s">
        <v>85</v>
      </c>
      <c r="E20" s="53">
        <f>($T$13)/100</f>
        <v>1.1825071798656732</v>
      </c>
      <c r="F20" s="53">
        <f>($T$13)/100</f>
        <v>1.1825071798656732</v>
      </c>
    </row>
    <row r="21" spans="2:21" x14ac:dyDescent="0.25">
      <c r="B21" s="14">
        <v>2050</v>
      </c>
      <c r="C21" s="29" t="s">
        <v>84</v>
      </c>
      <c r="D21" s="25" t="s">
        <v>85</v>
      </c>
      <c r="E21" s="57">
        <f>($U$13)/100</f>
        <v>1.1982536413007638</v>
      </c>
      <c r="F21" s="57">
        <f>($U$13)/100</f>
        <v>1.1982536413007638</v>
      </c>
    </row>
    <row r="22" spans="2:21" x14ac:dyDescent="0.25">
      <c r="B22" s="24">
        <v>2012</v>
      </c>
      <c r="C22" s="30" t="s">
        <v>82</v>
      </c>
      <c r="D22" s="22" t="s">
        <v>83</v>
      </c>
      <c r="E22" s="53">
        <f>($M$13)/100</f>
        <v>1.0205065257004988</v>
      </c>
      <c r="F22" s="53">
        <f>($M$13)/100</f>
        <v>1.0205065257004988</v>
      </c>
    </row>
    <row r="23" spans="2:21" x14ac:dyDescent="0.25">
      <c r="B23" s="24">
        <v>2015</v>
      </c>
      <c r="C23" s="30" t="s">
        <v>82</v>
      </c>
      <c r="D23" s="22" t="s">
        <v>83</v>
      </c>
      <c r="E23" s="53">
        <f>($N$13)/100</f>
        <v>1.0520574726772411</v>
      </c>
      <c r="F23" s="53">
        <f>($N$13)/100</f>
        <v>1.0520574726772411</v>
      </c>
    </row>
    <row r="24" spans="2:21" x14ac:dyDescent="0.25">
      <c r="B24" s="24">
        <v>2020</v>
      </c>
      <c r="C24" s="30" t="s">
        <v>82</v>
      </c>
      <c r="D24" s="22" t="s">
        <v>83</v>
      </c>
      <c r="E24" s="53">
        <f>($O$13)/100</f>
        <v>1.1068249258160241</v>
      </c>
      <c r="F24" s="53">
        <f>($O$13)/100</f>
        <v>1.1068249258160241</v>
      </c>
    </row>
    <row r="25" spans="2:21" x14ac:dyDescent="0.25">
      <c r="B25" s="12">
        <v>2025</v>
      </c>
      <c r="C25" s="30" t="s">
        <v>82</v>
      </c>
      <c r="D25" s="22" t="s">
        <v>83</v>
      </c>
      <c r="E25" s="53">
        <f>($P$13)/100</f>
        <v>1.1215635898229002</v>
      </c>
      <c r="F25" s="53">
        <f>($P$13)/100</f>
        <v>1.1215635898229002</v>
      </c>
    </row>
    <row r="26" spans="2:21" x14ac:dyDescent="0.25">
      <c r="B26" s="24">
        <v>2030</v>
      </c>
      <c r="C26" s="30" t="s">
        <v>82</v>
      </c>
      <c r="D26" s="22" t="s">
        <v>83</v>
      </c>
      <c r="E26" s="53">
        <f>($Q$13)/100</f>
        <v>1.1364985163204746</v>
      </c>
      <c r="F26" s="53">
        <f>($Q$13)/100</f>
        <v>1.1364985163204746</v>
      </c>
      <c r="L26" s="15"/>
    </row>
    <row r="27" spans="2:21" x14ac:dyDescent="0.25">
      <c r="B27" s="12">
        <v>2035</v>
      </c>
      <c r="C27" s="30" t="s">
        <v>82</v>
      </c>
      <c r="D27" s="22" t="s">
        <v>83</v>
      </c>
      <c r="E27" s="53">
        <f>($R$13)/100</f>
        <v>1.1516323187725752</v>
      </c>
      <c r="F27" s="53">
        <f>($R$13)/100</f>
        <v>1.1516323187725752</v>
      </c>
      <c r="L27" s="15"/>
    </row>
    <row r="28" spans="2:21" x14ac:dyDescent="0.25">
      <c r="B28" s="24">
        <v>2040</v>
      </c>
      <c r="C28" s="30" t="s">
        <v>82</v>
      </c>
      <c r="D28" s="22" t="s">
        <v>83</v>
      </c>
      <c r="E28" s="53">
        <f>($S$13)/100</f>
        <v>1.1669676454443474</v>
      </c>
      <c r="F28" s="53">
        <f>($S$13)/100</f>
        <v>1.1669676454443474</v>
      </c>
      <c r="L28" s="15"/>
    </row>
    <row r="29" spans="2:21" x14ac:dyDescent="0.25">
      <c r="B29" s="12">
        <v>2045</v>
      </c>
      <c r="C29" s="30" t="s">
        <v>82</v>
      </c>
      <c r="D29" s="22" t="s">
        <v>83</v>
      </c>
      <c r="E29" s="53">
        <f>($T$13)/100</f>
        <v>1.1825071798656732</v>
      </c>
      <c r="F29" s="53">
        <f>($T$13)/100</f>
        <v>1.1825071798656732</v>
      </c>
      <c r="L29" s="15"/>
    </row>
    <row r="30" spans="2:21" x14ac:dyDescent="0.25">
      <c r="B30" s="14">
        <v>2050</v>
      </c>
      <c r="C30" s="29" t="s">
        <v>82</v>
      </c>
      <c r="D30" s="25" t="s">
        <v>83</v>
      </c>
      <c r="E30" s="57">
        <f>($U$13)/100</f>
        <v>1.1982536413007638</v>
      </c>
      <c r="F30" s="57">
        <f>($U$13)/100</f>
        <v>1.1982536413007638</v>
      </c>
      <c r="L30" s="15"/>
    </row>
    <row r="31" spans="2:21" x14ac:dyDescent="0.25">
      <c r="B31" s="24">
        <v>2012</v>
      </c>
      <c r="C31" s="30" t="s">
        <v>80</v>
      </c>
      <c r="D31" s="22" t="s">
        <v>81</v>
      </c>
      <c r="E31" s="53">
        <f>($M$16)/100</f>
        <v>1</v>
      </c>
      <c r="F31" s="53">
        <f>($M$16)/100</f>
        <v>1</v>
      </c>
      <c r="L31" s="15"/>
    </row>
    <row r="32" spans="2:21" x14ac:dyDescent="0.25">
      <c r="B32" s="24">
        <v>2015</v>
      </c>
      <c r="C32" s="30" t="s">
        <v>80</v>
      </c>
      <c r="D32" s="22" t="s">
        <v>81</v>
      </c>
      <c r="E32" s="53">
        <f>($N$16)/100</f>
        <v>1</v>
      </c>
      <c r="F32" s="53">
        <f>($N$16)/100</f>
        <v>1</v>
      </c>
      <c r="L32" s="15"/>
    </row>
    <row r="33" spans="2:12" x14ac:dyDescent="0.25">
      <c r="B33" s="24">
        <v>2020</v>
      </c>
      <c r="C33" s="30" t="s">
        <v>80</v>
      </c>
      <c r="D33" s="22" t="s">
        <v>81</v>
      </c>
      <c r="E33" s="53">
        <f>($O$16)/100</f>
        <v>1</v>
      </c>
      <c r="F33" s="53">
        <f>($O$16)/100</f>
        <v>1</v>
      </c>
      <c r="L33" s="15"/>
    </row>
    <row r="34" spans="2:12" x14ac:dyDescent="0.25">
      <c r="B34" s="12">
        <v>2025</v>
      </c>
      <c r="C34" s="30" t="s">
        <v>80</v>
      </c>
      <c r="D34" s="22" t="s">
        <v>81</v>
      </c>
      <c r="E34" s="53">
        <f>($P$16)/100</f>
        <v>1</v>
      </c>
      <c r="F34" s="53">
        <f>($P$16)/100</f>
        <v>1</v>
      </c>
      <c r="L34" s="15"/>
    </row>
    <row r="35" spans="2:12" x14ac:dyDescent="0.25">
      <c r="B35" s="24">
        <v>2030</v>
      </c>
      <c r="C35" s="30" t="s">
        <v>80</v>
      </c>
      <c r="D35" s="22" t="s">
        <v>81</v>
      </c>
      <c r="E35" s="53">
        <f>($Q$16)/100</f>
        <v>1</v>
      </c>
      <c r="F35" s="53">
        <f>($Q$16)/100</f>
        <v>1</v>
      </c>
    </row>
    <row r="36" spans="2:12" x14ac:dyDescent="0.25">
      <c r="B36" s="12">
        <v>2035</v>
      </c>
      <c r="C36" s="30" t="s">
        <v>80</v>
      </c>
      <c r="D36" s="22" t="s">
        <v>81</v>
      </c>
      <c r="E36" s="53">
        <f>($R$16)/100</f>
        <v>1</v>
      </c>
      <c r="F36" s="53">
        <f>($R$16)/100</f>
        <v>1</v>
      </c>
    </row>
    <row r="37" spans="2:12" x14ac:dyDescent="0.25">
      <c r="B37" s="24">
        <v>2040</v>
      </c>
      <c r="C37" s="30" t="s">
        <v>80</v>
      </c>
      <c r="D37" s="22" t="s">
        <v>81</v>
      </c>
      <c r="E37" s="53">
        <f>($S$16)/100</f>
        <v>1</v>
      </c>
      <c r="F37" s="53">
        <f>($S$16)/100</f>
        <v>1</v>
      </c>
    </row>
    <row r="38" spans="2:12" x14ac:dyDescent="0.25">
      <c r="B38" s="12">
        <v>2045</v>
      </c>
      <c r="C38" s="30" t="s">
        <v>80</v>
      </c>
      <c r="D38" s="22" t="s">
        <v>81</v>
      </c>
      <c r="E38" s="53">
        <f>($T$16)/100</f>
        <v>1</v>
      </c>
      <c r="F38" s="53">
        <f>($T$16)/100</f>
        <v>1</v>
      </c>
    </row>
    <row r="39" spans="2:12" x14ac:dyDescent="0.25">
      <c r="B39" s="14">
        <v>2050</v>
      </c>
      <c r="C39" s="29" t="s">
        <v>80</v>
      </c>
      <c r="D39" s="25" t="s">
        <v>81</v>
      </c>
      <c r="E39" s="57">
        <f>($U$16)/100</f>
        <v>1</v>
      </c>
      <c r="F39" s="57">
        <f>($U$16)/100</f>
        <v>1</v>
      </c>
    </row>
    <row r="40" spans="2:12" x14ac:dyDescent="0.25">
      <c r="B40" s="24">
        <v>2012</v>
      </c>
      <c r="C40" s="30" t="s">
        <v>78</v>
      </c>
      <c r="D40" s="22" t="s">
        <v>79</v>
      </c>
      <c r="E40" s="53">
        <f>($M$16)/100</f>
        <v>1</v>
      </c>
      <c r="F40" s="53">
        <f>($M$16)/100</f>
        <v>1</v>
      </c>
    </row>
    <row r="41" spans="2:12" x14ac:dyDescent="0.25">
      <c r="B41" s="24">
        <v>2015</v>
      </c>
      <c r="C41" s="30" t="s">
        <v>78</v>
      </c>
      <c r="D41" s="22" t="s">
        <v>79</v>
      </c>
      <c r="E41" s="53">
        <f>($N$16)/100</f>
        <v>1</v>
      </c>
      <c r="F41" s="53">
        <f>($N$16)/100</f>
        <v>1</v>
      </c>
    </row>
    <row r="42" spans="2:12" x14ac:dyDescent="0.25">
      <c r="B42" s="24">
        <v>2020</v>
      </c>
      <c r="C42" s="30" t="s">
        <v>78</v>
      </c>
      <c r="D42" s="22" t="s">
        <v>79</v>
      </c>
      <c r="E42" s="53">
        <f>($O$16)/100</f>
        <v>1</v>
      </c>
      <c r="F42" s="53">
        <f>($O$16)/100</f>
        <v>1</v>
      </c>
    </row>
    <row r="43" spans="2:12" x14ac:dyDescent="0.25">
      <c r="B43" s="12">
        <v>2025</v>
      </c>
      <c r="C43" s="30" t="s">
        <v>78</v>
      </c>
      <c r="D43" s="22" t="s">
        <v>79</v>
      </c>
      <c r="E43" s="53">
        <f>($P$16)/100</f>
        <v>1</v>
      </c>
      <c r="F43" s="53">
        <f>($P$16)/100</f>
        <v>1</v>
      </c>
    </row>
    <row r="44" spans="2:12" x14ac:dyDescent="0.25">
      <c r="B44" s="24">
        <v>2030</v>
      </c>
      <c r="C44" s="30" t="s">
        <v>78</v>
      </c>
      <c r="D44" s="22" t="s">
        <v>79</v>
      </c>
      <c r="E44" s="53">
        <f>($Q$16)/100</f>
        <v>1</v>
      </c>
      <c r="F44" s="53">
        <f>($Q$16)/100</f>
        <v>1</v>
      </c>
    </row>
    <row r="45" spans="2:12" x14ac:dyDescent="0.25">
      <c r="B45" s="12">
        <v>2035</v>
      </c>
      <c r="C45" s="30" t="s">
        <v>78</v>
      </c>
      <c r="D45" s="22" t="s">
        <v>79</v>
      </c>
      <c r="E45" s="53">
        <f>($R$16)/100</f>
        <v>1</v>
      </c>
      <c r="F45" s="53">
        <f>($R$16)/100</f>
        <v>1</v>
      </c>
    </row>
    <row r="46" spans="2:12" x14ac:dyDescent="0.25">
      <c r="B46" s="24">
        <v>2040</v>
      </c>
      <c r="C46" s="30" t="s">
        <v>78</v>
      </c>
      <c r="D46" s="22" t="s">
        <v>79</v>
      </c>
      <c r="E46" s="53">
        <f>($S$16)/100</f>
        <v>1</v>
      </c>
      <c r="F46" s="53">
        <f>($S$16)/100</f>
        <v>1</v>
      </c>
    </row>
    <row r="47" spans="2:12" x14ac:dyDescent="0.25">
      <c r="B47" s="12">
        <v>2045</v>
      </c>
      <c r="C47" s="30" t="s">
        <v>78</v>
      </c>
      <c r="D47" s="22" t="s">
        <v>79</v>
      </c>
      <c r="E47" s="53">
        <f>($T$16)/100</f>
        <v>1</v>
      </c>
      <c r="F47" s="53">
        <f>($T$16)/100</f>
        <v>1</v>
      </c>
    </row>
    <row r="48" spans="2:12" x14ac:dyDescent="0.25">
      <c r="B48" s="14">
        <v>2050</v>
      </c>
      <c r="C48" s="29" t="s">
        <v>78</v>
      </c>
      <c r="D48" s="25" t="s">
        <v>79</v>
      </c>
      <c r="E48" s="57">
        <f>($U$16)/100</f>
        <v>1</v>
      </c>
      <c r="F48" s="57">
        <f>($U$16)/100</f>
        <v>1</v>
      </c>
    </row>
    <row r="49" spans="2:6" x14ac:dyDescent="0.25">
      <c r="B49" s="24">
        <v>2012</v>
      </c>
      <c r="C49" s="30" t="s">
        <v>76</v>
      </c>
      <c r="D49" s="22" t="s">
        <v>77</v>
      </c>
      <c r="E49" s="60">
        <v>1.01</v>
      </c>
      <c r="F49" s="60">
        <v>1.01</v>
      </c>
    </row>
    <row r="50" spans="2:6" x14ac:dyDescent="0.25">
      <c r="B50" s="24">
        <v>2015</v>
      </c>
      <c r="C50" s="30" t="s">
        <v>76</v>
      </c>
      <c r="D50" s="22" t="s">
        <v>77</v>
      </c>
      <c r="E50" s="60">
        <v>1.05</v>
      </c>
      <c r="F50" s="60">
        <v>1.05</v>
      </c>
    </row>
    <row r="51" spans="2:6" x14ac:dyDescent="0.25">
      <c r="B51" s="24">
        <v>2020</v>
      </c>
      <c r="C51" s="30" t="s">
        <v>76</v>
      </c>
      <c r="D51" s="22" t="s">
        <v>77</v>
      </c>
      <c r="E51" s="60">
        <v>1.1000000000000001</v>
      </c>
      <c r="F51" s="60">
        <v>1.1000000000000001</v>
      </c>
    </row>
    <row r="52" spans="2:6" x14ac:dyDescent="0.25">
      <c r="B52" s="24">
        <v>2030</v>
      </c>
      <c r="C52" s="30" t="s">
        <v>76</v>
      </c>
      <c r="D52" s="22" t="s">
        <v>77</v>
      </c>
      <c r="E52" s="61">
        <v>1.1499999999999999</v>
      </c>
      <c r="F52" s="61">
        <v>1.1499999999999999</v>
      </c>
    </row>
    <row r="53" spans="2:6" x14ac:dyDescent="0.25">
      <c r="B53" s="24">
        <v>2040</v>
      </c>
      <c r="C53" s="30" t="s">
        <v>76</v>
      </c>
      <c r="D53" s="22" t="s">
        <v>77</v>
      </c>
      <c r="E53" s="61">
        <v>1.2</v>
      </c>
      <c r="F53" s="61">
        <v>1.2</v>
      </c>
    </row>
    <row r="54" spans="2:6" x14ac:dyDescent="0.25">
      <c r="B54" s="14">
        <v>2050</v>
      </c>
      <c r="C54" s="29" t="s">
        <v>76</v>
      </c>
      <c r="D54" s="25" t="s">
        <v>77</v>
      </c>
      <c r="E54" s="62">
        <v>1.25</v>
      </c>
      <c r="F54" s="62">
        <v>1.25</v>
      </c>
    </row>
    <row r="55" spans="2:6" x14ac:dyDescent="0.25">
      <c r="B55" s="24">
        <v>2012</v>
      </c>
      <c r="C55" s="30" t="s">
        <v>74</v>
      </c>
      <c r="D55" s="22" t="s">
        <v>75</v>
      </c>
      <c r="E55" s="60">
        <v>1.01</v>
      </c>
      <c r="F55" s="60">
        <v>1.01</v>
      </c>
    </row>
    <row r="56" spans="2:6" x14ac:dyDescent="0.25">
      <c r="B56" s="24">
        <v>2015</v>
      </c>
      <c r="C56" s="30" t="s">
        <v>74</v>
      </c>
      <c r="D56" s="22" t="s">
        <v>75</v>
      </c>
      <c r="E56" s="60">
        <v>1.05</v>
      </c>
      <c r="F56" s="60">
        <v>1.05</v>
      </c>
    </row>
    <row r="57" spans="2:6" x14ac:dyDescent="0.25">
      <c r="B57" s="24">
        <v>2020</v>
      </c>
      <c r="C57" s="30" t="s">
        <v>74</v>
      </c>
      <c r="D57" s="22" t="s">
        <v>75</v>
      </c>
      <c r="E57" s="60">
        <v>1.1000000000000001</v>
      </c>
      <c r="F57" s="60">
        <v>1.1000000000000001</v>
      </c>
    </row>
    <row r="58" spans="2:6" x14ac:dyDescent="0.25">
      <c r="B58" s="24">
        <v>2030</v>
      </c>
      <c r="C58" s="30" t="s">
        <v>74</v>
      </c>
      <c r="D58" s="22" t="s">
        <v>75</v>
      </c>
      <c r="E58" s="61">
        <v>1.1499999999999999</v>
      </c>
      <c r="F58" s="61">
        <v>1.1499999999999999</v>
      </c>
    </row>
    <row r="59" spans="2:6" x14ac:dyDescent="0.25">
      <c r="B59" s="24">
        <v>2040</v>
      </c>
      <c r="C59" s="30" t="s">
        <v>74</v>
      </c>
      <c r="D59" s="22" t="s">
        <v>75</v>
      </c>
      <c r="E59" s="61">
        <v>1.2</v>
      </c>
      <c r="F59" s="61">
        <v>1.2</v>
      </c>
    </row>
    <row r="60" spans="2:6" x14ac:dyDescent="0.25">
      <c r="B60" s="14">
        <v>2050</v>
      </c>
      <c r="C60" s="29" t="s">
        <v>74</v>
      </c>
      <c r="D60" s="25" t="s">
        <v>75</v>
      </c>
      <c r="E60" s="62">
        <v>1.25</v>
      </c>
      <c r="F60" s="62">
        <v>1.25</v>
      </c>
    </row>
    <row r="61" spans="2:6" x14ac:dyDescent="0.25">
      <c r="B61" s="24">
        <v>2012</v>
      </c>
      <c r="C61" s="30" t="s">
        <v>72</v>
      </c>
      <c r="D61" s="22" t="s">
        <v>73</v>
      </c>
      <c r="E61" s="60">
        <v>1.01</v>
      </c>
      <c r="F61" s="60">
        <v>1.01</v>
      </c>
    </row>
    <row r="62" spans="2:6" x14ac:dyDescent="0.25">
      <c r="B62" s="24">
        <v>2015</v>
      </c>
      <c r="C62" s="30" t="s">
        <v>72</v>
      </c>
      <c r="D62" s="22" t="s">
        <v>73</v>
      </c>
      <c r="E62" s="60">
        <v>1.05</v>
      </c>
      <c r="F62" s="60">
        <v>1.05</v>
      </c>
    </row>
    <row r="63" spans="2:6" x14ac:dyDescent="0.25">
      <c r="B63" s="24">
        <v>2020</v>
      </c>
      <c r="C63" s="30" t="s">
        <v>72</v>
      </c>
      <c r="D63" s="22" t="s">
        <v>73</v>
      </c>
      <c r="E63" s="60">
        <v>1.1000000000000001</v>
      </c>
      <c r="F63" s="60">
        <v>1.1000000000000001</v>
      </c>
    </row>
    <row r="64" spans="2:6" x14ac:dyDescent="0.25">
      <c r="B64" s="24">
        <v>2030</v>
      </c>
      <c r="C64" s="30" t="s">
        <v>72</v>
      </c>
      <c r="D64" s="22" t="s">
        <v>73</v>
      </c>
      <c r="E64" s="61">
        <v>1.1499999999999999</v>
      </c>
      <c r="F64" s="61">
        <v>1.1499999999999999</v>
      </c>
    </row>
    <row r="65" spans="2:6" x14ac:dyDescent="0.25">
      <c r="B65" s="24">
        <v>2040</v>
      </c>
      <c r="C65" s="30" t="s">
        <v>72</v>
      </c>
      <c r="D65" s="22" t="s">
        <v>73</v>
      </c>
      <c r="E65" s="61">
        <v>1.2</v>
      </c>
      <c r="F65" s="61">
        <v>1.2</v>
      </c>
    </row>
    <row r="66" spans="2:6" x14ac:dyDescent="0.25">
      <c r="B66" s="14">
        <v>2050</v>
      </c>
      <c r="C66" s="29" t="s">
        <v>72</v>
      </c>
      <c r="D66" s="25" t="s">
        <v>73</v>
      </c>
      <c r="E66" s="62">
        <v>1.25</v>
      </c>
      <c r="F66" s="62">
        <v>1.25</v>
      </c>
    </row>
    <row r="67" spans="2:6" x14ac:dyDescent="0.25">
      <c r="B67" s="24">
        <v>2012</v>
      </c>
      <c r="C67" s="30" t="s">
        <v>70</v>
      </c>
      <c r="D67" s="22" t="s">
        <v>71</v>
      </c>
      <c r="E67" s="60">
        <v>1.01</v>
      </c>
      <c r="F67" s="60">
        <v>1.01</v>
      </c>
    </row>
    <row r="68" spans="2:6" x14ac:dyDescent="0.25">
      <c r="B68" s="24">
        <v>2015</v>
      </c>
      <c r="C68" s="30" t="s">
        <v>70</v>
      </c>
      <c r="D68" s="22" t="s">
        <v>71</v>
      </c>
      <c r="E68" s="60">
        <v>1.05</v>
      </c>
      <c r="F68" s="60">
        <v>1.05</v>
      </c>
    </row>
    <row r="69" spans="2:6" x14ac:dyDescent="0.25">
      <c r="B69" s="24">
        <v>2020</v>
      </c>
      <c r="C69" s="30" t="s">
        <v>70</v>
      </c>
      <c r="D69" s="22" t="s">
        <v>71</v>
      </c>
      <c r="E69" s="60">
        <v>1.1000000000000001</v>
      </c>
      <c r="F69" s="60">
        <v>1.1000000000000001</v>
      </c>
    </row>
    <row r="70" spans="2:6" x14ac:dyDescent="0.25">
      <c r="B70" s="24">
        <v>2030</v>
      </c>
      <c r="C70" s="30" t="s">
        <v>70</v>
      </c>
      <c r="D70" s="22" t="s">
        <v>71</v>
      </c>
      <c r="E70" s="61">
        <v>1.1499999999999999</v>
      </c>
      <c r="F70" s="61">
        <v>1.1499999999999999</v>
      </c>
    </row>
    <row r="71" spans="2:6" x14ac:dyDescent="0.25">
      <c r="B71" s="24">
        <v>2040</v>
      </c>
      <c r="C71" s="30" t="s">
        <v>70</v>
      </c>
      <c r="D71" s="22" t="s">
        <v>71</v>
      </c>
      <c r="E71" s="61">
        <v>1.2</v>
      </c>
      <c r="F71" s="61">
        <v>1.2</v>
      </c>
    </row>
    <row r="72" spans="2:6" x14ac:dyDescent="0.25">
      <c r="B72" s="14">
        <v>2050</v>
      </c>
      <c r="C72" s="29" t="s">
        <v>70</v>
      </c>
      <c r="D72" s="25" t="s">
        <v>71</v>
      </c>
      <c r="E72" s="62">
        <v>1.25</v>
      </c>
      <c r="F72" s="62">
        <v>1.25</v>
      </c>
    </row>
    <row r="73" spans="2:6" x14ac:dyDescent="0.25">
      <c r="B73" s="24">
        <v>2012</v>
      </c>
      <c r="C73" s="30" t="s">
        <v>68</v>
      </c>
      <c r="D73" s="22" t="s">
        <v>69</v>
      </c>
      <c r="E73" s="60">
        <v>1.01</v>
      </c>
      <c r="F73" s="60">
        <v>1.01</v>
      </c>
    </row>
    <row r="74" spans="2:6" x14ac:dyDescent="0.25">
      <c r="B74" s="24">
        <v>2015</v>
      </c>
      <c r="C74" s="30" t="s">
        <v>68</v>
      </c>
      <c r="D74" s="22" t="s">
        <v>69</v>
      </c>
      <c r="E74" s="60">
        <v>1.05</v>
      </c>
      <c r="F74" s="60">
        <v>1.05</v>
      </c>
    </row>
    <row r="75" spans="2:6" x14ac:dyDescent="0.25">
      <c r="B75" s="24">
        <v>2020</v>
      </c>
      <c r="C75" s="30" t="s">
        <v>68</v>
      </c>
      <c r="D75" s="22" t="s">
        <v>69</v>
      </c>
      <c r="E75" s="60">
        <v>1.1000000000000001</v>
      </c>
      <c r="F75" s="60">
        <v>1.1000000000000001</v>
      </c>
    </row>
    <row r="76" spans="2:6" x14ac:dyDescent="0.25">
      <c r="B76" s="24">
        <v>2030</v>
      </c>
      <c r="C76" s="30" t="s">
        <v>68</v>
      </c>
      <c r="D76" s="22" t="s">
        <v>69</v>
      </c>
      <c r="E76" s="61">
        <v>1.1499999999999999</v>
      </c>
      <c r="F76" s="61">
        <v>1.1499999999999999</v>
      </c>
    </row>
    <row r="77" spans="2:6" x14ac:dyDescent="0.25">
      <c r="B77" s="24">
        <v>2040</v>
      </c>
      <c r="C77" s="30" t="s">
        <v>68</v>
      </c>
      <c r="D77" s="22" t="s">
        <v>69</v>
      </c>
      <c r="E77" s="61">
        <v>1.2</v>
      </c>
      <c r="F77" s="61">
        <v>1.2</v>
      </c>
    </row>
    <row r="78" spans="2:6" x14ac:dyDescent="0.25">
      <c r="B78" s="14">
        <v>2050</v>
      </c>
      <c r="C78" s="29" t="s">
        <v>68</v>
      </c>
      <c r="D78" s="25" t="s">
        <v>69</v>
      </c>
      <c r="E78" s="62">
        <v>1.25</v>
      </c>
      <c r="F78" s="62">
        <v>1.25</v>
      </c>
    </row>
    <row r="79" spans="2:6" x14ac:dyDescent="0.25">
      <c r="B79" s="24">
        <v>2012</v>
      </c>
      <c r="C79" s="30" t="s">
        <v>66</v>
      </c>
      <c r="D79" s="22" t="s">
        <v>67</v>
      </c>
      <c r="E79" s="60">
        <v>1.01</v>
      </c>
      <c r="F79" s="60">
        <v>1.01</v>
      </c>
    </row>
    <row r="80" spans="2:6" x14ac:dyDescent="0.25">
      <c r="B80" s="24">
        <v>2015</v>
      </c>
      <c r="C80" s="30" t="s">
        <v>66</v>
      </c>
      <c r="D80" s="22" t="s">
        <v>67</v>
      </c>
      <c r="E80" s="60">
        <v>1.05</v>
      </c>
      <c r="F80" s="60">
        <v>1.05</v>
      </c>
    </row>
    <row r="81" spans="2:9" x14ac:dyDescent="0.25">
      <c r="B81" s="24">
        <v>2020</v>
      </c>
      <c r="C81" s="30" t="s">
        <v>66</v>
      </c>
      <c r="D81" s="22" t="s">
        <v>67</v>
      </c>
      <c r="E81" s="60">
        <v>1.1000000000000001</v>
      </c>
      <c r="F81" s="60">
        <v>1.1000000000000001</v>
      </c>
    </row>
    <row r="82" spans="2:9" x14ac:dyDescent="0.25">
      <c r="B82" s="24">
        <v>2030</v>
      </c>
      <c r="C82" s="30" t="s">
        <v>66</v>
      </c>
      <c r="D82" s="22" t="s">
        <v>67</v>
      </c>
      <c r="E82" s="61">
        <v>1.1499999999999999</v>
      </c>
      <c r="F82" s="61">
        <v>1.1499999999999999</v>
      </c>
    </row>
    <row r="83" spans="2:9" x14ac:dyDescent="0.25">
      <c r="B83" s="24">
        <v>2040</v>
      </c>
      <c r="C83" s="30" t="s">
        <v>66</v>
      </c>
      <c r="D83" s="22" t="s">
        <v>67</v>
      </c>
      <c r="E83" s="61">
        <v>1.2</v>
      </c>
      <c r="F83" s="61">
        <v>1.2</v>
      </c>
    </row>
    <row r="84" spans="2:9" x14ac:dyDescent="0.25">
      <c r="B84" s="14">
        <v>2050</v>
      </c>
      <c r="C84" s="29" t="s">
        <v>66</v>
      </c>
      <c r="D84" s="25" t="s">
        <v>67</v>
      </c>
      <c r="E84" s="62">
        <v>1.25</v>
      </c>
      <c r="F84" s="62">
        <v>1.25</v>
      </c>
    </row>
    <row r="85" spans="2:9" x14ac:dyDescent="0.25">
      <c r="B85" s="24">
        <v>2012</v>
      </c>
      <c r="C85" s="30" t="s">
        <v>64</v>
      </c>
      <c r="D85" s="22" t="s">
        <v>65</v>
      </c>
      <c r="E85" s="53">
        <f>($M$14)/100</f>
        <v>1.0171774256348882</v>
      </c>
      <c r="F85" s="53">
        <f>($M$14)/100</f>
        <v>1.0171774256348882</v>
      </c>
      <c r="I85" s="15"/>
    </row>
    <row r="86" spans="2:9" x14ac:dyDescent="0.25">
      <c r="B86" s="24">
        <v>2015</v>
      </c>
      <c r="C86" s="30" t="s">
        <v>64</v>
      </c>
      <c r="D86" s="22" t="s">
        <v>65</v>
      </c>
      <c r="E86" s="53">
        <f>($N$14)/100</f>
        <v>1.0434983894999013</v>
      </c>
      <c r="F86" s="53">
        <f>($N$14)/100</f>
        <v>1.0434983894999013</v>
      </c>
      <c r="I86" s="15"/>
    </row>
    <row r="87" spans="2:9" x14ac:dyDescent="0.25">
      <c r="B87" s="24">
        <v>2020</v>
      </c>
      <c r="C87" s="30" t="s">
        <v>64</v>
      </c>
      <c r="D87" s="22" t="s">
        <v>65</v>
      </c>
      <c r="E87" s="53">
        <f>($O$14)/100</f>
        <v>1.0888888888888875</v>
      </c>
      <c r="F87" s="53">
        <f>($O$14)/100</f>
        <v>1.0888888888888875</v>
      </c>
      <c r="I87" s="15"/>
    </row>
    <row r="88" spans="2:9" x14ac:dyDescent="0.25">
      <c r="B88" s="12">
        <v>2025</v>
      </c>
      <c r="C88" s="30" t="s">
        <v>64</v>
      </c>
      <c r="D88" s="22" t="s">
        <v>65</v>
      </c>
      <c r="E88" s="53">
        <f>($P$14)/100</f>
        <v>1.0999438818457399</v>
      </c>
      <c r="F88" s="53">
        <f>($P$14)/100</f>
        <v>1.0999438818457399</v>
      </c>
      <c r="I88" s="15"/>
    </row>
    <row r="89" spans="2:9" x14ac:dyDescent="0.25">
      <c r="B89" s="24">
        <v>2030</v>
      </c>
      <c r="C89" s="30" t="s">
        <v>64</v>
      </c>
      <c r="D89" s="22" t="s">
        <v>65</v>
      </c>
      <c r="E89" s="53">
        <f>($Q$14)/100</f>
        <v>1.1111111111111112</v>
      </c>
      <c r="F89" s="53">
        <f>($Q$14)/100</f>
        <v>1.1111111111111112</v>
      </c>
      <c r="I89" s="15"/>
    </row>
    <row r="90" spans="2:9" x14ac:dyDescent="0.25">
      <c r="B90" s="12">
        <v>2035</v>
      </c>
      <c r="C90" s="30" t="s">
        <v>64</v>
      </c>
      <c r="D90" s="22" t="s">
        <v>65</v>
      </c>
      <c r="E90" s="53">
        <f>($R$14)/100</f>
        <v>1.1223917161691239</v>
      </c>
      <c r="F90" s="53">
        <f>($R$14)/100</f>
        <v>1.1223917161691239</v>
      </c>
      <c r="I90" s="15"/>
    </row>
    <row r="91" spans="2:9" x14ac:dyDescent="0.25">
      <c r="B91" s="24">
        <v>2040</v>
      </c>
      <c r="C91" s="30" t="s">
        <v>64</v>
      </c>
      <c r="D91" s="22" t="s">
        <v>65</v>
      </c>
      <c r="E91" s="53">
        <f>($S$14)/100</f>
        <v>1.1337868480725639</v>
      </c>
      <c r="F91" s="53">
        <f>($S$14)/100</f>
        <v>1.1337868480725639</v>
      </c>
      <c r="I91" s="15"/>
    </row>
    <row r="92" spans="2:9" x14ac:dyDescent="0.25">
      <c r="B92" s="12">
        <v>2045</v>
      </c>
      <c r="C92" s="30" t="s">
        <v>64</v>
      </c>
      <c r="D92" s="22" t="s">
        <v>65</v>
      </c>
      <c r="E92" s="53">
        <f>($T$14)/100</f>
        <v>1.1452976695603321</v>
      </c>
      <c r="F92" s="53">
        <f>($T$14)/100</f>
        <v>1.1452976695603321</v>
      </c>
      <c r="I92" s="15"/>
    </row>
    <row r="93" spans="2:9" x14ac:dyDescent="0.25">
      <c r="B93" s="14">
        <v>2050</v>
      </c>
      <c r="C93" s="29" t="s">
        <v>64</v>
      </c>
      <c r="D93" s="25" t="s">
        <v>65</v>
      </c>
      <c r="E93" s="57">
        <f>($U$14)/100</f>
        <v>1.1569253551760872</v>
      </c>
      <c r="F93" s="57">
        <f>($U$14)/100</f>
        <v>1.1569253551760872</v>
      </c>
      <c r="I93" s="15"/>
    </row>
    <row r="94" spans="2:9" x14ac:dyDescent="0.25">
      <c r="B94" s="24">
        <v>2012</v>
      </c>
      <c r="C94" s="30" t="s">
        <v>114</v>
      </c>
      <c r="D94" s="22" t="s">
        <v>63</v>
      </c>
      <c r="E94" s="53">
        <f>($M$14)/100</f>
        <v>1.0171774256348882</v>
      </c>
      <c r="F94" s="53">
        <f>($M$14)/100</f>
        <v>1.0171774256348882</v>
      </c>
    </row>
    <row r="95" spans="2:9" x14ac:dyDescent="0.25">
      <c r="B95" s="24">
        <v>2015</v>
      </c>
      <c r="C95" s="30" t="s">
        <v>114</v>
      </c>
      <c r="D95" s="22" t="s">
        <v>63</v>
      </c>
      <c r="E95" s="53">
        <f>($N$14)/100</f>
        <v>1.0434983894999013</v>
      </c>
      <c r="F95" s="53">
        <f>($N$14)/100</f>
        <v>1.0434983894999013</v>
      </c>
    </row>
    <row r="96" spans="2:9" x14ac:dyDescent="0.25">
      <c r="B96" s="24">
        <v>2020</v>
      </c>
      <c r="C96" s="30" t="s">
        <v>114</v>
      </c>
      <c r="D96" s="22" t="s">
        <v>63</v>
      </c>
      <c r="E96" s="53">
        <f>($O$14)/100</f>
        <v>1.0888888888888875</v>
      </c>
      <c r="F96" s="53">
        <f>($O$14)/100</f>
        <v>1.0888888888888875</v>
      </c>
    </row>
    <row r="97" spans="1:10" x14ac:dyDescent="0.25">
      <c r="B97" s="12">
        <v>2025</v>
      </c>
      <c r="C97" s="30" t="s">
        <v>114</v>
      </c>
      <c r="D97" s="22" t="s">
        <v>63</v>
      </c>
      <c r="E97" s="53">
        <f>($P$14)/100</f>
        <v>1.0999438818457399</v>
      </c>
      <c r="F97" s="53">
        <f>($P$14)/100</f>
        <v>1.0999438818457399</v>
      </c>
    </row>
    <row r="98" spans="1:10" x14ac:dyDescent="0.25">
      <c r="B98" s="24">
        <v>2030</v>
      </c>
      <c r="C98" s="30" t="s">
        <v>114</v>
      </c>
      <c r="D98" s="22" t="s">
        <v>63</v>
      </c>
      <c r="E98" s="53">
        <f>($Q$14)/100</f>
        <v>1.1111111111111112</v>
      </c>
      <c r="F98" s="53">
        <f>($Q$14)/100</f>
        <v>1.1111111111111112</v>
      </c>
    </row>
    <row r="99" spans="1:10" x14ac:dyDescent="0.25">
      <c r="B99" s="12">
        <v>2035</v>
      </c>
      <c r="C99" s="30" t="s">
        <v>114</v>
      </c>
      <c r="D99" s="22" t="s">
        <v>63</v>
      </c>
      <c r="E99" s="53">
        <f>($R$14)/100</f>
        <v>1.1223917161691239</v>
      </c>
      <c r="F99" s="53">
        <f>($R$14)/100</f>
        <v>1.1223917161691239</v>
      </c>
    </row>
    <row r="100" spans="1:10" x14ac:dyDescent="0.25">
      <c r="B100" s="24">
        <v>2040</v>
      </c>
      <c r="C100" s="30" t="s">
        <v>114</v>
      </c>
      <c r="D100" s="22" t="s">
        <v>63</v>
      </c>
      <c r="E100" s="53">
        <f>($S$14)/100</f>
        <v>1.1337868480725639</v>
      </c>
      <c r="F100" s="53">
        <f>($S$14)/100</f>
        <v>1.1337868480725639</v>
      </c>
    </row>
    <row r="101" spans="1:10" x14ac:dyDescent="0.25">
      <c r="B101" s="12">
        <v>2045</v>
      </c>
      <c r="C101" s="30" t="s">
        <v>114</v>
      </c>
      <c r="D101" s="22" t="s">
        <v>63</v>
      </c>
      <c r="E101" s="53">
        <f>($T$14)/100</f>
        <v>1.1452976695603321</v>
      </c>
      <c r="F101" s="53">
        <f>($T$14)/100</f>
        <v>1.1452976695603321</v>
      </c>
    </row>
    <row r="102" spans="1:10" x14ac:dyDescent="0.25">
      <c r="B102" s="14">
        <v>2050</v>
      </c>
      <c r="C102" s="29" t="s">
        <v>114</v>
      </c>
      <c r="D102" s="25" t="s">
        <v>63</v>
      </c>
      <c r="E102" s="57">
        <f>($U$14)/100</f>
        <v>1.1569253551760872</v>
      </c>
      <c r="F102" s="57">
        <f>($U$14)/100</f>
        <v>1.1569253551760872</v>
      </c>
    </row>
    <row r="103" spans="1:10" x14ac:dyDescent="0.25">
      <c r="B103" s="24">
        <v>2012</v>
      </c>
      <c r="C103" s="30" t="s">
        <v>60</v>
      </c>
      <c r="D103" s="22" t="s">
        <v>61</v>
      </c>
      <c r="E103" s="53">
        <f>($M$15)/100</f>
        <v>1.0371372893366482</v>
      </c>
      <c r="F103" s="53">
        <f>($M$15)/100</f>
        <v>1.0371372893366482</v>
      </c>
      <c r="J103" s="15"/>
    </row>
    <row r="104" spans="1:10" x14ac:dyDescent="0.25">
      <c r="B104" s="24">
        <v>2015</v>
      </c>
      <c r="C104" s="30" t="s">
        <v>60</v>
      </c>
      <c r="D104" s="22" t="s">
        <v>61</v>
      </c>
      <c r="E104" s="53">
        <f>($N$15)/100</f>
        <v>1.0954451150103326</v>
      </c>
      <c r="F104" s="53">
        <f>($N$15)/100</f>
        <v>1.0954451150103326</v>
      </c>
      <c r="J104" s="15"/>
    </row>
    <row r="105" spans="1:10" x14ac:dyDescent="0.25">
      <c r="B105" s="24">
        <v>2020</v>
      </c>
      <c r="C105" s="30" t="s">
        <v>60</v>
      </c>
      <c r="D105" s="22" t="s">
        <v>61</v>
      </c>
      <c r="E105" s="53">
        <f>($O$15)/100</f>
        <v>1.2000000000000006</v>
      </c>
      <c r="F105" s="53">
        <f>($O$15)/100</f>
        <v>1.2000000000000006</v>
      </c>
      <c r="J105" s="15"/>
    </row>
    <row r="106" spans="1:10" x14ac:dyDescent="0.25">
      <c r="B106" s="12">
        <v>2025</v>
      </c>
      <c r="C106" s="30" t="s">
        <v>60</v>
      </c>
      <c r="D106" s="22" t="s">
        <v>61</v>
      </c>
      <c r="E106" s="53">
        <f>($P$15)/100</f>
        <v>1.277497553813705</v>
      </c>
      <c r="F106" s="53">
        <f>($P$15)/100</f>
        <v>1.277497553813705</v>
      </c>
      <c r="J106" s="15"/>
    </row>
    <row r="107" spans="1:10" x14ac:dyDescent="0.25">
      <c r="B107" s="24">
        <v>2030</v>
      </c>
      <c r="C107" s="30" t="s">
        <v>60</v>
      </c>
      <c r="D107" s="22" t="s">
        <v>61</v>
      </c>
      <c r="E107" s="53">
        <f>($Q$15)/100</f>
        <v>1.3599999999999994</v>
      </c>
      <c r="F107" s="53">
        <f>($Q$15)/100</f>
        <v>1.3599999999999994</v>
      </c>
      <c r="J107" s="15"/>
    </row>
    <row r="108" spans="1:10" x14ac:dyDescent="0.25">
      <c r="B108" s="12">
        <v>2035</v>
      </c>
      <c r="C108" s="30" t="s">
        <v>60</v>
      </c>
      <c r="D108" s="22" t="s">
        <v>61</v>
      </c>
      <c r="E108" s="53">
        <f>($R$15)/100</f>
        <v>1.4478305609888644</v>
      </c>
      <c r="F108" s="53">
        <f>($R$15)/100</f>
        <v>1.4478305609888644</v>
      </c>
      <c r="J108" s="15"/>
    </row>
    <row r="109" spans="1:10" x14ac:dyDescent="0.25">
      <c r="B109" s="24">
        <v>2040</v>
      </c>
      <c r="C109" s="30" t="s">
        <v>60</v>
      </c>
      <c r="D109" s="22" t="s">
        <v>61</v>
      </c>
      <c r="E109" s="53">
        <f>($S$15)/100</f>
        <v>1.5413333333333314</v>
      </c>
      <c r="F109" s="53">
        <f>($S$15)/100</f>
        <v>1.5413333333333314</v>
      </c>
      <c r="J109" s="15"/>
    </row>
    <row r="110" spans="1:10" x14ac:dyDescent="0.25">
      <c r="B110" s="12">
        <v>2045</v>
      </c>
      <c r="C110" s="30" t="s">
        <v>60</v>
      </c>
      <c r="D110" s="22" t="s">
        <v>61</v>
      </c>
      <c r="E110" s="53">
        <f>($T$15)/100</f>
        <v>1.6408746357873785</v>
      </c>
      <c r="F110" s="53">
        <f>($T$15)/100</f>
        <v>1.6408746357873785</v>
      </c>
      <c r="J110" s="15"/>
    </row>
    <row r="111" spans="1:10" x14ac:dyDescent="0.25">
      <c r="B111" s="14">
        <v>2050</v>
      </c>
      <c r="C111" s="29" t="s">
        <v>60</v>
      </c>
      <c r="D111" s="25" t="s">
        <v>61</v>
      </c>
      <c r="E111" s="57">
        <f>($U$15)/100</f>
        <v>1.7468444444444409</v>
      </c>
      <c r="F111" s="57">
        <f>($U$15)/100</f>
        <v>1.7468444444444409</v>
      </c>
      <c r="J111" s="15"/>
    </row>
    <row r="112" spans="1:10" x14ac:dyDescent="0.25">
      <c r="A112" s="63"/>
      <c r="B112" s="24">
        <v>2012</v>
      </c>
      <c r="C112" s="30" t="s">
        <v>58</v>
      </c>
      <c r="D112" s="22" t="s">
        <v>59</v>
      </c>
      <c r="E112" s="53">
        <f>($M$15)/100</f>
        <v>1.0371372893366482</v>
      </c>
      <c r="F112" s="53">
        <f>($M$15)/100</f>
        <v>1.0371372893366482</v>
      </c>
    </row>
    <row r="113" spans="1:6" x14ac:dyDescent="0.25">
      <c r="A113" s="63"/>
      <c r="B113" s="24">
        <v>2015</v>
      </c>
      <c r="C113" s="30" t="s">
        <v>58</v>
      </c>
      <c r="D113" s="22" t="s">
        <v>59</v>
      </c>
      <c r="E113" s="53">
        <f>($N$15)/100</f>
        <v>1.0954451150103326</v>
      </c>
      <c r="F113" s="53">
        <f>($N$15)/100</f>
        <v>1.0954451150103326</v>
      </c>
    </row>
    <row r="114" spans="1:6" x14ac:dyDescent="0.25">
      <c r="A114" s="63"/>
      <c r="B114" s="24">
        <v>2020</v>
      </c>
      <c r="C114" s="30" t="s">
        <v>58</v>
      </c>
      <c r="D114" s="22" t="s">
        <v>59</v>
      </c>
      <c r="E114" s="53">
        <f>($O$15)/100</f>
        <v>1.2000000000000006</v>
      </c>
      <c r="F114" s="53">
        <f>($O$15)/100</f>
        <v>1.2000000000000006</v>
      </c>
    </row>
    <row r="115" spans="1:6" x14ac:dyDescent="0.25">
      <c r="A115" s="63"/>
      <c r="B115" s="12">
        <v>2025</v>
      </c>
      <c r="C115" s="30" t="s">
        <v>58</v>
      </c>
      <c r="D115" s="22" t="s">
        <v>59</v>
      </c>
      <c r="E115" s="53">
        <f>($P$15)/100</f>
        <v>1.277497553813705</v>
      </c>
      <c r="F115" s="53">
        <f>($P$15)/100</f>
        <v>1.277497553813705</v>
      </c>
    </row>
    <row r="116" spans="1:6" x14ac:dyDescent="0.25">
      <c r="A116" s="63"/>
      <c r="B116" s="24">
        <v>2030</v>
      </c>
      <c r="C116" s="30" t="s">
        <v>58</v>
      </c>
      <c r="D116" s="22" t="s">
        <v>59</v>
      </c>
      <c r="E116" s="53">
        <f>($Q$15)/100</f>
        <v>1.3599999999999994</v>
      </c>
      <c r="F116" s="53">
        <f>($Q$15)/100</f>
        <v>1.3599999999999994</v>
      </c>
    </row>
    <row r="117" spans="1:6" x14ac:dyDescent="0.25">
      <c r="A117" s="63"/>
      <c r="B117" s="12">
        <v>2035</v>
      </c>
      <c r="C117" s="30" t="s">
        <v>58</v>
      </c>
      <c r="D117" s="22" t="s">
        <v>59</v>
      </c>
      <c r="E117" s="53">
        <f>($R$15)/100</f>
        <v>1.4478305609888644</v>
      </c>
      <c r="F117" s="53">
        <f>($R$15)/100</f>
        <v>1.4478305609888644</v>
      </c>
    </row>
    <row r="118" spans="1:6" x14ac:dyDescent="0.25">
      <c r="A118" s="63"/>
      <c r="B118" s="24">
        <v>2040</v>
      </c>
      <c r="C118" s="30" t="s">
        <v>58</v>
      </c>
      <c r="D118" s="22" t="s">
        <v>59</v>
      </c>
      <c r="E118" s="53">
        <f>($S$15)/100</f>
        <v>1.5413333333333314</v>
      </c>
      <c r="F118" s="53">
        <f>($S$15)/100</f>
        <v>1.5413333333333314</v>
      </c>
    </row>
    <row r="119" spans="1:6" x14ac:dyDescent="0.25">
      <c r="A119" s="63"/>
      <c r="B119" s="12">
        <v>2045</v>
      </c>
      <c r="C119" s="30" t="s">
        <v>58</v>
      </c>
      <c r="D119" s="22" t="s">
        <v>59</v>
      </c>
      <c r="E119" s="53">
        <f>($T$15)/100</f>
        <v>1.6408746357873785</v>
      </c>
      <c r="F119" s="53">
        <f>($T$15)/100</f>
        <v>1.6408746357873785</v>
      </c>
    </row>
    <row r="120" spans="1:6" x14ac:dyDescent="0.25">
      <c r="A120" s="63"/>
      <c r="B120" s="14">
        <v>2050</v>
      </c>
      <c r="C120" s="29" t="s">
        <v>58</v>
      </c>
      <c r="D120" s="25" t="s">
        <v>59</v>
      </c>
      <c r="E120" s="57">
        <f>($U$15)/100</f>
        <v>1.7468444444444409</v>
      </c>
      <c r="F120" s="57">
        <f>($U$15)/100</f>
        <v>1.7468444444444409</v>
      </c>
    </row>
    <row r="121" spans="1:6" x14ac:dyDescent="0.25">
      <c r="A121" s="63"/>
      <c r="B121" s="24">
        <v>2012</v>
      </c>
      <c r="C121" s="30" t="s">
        <v>56</v>
      </c>
      <c r="D121" s="22" t="s">
        <v>57</v>
      </c>
      <c r="E121" s="53">
        <f>($M$15)/100</f>
        <v>1.0371372893366482</v>
      </c>
      <c r="F121" s="53">
        <f>($M$15)/100</f>
        <v>1.0371372893366482</v>
      </c>
    </row>
    <row r="122" spans="1:6" x14ac:dyDescent="0.25">
      <c r="A122" s="63"/>
      <c r="B122" s="24">
        <v>2015</v>
      </c>
      <c r="C122" s="30" t="s">
        <v>56</v>
      </c>
      <c r="D122" s="22" t="s">
        <v>57</v>
      </c>
      <c r="E122" s="53">
        <f>($N$15)/100</f>
        <v>1.0954451150103326</v>
      </c>
      <c r="F122" s="53">
        <f>($N$15)/100</f>
        <v>1.0954451150103326</v>
      </c>
    </row>
    <row r="123" spans="1:6" x14ac:dyDescent="0.25">
      <c r="A123" s="63"/>
      <c r="B123" s="24">
        <v>2020</v>
      </c>
      <c r="C123" s="30" t="s">
        <v>56</v>
      </c>
      <c r="D123" s="22" t="s">
        <v>57</v>
      </c>
      <c r="E123" s="53">
        <f>($O$15)/100</f>
        <v>1.2000000000000006</v>
      </c>
      <c r="F123" s="53">
        <f>($O$15)/100</f>
        <v>1.2000000000000006</v>
      </c>
    </row>
    <row r="124" spans="1:6" x14ac:dyDescent="0.25">
      <c r="A124" s="63"/>
      <c r="B124" s="12">
        <v>2025</v>
      </c>
      <c r="C124" s="30" t="s">
        <v>56</v>
      </c>
      <c r="D124" s="22" t="s">
        <v>57</v>
      </c>
      <c r="E124" s="53">
        <f>($P$15)/100</f>
        <v>1.277497553813705</v>
      </c>
      <c r="F124" s="53">
        <f>($P$15)/100</f>
        <v>1.277497553813705</v>
      </c>
    </row>
    <row r="125" spans="1:6" x14ac:dyDescent="0.25">
      <c r="A125" s="63"/>
      <c r="B125" s="24">
        <v>2030</v>
      </c>
      <c r="C125" s="30" t="s">
        <v>56</v>
      </c>
      <c r="D125" s="22" t="s">
        <v>57</v>
      </c>
      <c r="E125" s="53">
        <f>($Q$15)/100</f>
        <v>1.3599999999999994</v>
      </c>
      <c r="F125" s="53">
        <f>($Q$15)/100</f>
        <v>1.3599999999999994</v>
      </c>
    </row>
    <row r="126" spans="1:6" x14ac:dyDescent="0.25">
      <c r="A126" s="63"/>
      <c r="B126" s="12">
        <v>2035</v>
      </c>
      <c r="C126" s="30" t="s">
        <v>56</v>
      </c>
      <c r="D126" s="22" t="s">
        <v>57</v>
      </c>
      <c r="E126" s="53">
        <f>($R$15)/100</f>
        <v>1.4478305609888644</v>
      </c>
      <c r="F126" s="53">
        <f>($R$15)/100</f>
        <v>1.4478305609888644</v>
      </c>
    </row>
    <row r="127" spans="1:6" x14ac:dyDescent="0.25">
      <c r="A127" s="63"/>
      <c r="B127" s="24">
        <v>2040</v>
      </c>
      <c r="C127" s="30" t="s">
        <v>56</v>
      </c>
      <c r="D127" s="22" t="s">
        <v>57</v>
      </c>
      <c r="E127" s="53">
        <f>($S$15)/100</f>
        <v>1.5413333333333314</v>
      </c>
      <c r="F127" s="53">
        <f>($S$15)/100</f>
        <v>1.5413333333333314</v>
      </c>
    </row>
    <row r="128" spans="1:6" x14ac:dyDescent="0.25">
      <c r="A128" s="63"/>
      <c r="B128" s="12">
        <v>2045</v>
      </c>
      <c r="C128" s="30" t="s">
        <v>56</v>
      </c>
      <c r="D128" s="22" t="s">
        <v>57</v>
      </c>
      <c r="E128" s="53">
        <f>($T$15)/100</f>
        <v>1.6408746357873785</v>
      </c>
      <c r="F128" s="53">
        <f>($T$15)/100</f>
        <v>1.6408746357873785</v>
      </c>
    </row>
    <row r="129" spans="1:6" x14ac:dyDescent="0.25">
      <c r="A129" s="63"/>
      <c r="B129" s="14">
        <v>2050</v>
      </c>
      <c r="C129" s="29" t="s">
        <v>56</v>
      </c>
      <c r="D129" s="25" t="s">
        <v>57</v>
      </c>
      <c r="E129" s="57">
        <f>($U$15)/100</f>
        <v>1.7468444444444409</v>
      </c>
      <c r="F129" s="57">
        <f>($U$15)/100</f>
        <v>1.7468444444444409</v>
      </c>
    </row>
    <row r="130" spans="1:6" x14ac:dyDescent="0.25">
      <c r="B130" s="24">
        <v>2012</v>
      </c>
      <c r="C130" s="24" t="s">
        <v>54</v>
      </c>
      <c r="D130" s="22" t="s">
        <v>55</v>
      </c>
      <c r="E130" s="60">
        <v>1.01</v>
      </c>
      <c r="F130" s="60">
        <v>1.01</v>
      </c>
    </row>
    <row r="131" spans="1:6" x14ac:dyDescent="0.25">
      <c r="B131" s="24">
        <v>2015</v>
      </c>
      <c r="C131" s="24" t="s">
        <v>54</v>
      </c>
      <c r="D131" s="22" t="s">
        <v>55</v>
      </c>
      <c r="E131" s="60">
        <v>1.05</v>
      </c>
      <c r="F131" s="60">
        <v>1.05</v>
      </c>
    </row>
    <row r="132" spans="1:6" x14ac:dyDescent="0.25">
      <c r="B132" s="24">
        <v>2020</v>
      </c>
      <c r="C132" s="24" t="s">
        <v>54</v>
      </c>
      <c r="D132" s="22" t="s">
        <v>55</v>
      </c>
      <c r="E132" s="60">
        <v>1.1000000000000001</v>
      </c>
      <c r="F132" s="60">
        <v>1.1000000000000001</v>
      </c>
    </row>
    <row r="133" spans="1:6" x14ac:dyDescent="0.25">
      <c r="B133" s="24">
        <v>2030</v>
      </c>
      <c r="C133" s="24" t="s">
        <v>54</v>
      </c>
      <c r="D133" s="22" t="s">
        <v>55</v>
      </c>
      <c r="E133" s="61">
        <v>1.1499999999999999</v>
      </c>
      <c r="F133" s="61">
        <v>1.1499999999999999</v>
      </c>
    </row>
    <row r="134" spans="1:6" x14ac:dyDescent="0.25">
      <c r="B134" s="24">
        <v>2040</v>
      </c>
      <c r="C134" s="24" t="s">
        <v>54</v>
      </c>
      <c r="D134" s="22" t="s">
        <v>55</v>
      </c>
      <c r="E134" s="61">
        <v>1.2</v>
      </c>
      <c r="F134" s="61">
        <v>1.2</v>
      </c>
    </row>
    <row r="135" spans="1:6" x14ac:dyDescent="0.25">
      <c r="B135" s="14">
        <v>2050</v>
      </c>
      <c r="C135" s="14" t="s">
        <v>54</v>
      </c>
      <c r="D135" s="25" t="s">
        <v>55</v>
      </c>
      <c r="E135" s="62">
        <v>1.25</v>
      </c>
      <c r="F135" s="62">
        <v>1.25</v>
      </c>
    </row>
    <row r="136" spans="1:6" x14ac:dyDescent="0.25">
      <c r="B136" s="24">
        <v>2012</v>
      </c>
      <c r="C136" s="64" t="s">
        <v>52</v>
      </c>
      <c r="D136" s="22" t="s">
        <v>53</v>
      </c>
      <c r="E136" s="60">
        <v>1.01</v>
      </c>
      <c r="F136" s="60">
        <v>1.01</v>
      </c>
    </row>
    <row r="137" spans="1:6" x14ac:dyDescent="0.25">
      <c r="B137" s="24">
        <v>2015</v>
      </c>
      <c r="C137" s="64" t="s">
        <v>52</v>
      </c>
      <c r="D137" s="22" t="s">
        <v>53</v>
      </c>
      <c r="E137" s="60">
        <v>1.05</v>
      </c>
      <c r="F137" s="60">
        <v>1.05</v>
      </c>
    </row>
    <row r="138" spans="1:6" x14ac:dyDescent="0.25">
      <c r="B138" s="24">
        <v>2020</v>
      </c>
      <c r="C138" s="64" t="s">
        <v>52</v>
      </c>
      <c r="D138" s="22" t="s">
        <v>53</v>
      </c>
      <c r="E138" s="60">
        <v>1.1000000000000001</v>
      </c>
      <c r="F138" s="60">
        <v>1.1000000000000001</v>
      </c>
    </row>
    <row r="139" spans="1:6" x14ac:dyDescent="0.25">
      <c r="B139" s="24">
        <v>2030</v>
      </c>
      <c r="C139" s="64" t="s">
        <v>52</v>
      </c>
      <c r="D139" s="22" t="s">
        <v>53</v>
      </c>
      <c r="E139" s="61">
        <v>1.1499999999999999</v>
      </c>
      <c r="F139" s="61">
        <v>1.1499999999999999</v>
      </c>
    </row>
    <row r="140" spans="1:6" x14ac:dyDescent="0.25">
      <c r="B140" s="24">
        <v>2040</v>
      </c>
      <c r="C140" s="64" t="s">
        <v>52</v>
      </c>
      <c r="D140" s="22" t="s">
        <v>53</v>
      </c>
      <c r="E140" s="61">
        <v>1.2</v>
      </c>
      <c r="F140" s="61">
        <v>1.2</v>
      </c>
    </row>
    <row r="141" spans="1:6" x14ac:dyDescent="0.25">
      <c r="B141" s="14">
        <v>2050</v>
      </c>
      <c r="C141" s="65" t="s">
        <v>52</v>
      </c>
      <c r="D141" s="25" t="s">
        <v>53</v>
      </c>
      <c r="E141" s="62">
        <v>1.25</v>
      </c>
      <c r="F141" s="62">
        <v>1.25</v>
      </c>
    </row>
    <row r="142" spans="1:6" x14ac:dyDescent="0.25">
      <c r="B142" s="24">
        <v>2012</v>
      </c>
      <c r="C142" s="24" t="s">
        <v>50</v>
      </c>
      <c r="D142" s="22" t="s">
        <v>51</v>
      </c>
      <c r="E142" s="60">
        <v>1.01</v>
      </c>
      <c r="F142" s="60">
        <v>1.01</v>
      </c>
    </row>
    <row r="143" spans="1:6" x14ac:dyDescent="0.25">
      <c r="B143" s="24">
        <v>2015</v>
      </c>
      <c r="C143" s="24" t="s">
        <v>50</v>
      </c>
      <c r="D143" s="22" t="s">
        <v>51</v>
      </c>
      <c r="E143" s="60">
        <v>1.05</v>
      </c>
      <c r="F143" s="60">
        <v>1.05</v>
      </c>
    </row>
    <row r="144" spans="1:6" x14ac:dyDescent="0.25">
      <c r="B144" s="24">
        <v>2020</v>
      </c>
      <c r="C144" s="24" t="s">
        <v>50</v>
      </c>
      <c r="D144" s="22" t="s">
        <v>51</v>
      </c>
      <c r="E144" s="60">
        <v>1.1000000000000001</v>
      </c>
      <c r="F144" s="60">
        <v>1.1000000000000001</v>
      </c>
    </row>
    <row r="145" spans="2:6" x14ac:dyDescent="0.25">
      <c r="B145" s="24">
        <v>2030</v>
      </c>
      <c r="C145" s="24" t="s">
        <v>50</v>
      </c>
      <c r="D145" s="22" t="s">
        <v>51</v>
      </c>
      <c r="E145" s="61">
        <v>1.1499999999999999</v>
      </c>
      <c r="F145" s="61">
        <v>1.1499999999999999</v>
      </c>
    </row>
    <row r="146" spans="2:6" x14ac:dyDescent="0.25">
      <c r="B146" s="24">
        <v>2040</v>
      </c>
      <c r="C146" s="24" t="s">
        <v>50</v>
      </c>
      <c r="D146" s="22" t="s">
        <v>51</v>
      </c>
      <c r="E146" s="61">
        <v>1.2</v>
      </c>
      <c r="F146" s="61">
        <v>1.2</v>
      </c>
    </row>
    <row r="147" spans="2:6" x14ac:dyDescent="0.25">
      <c r="B147" s="14">
        <v>2050</v>
      </c>
      <c r="C147" s="14" t="s">
        <v>50</v>
      </c>
      <c r="D147" s="25" t="s">
        <v>51</v>
      </c>
      <c r="E147" s="62">
        <v>1.25</v>
      </c>
      <c r="F147" s="62">
        <v>1.25</v>
      </c>
    </row>
    <row r="148" spans="2:6" x14ac:dyDescent="0.25">
      <c r="B148" s="24">
        <v>2012</v>
      </c>
      <c r="C148" s="24" t="s">
        <v>48</v>
      </c>
      <c r="D148" s="22" t="s">
        <v>49</v>
      </c>
      <c r="E148" s="60">
        <v>1.01</v>
      </c>
      <c r="F148" s="60">
        <v>1.01</v>
      </c>
    </row>
    <row r="149" spans="2:6" x14ac:dyDescent="0.25">
      <c r="B149" s="24">
        <v>2015</v>
      </c>
      <c r="C149" s="24" t="s">
        <v>48</v>
      </c>
      <c r="D149" s="22" t="s">
        <v>49</v>
      </c>
      <c r="E149" s="60">
        <v>1.05</v>
      </c>
      <c r="F149" s="60">
        <v>1.05</v>
      </c>
    </row>
    <row r="150" spans="2:6" x14ac:dyDescent="0.25">
      <c r="B150" s="24">
        <v>2020</v>
      </c>
      <c r="C150" s="24" t="s">
        <v>48</v>
      </c>
      <c r="D150" s="22" t="s">
        <v>49</v>
      </c>
      <c r="E150" s="60">
        <v>1.1000000000000001</v>
      </c>
      <c r="F150" s="60">
        <v>1.1000000000000001</v>
      </c>
    </row>
    <row r="151" spans="2:6" x14ac:dyDescent="0.25">
      <c r="B151" s="24">
        <v>2030</v>
      </c>
      <c r="C151" s="24" t="s">
        <v>48</v>
      </c>
      <c r="D151" s="22" t="s">
        <v>49</v>
      </c>
      <c r="E151" s="61">
        <v>1.1499999999999999</v>
      </c>
      <c r="F151" s="61">
        <v>1.1499999999999999</v>
      </c>
    </row>
    <row r="152" spans="2:6" x14ac:dyDescent="0.25">
      <c r="B152" s="24">
        <v>2040</v>
      </c>
      <c r="C152" s="24" t="s">
        <v>48</v>
      </c>
      <c r="D152" s="22" t="s">
        <v>49</v>
      </c>
      <c r="E152" s="61">
        <v>1.2</v>
      </c>
      <c r="F152" s="61">
        <v>1.2</v>
      </c>
    </row>
    <row r="153" spans="2:6" x14ac:dyDescent="0.25">
      <c r="B153" s="14">
        <v>2050</v>
      </c>
      <c r="C153" s="14" t="s">
        <v>48</v>
      </c>
      <c r="D153" s="25" t="s">
        <v>49</v>
      </c>
      <c r="E153" s="62">
        <v>1.25</v>
      </c>
      <c r="F153" s="62">
        <v>1.25</v>
      </c>
    </row>
    <row r="154" spans="2:6" x14ac:dyDescent="0.25">
      <c r="B154" s="24">
        <v>2012</v>
      </c>
      <c r="C154" s="24" t="s">
        <v>46</v>
      </c>
      <c r="D154" s="22" t="s">
        <v>47</v>
      </c>
      <c r="E154" s="60">
        <v>1.01</v>
      </c>
      <c r="F154" s="60">
        <v>1.01</v>
      </c>
    </row>
    <row r="155" spans="2:6" x14ac:dyDescent="0.25">
      <c r="B155" s="24">
        <v>2015</v>
      </c>
      <c r="C155" s="24" t="s">
        <v>46</v>
      </c>
      <c r="D155" s="22" t="s">
        <v>47</v>
      </c>
      <c r="E155" s="60">
        <v>1.05</v>
      </c>
      <c r="F155" s="60">
        <v>1.05</v>
      </c>
    </row>
    <row r="156" spans="2:6" x14ac:dyDescent="0.25">
      <c r="B156" s="24">
        <v>2020</v>
      </c>
      <c r="C156" s="24" t="s">
        <v>46</v>
      </c>
      <c r="D156" s="22" t="s">
        <v>47</v>
      </c>
      <c r="E156" s="60">
        <v>1.1000000000000001</v>
      </c>
      <c r="F156" s="60">
        <v>1.1000000000000001</v>
      </c>
    </row>
    <row r="157" spans="2:6" x14ac:dyDescent="0.25">
      <c r="B157" s="24">
        <v>2030</v>
      </c>
      <c r="C157" s="24" t="s">
        <v>46</v>
      </c>
      <c r="D157" s="22" t="s">
        <v>47</v>
      </c>
      <c r="E157" s="61">
        <v>1.1499999999999999</v>
      </c>
      <c r="F157" s="61">
        <v>1.1499999999999999</v>
      </c>
    </row>
    <row r="158" spans="2:6" x14ac:dyDescent="0.25">
      <c r="B158" s="24">
        <v>2040</v>
      </c>
      <c r="C158" s="24" t="s">
        <v>46</v>
      </c>
      <c r="D158" s="22" t="s">
        <v>47</v>
      </c>
      <c r="E158" s="61">
        <v>1.2</v>
      </c>
      <c r="F158" s="61">
        <v>1.2</v>
      </c>
    </row>
    <row r="159" spans="2:6" x14ac:dyDescent="0.25">
      <c r="B159" s="14">
        <v>2050</v>
      </c>
      <c r="C159" s="14" t="s">
        <v>46</v>
      </c>
      <c r="D159" s="25" t="s">
        <v>47</v>
      </c>
      <c r="E159" s="62">
        <v>1.25</v>
      </c>
      <c r="F159" s="62">
        <v>1.25</v>
      </c>
    </row>
  </sheetData>
  <mergeCells count="2">
    <mergeCell ref="K11:U11"/>
    <mergeCell ref="K17:U17"/>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L159"/>
  <sheetViews>
    <sheetView topLeftCell="A19" zoomScale="80" zoomScaleNormal="80" workbookViewId="0">
      <selection activeCell="F91" sqref="F91"/>
    </sheetView>
  </sheetViews>
  <sheetFormatPr defaultRowHeight="15" x14ac:dyDescent="0.25"/>
  <cols>
    <col min="1" max="1" width="4.42578125" customWidth="1"/>
    <col min="2" max="2" width="10.140625" bestFit="1" customWidth="1"/>
    <col min="3" max="3" width="8.85546875" bestFit="1" customWidth="1"/>
    <col min="4" max="4" width="12.140625" customWidth="1"/>
    <col min="5" max="5" width="5.7109375" customWidth="1"/>
    <col min="6" max="7" width="11.42578125" bestFit="1" customWidth="1"/>
    <col min="8" max="8" width="10.7109375" customWidth="1"/>
    <col min="9" max="9" width="8.42578125" bestFit="1" customWidth="1"/>
  </cols>
  <sheetData>
    <row r="1" spans="1:12" x14ac:dyDescent="0.25">
      <c r="A1" t="s">
        <v>7</v>
      </c>
    </row>
    <row r="2" spans="1:12" x14ac:dyDescent="0.25">
      <c r="B2" s="1" t="s">
        <v>4</v>
      </c>
      <c r="I2" s="2"/>
    </row>
    <row r="3" spans="1:12" ht="15.75" thickBot="1" x14ac:dyDescent="0.3">
      <c r="B3" s="3" t="s">
        <v>5</v>
      </c>
      <c r="C3" s="3" t="s">
        <v>3</v>
      </c>
      <c r="D3" s="3" t="s">
        <v>2</v>
      </c>
      <c r="E3" s="3" t="s">
        <v>0</v>
      </c>
      <c r="F3" s="4" t="s">
        <v>9</v>
      </c>
      <c r="G3" s="4" t="s">
        <v>8</v>
      </c>
      <c r="H3" s="5" t="s">
        <v>6</v>
      </c>
      <c r="I3" s="5" t="s">
        <v>1</v>
      </c>
    </row>
    <row r="4" spans="1:12" x14ac:dyDescent="0.25">
      <c r="B4" s="66"/>
      <c r="C4" s="66"/>
      <c r="D4" s="66" t="s">
        <v>16</v>
      </c>
      <c r="E4" s="66">
        <v>2012</v>
      </c>
      <c r="F4" s="67">
        <f>BY_Demands!H$24*Projection_Growth!E4</f>
        <v>6565.3536031362319</v>
      </c>
      <c r="G4" s="67">
        <f>BY_Demands!I$24*Projection_Growth!E4</f>
        <v>9566.0895538511704</v>
      </c>
      <c r="H4" s="66" t="s">
        <v>17</v>
      </c>
      <c r="I4" s="68" t="s">
        <v>87</v>
      </c>
      <c r="L4" s="22"/>
    </row>
    <row r="5" spans="1:12" x14ac:dyDescent="0.25">
      <c r="B5" s="24"/>
      <c r="C5" s="24"/>
      <c r="D5" s="24" t="s">
        <v>16</v>
      </c>
      <c r="E5" s="24">
        <v>2015</v>
      </c>
      <c r="F5" s="69">
        <f>BY_Demands!H$24*Projection_Growth!E5</f>
        <v>6768.3342977221164</v>
      </c>
      <c r="G5" s="69">
        <f>BY_Demands!I$24*Projection_Growth!E5</f>
        <v>9861.8438451636648</v>
      </c>
      <c r="H5" s="24" t="s">
        <v>17</v>
      </c>
      <c r="I5" s="22" t="s">
        <v>87</v>
      </c>
      <c r="L5" s="22"/>
    </row>
    <row r="6" spans="1:12" x14ac:dyDescent="0.25">
      <c r="B6" s="24"/>
      <c r="C6" s="24"/>
      <c r="D6" s="24" t="s">
        <v>16</v>
      </c>
      <c r="E6" s="24">
        <v>2020</v>
      </c>
      <c r="F6" s="69">
        <f>BY_Demands!H$24*Projection_Growth!E6</f>
        <v>7120.67667549622</v>
      </c>
      <c r="G6" s="69">
        <f>BY_Demands!I$24*Projection_Growth!E6</f>
        <v>10375.226511680492</v>
      </c>
      <c r="H6" s="24" t="s">
        <v>17</v>
      </c>
      <c r="I6" s="22" t="s">
        <v>87</v>
      </c>
      <c r="L6" s="22"/>
    </row>
    <row r="7" spans="1:12" x14ac:dyDescent="0.25">
      <c r="B7" s="24"/>
      <c r="C7" s="24"/>
      <c r="D7" s="24" t="s">
        <v>16</v>
      </c>
      <c r="E7" s="12">
        <v>2025</v>
      </c>
      <c r="F7" s="69">
        <f>BY_Demands!H$24*Projection_Growth!E7</f>
        <v>7215.4967853201497</v>
      </c>
      <c r="G7" s="69">
        <f>BY_Demands!I$24*Projection_Growth!E7</f>
        <v>10513.384746089743</v>
      </c>
      <c r="H7" s="24" t="s">
        <v>17</v>
      </c>
      <c r="I7" s="22" t="s">
        <v>87</v>
      </c>
      <c r="L7" s="22"/>
    </row>
    <row r="8" spans="1:12" x14ac:dyDescent="0.25">
      <c r="B8" s="24"/>
      <c r="C8" s="24"/>
      <c r="D8" s="24" t="s">
        <v>16</v>
      </c>
      <c r="E8" s="24">
        <v>2030</v>
      </c>
      <c r="F8" s="69">
        <f>BY_Demands!H$24*Projection_Growth!E8</f>
        <v>7311.5795354290913</v>
      </c>
      <c r="G8" s="69">
        <f>BY_Demands!I$24*Projection_Growth!E8</f>
        <v>10653.382718427954</v>
      </c>
      <c r="H8" s="24" t="s">
        <v>17</v>
      </c>
      <c r="I8" s="22" t="s">
        <v>87</v>
      </c>
      <c r="L8" s="22"/>
    </row>
    <row r="9" spans="1:12" x14ac:dyDescent="0.25">
      <c r="B9" s="24"/>
      <c r="C9" s="24"/>
      <c r="D9" s="24" t="s">
        <v>16</v>
      </c>
      <c r="E9" s="12">
        <v>2035</v>
      </c>
      <c r="F9" s="69">
        <f>BY_Demands!H$24*Projection_Growth!E9</f>
        <v>7408.9417393501772</v>
      </c>
      <c r="G9" s="69">
        <f>BY_Demands!I$24*Projection_Growth!E9</f>
        <v>10795.244926950052</v>
      </c>
      <c r="H9" s="24" t="s">
        <v>17</v>
      </c>
      <c r="I9" s="22" t="s">
        <v>87</v>
      </c>
      <c r="L9" s="22"/>
    </row>
    <row r="10" spans="1:12" x14ac:dyDescent="0.25">
      <c r="B10" s="24"/>
      <c r="C10" s="24"/>
      <c r="D10" s="24" t="s">
        <v>16</v>
      </c>
      <c r="E10" s="24">
        <v>2040</v>
      </c>
      <c r="F10" s="69">
        <f>BY_Demands!H$24*Projection_Growth!E10</f>
        <v>7507.6004345022538</v>
      </c>
      <c r="G10" s="69">
        <f>BY_Demands!I$24*Projection_Growth!E10</f>
        <v>10938.996196133792</v>
      </c>
      <c r="H10" s="24" t="s">
        <v>17</v>
      </c>
      <c r="I10" s="22" t="s">
        <v>87</v>
      </c>
      <c r="L10" s="22"/>
    </row>
    <row r="11" spans="1:12" x14ac:dyDescent="0.25">
      <c r="B11" s="24"/>
      <c r="C11" s="24"/>
      <c r="D11" s="24" t="s">
        <v>16</v>
      </c>
      <c r="E11" s="12">
        <v>2045</v>
      </c>
      <c r="F11" s="69">
        <f>BY_Demands!H$24*Projection_Growth!E11</f>
        <v>7607.5728851772565</v>
      </c>
      <c r="G11" s="69">
        <f>BY_Demands!I$24*Projection_Growth!E11</f>
        <v>11084.661681023776</v>
      </c>
      <c r="H11" s="24" t="s">
        <v>17</v>
      </c>
      <c r="I11" s="22" t="s">
        <v>87</v>
      </c>
      <c r="L11" s="22"/>
    </row>
    <row r="12" spans="1:12" x14ac:dyDescent="0.25">
      <c r="B12" s="24"/>
      <c r="C12" s="24"/>
      <c r="D12" s="24" t="s">
        <v>16</v>
      </c>
      <c r="E12" s="14">
        <v>2050</v>
      </c>
      <c r="F12" s="57">
        <f>BY_Demands!H$24*Projection_Growth!E12</f>
        <v>7708.8765855612928</v>
      </c>
      <c r="G12" s="57">
        <f>BY_Demands!I$24*Projection_Growth!E12</f>
        <v>11232.266871633354</v>
      </c>
      <c r="H12" s="24" t="s">
        <v>17</v>
      </c>
      <c r="I12" s="25" t="s">
        <v>87</v>
      </c>
      <c r="L12" s="22"/>
    </row>
    <row r="13" spans="1:12" x14ac:dyDescent="0.25">
      <c r="A13" s="24"/>
      <c r="B13" s="28"/>
      <c r="C13" s="28"/>
      <c r="D13" s="28" t="s">
        <v>16</v>
      </c>
      <c r="E13" s="28">
        <v>2012</v>
      </c>
      <c r="F13" s="69">
        <f>BY_Demands!H$25*Projection_Growth!E13</f>
        <v>5339.976078517162</v>
      </c>
      <c r="G13" s="69">
        <f>BY_Demands!I$25*Projection_Growth!F13</f>
        <v>7165.3315312956511</v>
      </c>
      <c r="H13" s="28" t="s">
        <v>17</v>
      </c>
      <c r="I13" s="22" t="s">
        <v>85</v>
      </c>
      <c r="L13" s="22"/>
    </row>
    <row r="14" spans="1:12" x14ac:dyDescent="0.25">
      <c r="A14" s="24"/>
      <c r="B14" s="24"/>
      <c r="C14" s="24"/>
      <c r="D14" s="24" t="s">
        <v>16</v>
      </c>
      <c r="E14" s="24">
        <v>2015</v>
      </c>
      <c r="F14" s="69">
        <f>BY_Demands!H$25*Projection_Growth!E14</f>
        <v>5505.0718401485919</v>
      </c>
      <c r="G14" s="69">
        <f>BY_Demands!I$25*Projection_Growth!F14</f>
        <v>7386.8617121629486</v>
      </c>
      <c r="H14" s="24" t="s">
        <v>17</v>
      </c>
      <c r="I14" s="22" t="s">
        <v>85</v>
      </c>
      <c r="L14" s="22"/>
    </row>
    <row r="15" spans="1:12" x14ac:dyDescent="0.25">
      <c r="A15" s="24"/>
      <c r="B15" s="24"/>
      <c r="C15" s="24"/>
      <c r="D15" s="24" t="s">
        <v>16</v>
      </c>
      <c r="E15" s="24">
        <v>2020</v>
      </c>
      <c r="F15" s="69">
        <f>BY_Demands!H$25*Projection_Growth!E15</f>
        <v>5791.6519670533771</v>
      </c>
      <c r="G15" s="69">
        <f>BY_Demands!I$25*Projection_Growth!F15</f>
        <v>7771.4030639144312</v>
      </c>
      <c r="H15" s="24" t="s">
        <v>17</v>
      </c>
      <c r="I15" s="22" t="s">
        <v>85</v>
      </c>
      <c r="L15" s="22"/>
    </row>
    <row r="16" spans="1:12" x14ac:dyDescent="0.25">
      <c r="A16" s="24"/>
      <c r="B16" s="24"/>
      <c r="C16" s="24"/>
      <c r="D16" s="24" t="s">
        <v>16</v>
      </c>
      <c r="E16" s="12">
        <v>2025</v>
      </c>
      <c r="F16" s="69">
        <f>BY_Demands!H$25*Projection_Growth!E16</f>
        <v>5868.7745637677835</v>
      </c>
      <c r="G16" s="69">
        <f>BY_Demands!I$25*Projection_Growth!F16</f>
        <v>7874.888354089474</v>
      </c>
      <c r="H16" s="24" t="s">
        <v>17</v>
      </c>
      <c r="I16" s="22" t="s">
        <v>85</v>
      </c>
      <c r="L16" s="22"/>
    </row>
    <row r="17" spans="1:12" x14ac:dyDescent="0.25">
      <c r="A17" s="24"/>
      <c r="B17" s="24"/>
      <c r="C17" s="24"/>
      <c r="D17" s="24" t="s">
        <v>16</v>
      </c>
      <c r="E17" s="24">
        <v>2030</v>
      </c>
      <c r="F17" s="69">
        <f>BY_Demands!H$25*Projection_Growth!E17</f>
        <v>5946.9241377518565</v>
      </c>
      <c r="G17" s="69">
        <f>BY_Demands!I$25*Projection_Growth!F17</f>
        <v>7979.7516715260736</v>
      </c>
      <c r="H17" s="24" t="s">
        <v>17</v>
      </c>
      <c r="I17" s="22" t="s">
        <v>85</v>
      </c>
      <c r="L17" s="22"/>
    </row>
    <row r="18" spans="1:12" x14ac:dyDescent="0.25">
      <c r="A18" s="24"/>
      <c r="B18" s="24"/>
      <c r="C18" s="24"/>
      <c r="D18" s="24" t="s">
        <v>16</v>
      </c>
      <c r="E18" s="12">
        <v>2035</v>
      </c>
      <c r="F18" s="69">
        <f>BY_Demands!H$25*Projection_Growth!E18</f>
        <v>6026.1143644049871</v>
      </c>
      <c r="G18" s="69">
        <f>BY_Demands!I$25*Projection_Growth!F18</f>
        <v>8086.0113662634503</v>
      </c>
      <c r="H18" s="24" t="s">
        <v>17</v>
      </c>
      <c r="I18" s="22" t="s">
        <v>85</v>
      </c>
      <c r="L18" s="22"/>
    </row>
    <row r="19" spans="1:12" x14ac:dyDescent="0.25">
      <c r="A19" s="24"/>
      <c r="B19" s="24"/>
      <c r="C19" s="24"/>
      <c r="D19" s="24" t="s">
        <v>16</v>
      </c>
      <c r="E19" s="24">
        <v>2040</v>
      </c>
      <c r="F19" s="69">
        <f>BY_Demands!H$25*Projection_Growth!E19</f>
        <v>6106.3591012304551</v>
      </c>
      <c r="G19" s="69">
        <f>BY_Demands!I$25*Projection_Growth!F19</f>
        <v>8193.6860326929891</v>
      </c>
      <c r="H19" s="24" t="s">
        <v>17</v>
      </c>
      <c r="I19" s="22" t="s">
        <v>85</v>
      </c>
    </row>
    <row r="20" spans="1:12" x14ac:dyDescent="0.25">
      <c r="A20" s="24"/>
      <c r="B20" s="24"/>
      <c r="C20" s="24"/>
      <c r="D20" s="24" t="s">
        <v>16</v>
      </c>
      <c r="E20" s="12">
        <v>2045</v>
      </c>
      <c r="F20" s="69">
        <f>BY_Demands!H$25*Projection_Growth!E20</f>
        <v>6187.6723902603462</v>
      </c>
      <c r="G20" s="69">
        <f>BY_Demands!I$25*Projection_Growth!F20</f>
        <v>8302.7945128120646</v>
      </c>
      <c r="H20" s="24" t="s">
        <v>17</v>
      </c>
      <c r="I20" s="22" t="s">
        <v>85</v>
      </c>
    </row>
    <row r="21" spans="1:12" x14ac:dyDescent="0.25">
      <c r="A21" s="24"/>
      <c r="B21" s="24"/>
      <c r="C21" s="24"/>
      <c r="D21" s="24" t="s">
        <v>16</v>
      </c>
      <c r="E21" s="14">
        <v>2050</v>
      </c>
      <c r="F21" s="57">
        <f>BY_Demands!H$25*Projection_Growth!E21</f>
        <v>6270.0684605127717</v>
      </c>
      <c r="G21" s="57">
        <f>BY_Demands!I$25*Projection_Growth!F21</f>
        <v>8413.355899521217</v>
      </c>
      <c r="H21" s="24" t="s">
        <v>17</v>
      </c>
      <c r="I21" s="25" t="s">
        <v>85</v>
      </c>
    </row>
    <row r="22" spans="1:12" x14ac:dyDescent="0.25">
      <c r="A22" s="24"/>
      <c r="B22" s="28"/>
      <c r="C22" s="28"/>
      <c r="D22" s="28" t="s">
        <v>16</v>
      </c>
      <c r="E22" s="28">
        <v>2012</v>
      </c>
      <c r="F22" s="69">
        <f>BY_Demands!H$26*Projection_Growth!E22</f>
        <v>9437.5111876393821</v>
      </c>
      <c r="G22" s="69">
        <f>BY_Demands!I$26*Projection_Growth!F22</f>
        <v>15457.964722177729</v>
      </c>
      <c r="H22" s="28" t="s">
        <v>17</v>
      </c>
      <c r="I22" s="22" t="s">
        <v>83</v>
      </c>
    </row>
    <row r="23" spans="1:12" x14ac:dyDescent="0.25">
      <c r="A23" s="24"/>
      <c r="B23" s="24"/>
      <c r="C23" s="24"/>
      <c r="D23" s="24" t="s">
        <v>16</v>
      </c>
      <c r="E23" s="24">
        <v>2015</v>
      </c>
      <c r="F23" s="69">
        <f>BY_Demands!H$26*Projection_Growth!E23</f>
        <v>9729.2902283164931</v>
      </c>
      <c r="G23" s="69">
        <f>BY_Demands!I$26*Projection_Growth!F23</f>
        <v>15935.877810467884</v>
      </c>
      <c r="H23" s="24" t="s">
        <v>17</v>
      </c>
      <c r="I23" s="22" t="s">
        <v>83</v>
      </c>
    </row>
    <row r="24" spans="1:12" x14ac:dyDescent="0.25">
      <c r="A24" s="24"/>
      <c r="B24" s="24"/>
      <c r="C24" s="24"/>
      <c r="D24" s="24" t="s">
        <v>16</v>
      </c>
      <c r="E24" s="24">
        <v>2020</v>
      </c>
      <c r="F24" s="69">
        <f>BY_Demands!H$26*Projection_Growth!E24</f>
        <v>10235.772488546028</v>
      </c>
      <c r="G24" s="69">
        <f>BY_Demands!I$26*Projection_Growth!F24</f>
        <v>16765.459334174171</v>
      </c>
      <c r="H24" s="24" t="s">
        <v>17</v>
      </c>
      <c r="I24" s="22" t="s">
        <v>83</v>
      </c>
    </row>
    <row r="25" spans="1:12" x14ac:dyDescent="0.25">
      <c r="A25" s="24"/>
      <c r="B25" s="24"/>
      <c r="C25" s="24"/>
      <c r="D25" s="24" t="s">
        <v>16</v>
      </c>
      <c r="E25" s="12">
        <v>2025</v>
      </c>
      <c r="F25" s="69">
        <f>BY_Demands!H$26*Projection_Growth!E25</f>
        <v>10372.073730089069</v>
      </c>
      <c r="G25" s="69">
        <f>BY_Demands!I$26*Projection_Growth!F25</f>
        <v>16988.710967096296</v>
      </c>
      <c r="H25" s="24" t="s">
        <v>17</v>
      </c>
      <c r="I25" s="22" t="s">
        <v>83</v>
      </c>
    </row>
    <row r="26" spans="1:12" x14ac:dyDescent="0.25">
      <c r="A26" s="24"/>
      <c r="B26" s="24"/>
      <c r="C26" s="24"/>
      <c r="D26" s="24" t="s">
        <v>16</v>
      </c>
      <c r="E26" s="24">
        <v>2030</v>
      </c>
      <c r="F26" s="69">
        <f>BY_Demands!H$26*Projection_Growth!E26</f>
        <v>10510.189981536534</v>
      </c>
      <c r="G26" s="69">
        <f>BY_Demands!I$26*Projection_Growth!F26</f>
        <v>17214.93545573379</v>
      </c>
      <c r="H26" s="24" t="s">
        <v>17</v>
      </c>
      <c r="I26" s="22" t="s">
        <v>83</v>
      </c>
    </row>
    <row r="27" spans="1:12" x14ac:dyDescent="0.25">
      <c r="A27" s="24"/>
      <c r="B27" s="24"/>
      <c r="C27" s="24"/>
      <c r="D27" s="24" t="s">
        <v>16</v>
      </c>
      <c r="E27" s="12">
        <v>2035</v>
      </c>
      <c r="F27" s="69">
        <f>BY_Demands!H$26*Projection_Growth!E27</f>
        <v>10650.145411860887</v>
      </c>
      <c r="G27" s="69">
        <f>BY_Demands!I$26*Projection_Growth!F27</f>
        <v>17444.17238712568</v>
      </c>
      <c r="H27" s="24" t="s">
        <v>17</v>
      </c>
      <c r="I27" s="22" t="s">
        <v>83</v>
      </c>
    </row>
    <row r="28" spans="1:12" x14ac:dyDescent="0.25">
      <c r="A28" s="24"/>
      <c r="B28" s="24"/>
      <c r="C28" s="24"/>
      <c r="D28" s="24" t="s">
        <v>16</v>
      </c>
      <c r="E28" s="24">
        <v>2040</v>
      </c>
      <c r="F28" s="69">
        <f>BY_Demands!H$26*Projection_Growth!E28</f>
        <v>10791.964511872629</v>
      </c>
      <c r="G28" s="69">
        <f>BY_Demands!I$26*Projection_Growth!F28</f>
        <v>17676.46187545855</v>
      </c>
      <c r="H28" s="24" t="s">
        <v>17</v>
      </c>
      <c r="I28" s="22" t="s">
        <v>83</v>
      </c>
    </row>
    <row r="29" spans="1:12" x14ac:dyDescent="0.25">
      <c r="A29" s="24"/>
      <c r="B29" s="24"/>
      <c r="C29" s="24"/>
      <c r="D29" s="24" t="s">
        <v>16</v>
      </c>
      <c r="E29" s="12">
        <v>2045</v>
      </c>
      <c r="F29" s="69">
        <f>BY_Demands!H$26*Projection_Growth!E29</f>
        <v>10935.672098505947</v>
      </c>
      <c r="G29" s="69">
        <f>BY_Demands!I$26*Projection_Growth!F29</f>
        <v>17911.844569086144</v>
      </c>
      <c r="H29" s="24" t="s">
        <v>17</v>
      </c>
      <c r="I29" s="22" t="s">
        <v>83</v>
      </c>
    </row>
    <row r="30" spans="1:12" x14ac:dyDescent="0.25">
      <c r="A30" s="24"/>
      <c r="B30" s="14"/>
      <c r="C30" s="14"/>
      <c r="D30" s="24" t="s">
        <v>16</v>
      </c>
      <c r="E30" s="14">
        <v>2050</v>
      </c>
      <c r="F30" s="57">
        <f>BY_Demands!H$26*Projection_Growth!E30</f>
        <v>11081.293319161437</v>
      </c>
      <c r="G30" s="57">
        <f>BY_Demands!I$26*Projection_Growth!F30</f>
        <v>18150.361657642421</v>
      </c>
      <c r="H30" s="14" t="s">
        <v>17</v>
      </c>
      <c r="I30" s="25" t="s">
        <v>83</v>
      </c>
    </row>
    <row r="31" spans="1:12" x14ac:dyDescent="0.25">
      <c r="A31" s="24"/>
      <c r="B31" s="28"/>
      <c r="C31" s="28"/>
      <c r="D31" s="28" t="s">
        <v>16</v>
      </c>
      <c r="E31" s="28">
        <v>2012</v>
      </c>
      <c r="F31" s="69">
        <f>BY_Demands!H$27*Projection_Growth!E31</f>
        <v>1683.3321355814001</v>
      </c>
      <c r="G31" s="69">
        <f>BY_Demands!I$27*Projection_Growth!F31</f>
        <v>996.00096791176202</v>
      </c>
      <c r="H31" s="28" t="s">
        <v>17</v>
      </c>
      <c r="I31" s="22" t="s">
        <v>81</v>
      </c>
    </row>
    <row r="32" spans="1:12" x14ac:dyDescent="0.25">
      <c r="A32" s="24"/>
      <c r="B32" s="24"/>
      <c r="C32" s="24"/>
      <c r="D32" s="24" t="s">
        <v>16</v>
      </c>
      <c r="E32" s="24">
        <v>2015</v>
      </c>
      <c r="F32" s="69">
        <f>BY_Demands!H$27*Projection_Growth!E32</f>
        <v>1683.3321355814001</v>
      </c>
      <c r="G32" s="69">
        <f>BY_Demands!I$27*Projection_Growth!F32</f>
        <v>996.00096791176202</v>
      </c>
      <c r="H32" s="24" t="s">
        <v>17</v>
      </c>
      <c r="I32" s="22" t="s">
        <v>81</v>
      </c>
    </row>
    <row r="33" spans="1:9" x14ac:dyDescent="0.25">
      <c r="A33" s="24"/>
      <c r="B33" s="24"/>
      <c r="C33" s="24"/>
      <c r="D33" s="24" t="s">
        <v>16</v>
      </c>
      <c r="E33" s="24">
        <v>2020</v>
      </c>
      <c r="F33" s="69">
        <f>BY_Demands!H$27*Projection_Growth!E33</f>
        <v>1683.3321355814001</v>
      </c>
      <c r="G33" s="69">
        <f>BY_Demands!I$27*Projection_Growth!F33</f>
        <v>996.00096791176202</v>
      </c>
      <c r="H33" s="24" t="s">
        <v>17</v>
      </c>
      <c r="I33" s="22" t="s">
        <v>81</v>
      </c>
    </row>
    <row r="34" spans="1:9" x14ac:dyDescent="0.25">
      <c r="A34" s="24"/>
      <c r="B34" s="24"/>
      <c r="C34" s="24"/>
      <c r="D34" s="24" t="s">
        <v>16</v>
      </c>
      <c r="E34" s="12">
        <v>2025</v>
      </c>
      <c r="F34" s="69">
        <f>BY_Demands!H$27*Projection_Growth!E34</f>
        <v>1683.3321355814001</v>
      </c>
      <c r="G34" s="69">
        <f>BY_Demands!I$27*Projection_Growth!F34</f>
        <v>996.00096791176202</v>
      </c>
      <c r="H34" s="24" t="s">
        <v>17</v>
      </c>
      <c r="I34" s="22" t="s">
        <v>81</v>
      </c>
    </row>
    <row r="35" spans="1:9" x14ac:dyDescent="0.25">
      <c r="A35" s="24"/>
      <c r="B35" s="24"/>
      <c r="C35" s="24"/>
      <c r="D35" s="24" t="s">
        <v>16</v>
      </c>
      <c r="E35" s="24">
        <v>2030</v>
      </c>
      <c r="F35" s="69">
        <f>BY_Demands!H$27*Projection_Growth!E35</f>
        <v>1683.3321355814001</v>
      </c>
      <c r="G35" s="69">
        <f>BY_Demands!I$27*Projection_Growth!F35</f>
        <v>996.00096791176202</v>
      </c>
      <c r="H35" s="24" t="s">
        <v>17</v>
      </c>
      <c r="I35" s="22" t="s">
        <v>81</v>
      </c>
    </row>
    <row r="36" spans="1:9" x14ac:dyDescent="0.25">
      <c r="A36" s="24"/>
      <c r="B36" s="24"/>
      <c r="C36" s="24"/>
      <c r="D36" s="24" t="s">
        <v>16</v>
      </c>
      <c r="E36" s="12">
        <v>2035</v>
      </c>
      <c r="F36" s="69">
        <f>BY_Demands!H$27*Projection_Growth!E36</f>
        <v>1683.3321355814001</v>
      </c>
      <c r="G36" s="69">
        <f>BY_Demands!I$27*Projection_Growth!F36</f>
        <v>996.00096791176202</v>
      </c>
      <c r="H36" s="24" t="s">
        <v>17</v>
      </c>
      <c r="I36" s="22" t="s">
        <v>81</v>
      </c>
    </row>
    <row r="37" spans="1:9" x14ac:dyDescent="0.25">
      <c r="A37" s="24"/>
      <c r="B37" s="24"/>
      <c r="C37" s="24"/>
      <c r="D37" s="24" t="s">
        <v>16</v>
      </c>
      <c r="E37" s="24">
        <v>2040</v>
      </c>
      <c r="F37" s="69">
        <f>BY_Demands!H$27*Projection_Growth!E37</f>
        <v>1683.3321355814001</v>
      </c>
      <c r="G37" s="69">
        <f>BY_Demands!I$27*Projection_Growth!F37</f>
        <v>996.00096791176202</v>
      </c>
      <c r="H37" s="24" t="s">
        <v>17</v>
      </c>
      <c r="I37" s="22" t="s">
        <v>81</v>
      </c>
    </row>
    <row r="38" spans="1:9" x14ac:dyDescent="0.25">
      <c r="A38" s="24"/>
      <c r="B38" s="24"/>
      <c r="C38" s="24"/>
      <c r="D38" s="24" t="s">
        <v>16</v>
      </c>
      <c r="E38" s="12">
        <v>2045</v>
      </c>
      <c r="F38" s="69">
        <f>BY_Demands!H$27*Projection_Growth!E38</f>
        <v>1683.3321355814001</v>
      </c>
      <c r="G38" s="69">
        <f>BY_Demands!I$27*Projection_Growth!F38</f>
        <v>996.00096791176202</v>
      </c>
      <c r="H38" s="24" t="s">
        <v>17</v>
      </c>
      <c r="I38" s="22" t="s">
        <v>81</v>
      </c>
    </row>
    <row r="39" spans="1:9" x14ac:dyDescent="0.25">
      <c r="A39" s="24"/>
      <c r="B39" s="14"/>
      <c r="C39" s="14"/>
      <c r="D39" s="24" t="s">
        <v>16</v>
      </c>
      <c r="E39" s="14">
        <v>2050</v>
      </c>
      <c r="F39" s="57">
        <f>BY_Demands!H$27*Projection_Growth!E39</f>
        <v>1683.3321355814001</v>
      </c>
      <c r="G39" s="57">
        <f>BY_Demands!I$27*Projection_Growth!F39</f>
        <v>996.00096791176202</v>
      </c>
      <c r="H39" s="14" t="s">
        <v>17</v>
      </c>
      <c r="I39" s="22" t="s">
        <v>81</v>
      </c>
    </row>
    <row r="40" spans="1:9" x14ac:dyDescent="0.25">
      <c r="A40" s="24"/>
      <c r="B40" s="28"/>
      <c r="C40" s="28"/>
      <c r="D40" s="28" t="s">
        <v>16</v>
      </c>
      <c r="E40" s="28">
        <v>2012</v>
      </c>
      <c r="F40" s="69">
        <f>BY_Demands!H$28*Projection_Growth!E40</f>
        <v>3447.8238391653099</v>
      </c>
      <c r="G40" s="69">
        <f>BY_Demands!I$28*Projection_Growth!F40</f>
        <v>2451.5983642807601</v>
      </c>
      <c r="H40" s="28" t="s">
        <v>17</v>
      </c>
      <c r="I40" s="49" t="s">
        <v>79</v>
      </c>
    </row>
    <row r="41" spans="1:9" x14ac:dyDescent="0.25">
      <c r="A41" s="24"/>
      <c r="B41" s="24"/>
      <c r="C41" s="24"/>
      <c r="D41" s="24" t="s">
        <v>16</v>
      </c>
      <c r="E41" s="24">
        <v>2015</v>
      </c>
      <c r="F41" s="69">
        <f>BY_Demands!H$28*Projection_Growth!E41</f>
        <v>3447.8238391653099</v>
      </c>
      <c r="G41" s="69">
        <f>BY_Demands!I$28*Projection_Growth!F41</f>
        <v>2451.5983642807601</v>
      </c>
      <c r="H41" s="24" t="s">
        <v>17</v>
      </c>
      <c r="I41" s="22" t="s">
        <v>79</v>
      </c>
    </row>
    <row r="42" spans="1:9" x14ac:dyDescent="0.25">
      <c r="A42" s="24"/>
      <c r="B42" s="24"/>
      <c r="C42" s="24"/>
      <c r="D42" s="24" t="s">
        <v>16</v>
      </c>
      <c r="E42" s="24">
        <v>2020</v>
      </c>
      <c r="F42" s="69">
        <f>BY_Demands!H$28*Projection_Growth!E42</f>
        <v>3447.8238391653099</v>
      </c>
      <c r="G42" s="69">
        <f>BY_Demands!I$28*Projection_Growth!F42</f>
        <v>2451.5983642807601</v>
      </c>
      <c r="H42" s="24" t="s">
        <v>17</v>
      </c>
      <c r="I42" s="22" t="s">
        <v>79</v>
      </c>
    </row>
    <row r="43" spans="1:9" x14ac:dyDescent="0.25">
      <c r="A43" s="24"/>
      <c r="B43" s="24"/>
      <c r="C43" s="24"/>
      <c r="D43" s="24" t="s">
        <v>16</v>
      </c>
      <c r="E43" s="12">
        <v>2025</v>
      </c>
      <c r="F43" s="69">
        <f>BY_Demands!H$28*Projection_Growth!E43</f>
        <v>3447.8238391653099</v>
      </c>
      <c r="G43" s="69">
        <f>BY_Demands!I$28*Projection_Growth!F43</f>
        <v>2451.5983642807601</v>
      </c>
      <c r="H43" s="24" t="s">
        <v>17</v>
      </c>
      <c r="I43" s="22" t="s">
        <v>79</v>
      </c>
    </row>
    <row r="44" spans="1:9" x14ac:dyDescent="0.25">
      <c r="A44" s="24"/>
      <c r="B44" s="24"/>
      <c r="C44" s="24"/>
      <c r="D44" s="24" t="s">
        <v>16</v>
      </c>
      <c r="E44" s="24">
        <v>2030</v>
      </c>
      <c r="F44" s="69">
        <f>BY_Demands!H$28*Projection_Growth!E44</f>
        <v>3447.8238391653099</v>
      </c>
      <c r="G44" s="69">
        <f>BY_Demands!I$28*Projection_Growth!F44</f>
        <v>2451.5983642807601</v>
      </c>
      <c r="H44" s="24" t="s">
        <v>17</v>
      </c>
      <c r="I44" s="22" t="s">
        <v>79</v>
      </c>
    </row>
    <row r="45" spans="1:9" x14ac:dyDescent="0.25">
      <c r="A45" s="24"/>
      <c r="B45" s="24"/>
      <c r="C45" s="24"/>
      <c r="D45" s="24" t="s">
        <v>16</v>
      </c>
      <c r="E45" s="12">
        <v>2035</v>
      </c>
      <c r="F45" s="69">
        <f>BY_Demands!H$28*Projection_Growth!E45</f>
        <v>3447.8238391653099</v>
      </c>
      <c r="G45" s="69">
        <f>BY_Demands!I$28*Projection_Growth!F45</f>
        <v>2451.5983642807601</v>
      </c>
      <c r="H45" s="24" t="s">
        <v>17</v>
      </c>
      <c r="I45" s="22" t="s">
        <v>79</v>
      </c>
    </row>
    <row r="46" spans="1:9" x14ac:dyDescent="0.25">
      <c r="A46" s="24"/>
      <c r="B46" s="24"/>
      <c r="C46" s="24"/>
      <c r="D46" s="24" t="s">
        <v>16</v>
      </c>
      <c r="E46" s="24">
        <v>2040</v>
      </c>
      <c r="F46" s="69">
        <f>BY_Demands!H$28*Projection_Growth!E46</f>
        <v>3447.8238391653099</v>
      </c>
      <c r="G46" s="69">
        <f>BY_Demands!I$28*Projection_Growth!F46</f>
        <v>2451.5983642807601</v>
      </c>
      <c r="H46" s="24" t="s">
        <v>17</v>
      </c>
      <c r="I46" s="22" t="s">
        <v>79</v>
      </c>
    </row>
    <row r="47" spans="1:9" x14ac:dyDescent="0.25">
      <c r="A47" s="24"/>
      <c r="B47" s="24"/>
      <c r="C47" s="24"/>
      <c r="D47" s="24" t="s">
        <v>16</v>
      </c>
      <c r="E47" s="12">
        <v>2045</v>
      </c>
      <c r="F47" s="69">
        <f>BY_Demands!H$28*Projection_Growth!E47</f>
        <v>3447.8238391653099</v>
      </c>
      <c r="G47" s="69">
        <f>BY_Demands!I$28*Projection_Growth!F47</f>
        <v>2451.5983642807601</v>
      </c>
      <c r="H47" s="24" t="s">
        <v>17</v>
      </c>
      <c r="I47" s="22" t="s">
        <v>79</v>
      </c>
    </row>
    <row r="48" spans="1:9" x14ac:dyDescent="0.25">
      <c r="A48" s="24"/>
      <c r="B48" s="14"/>
      <c r="C48" s="14"/>
      <c r="D48" s="24" t="s">
        <v>16</v>
      </c>
      <c r="E48" s="14">
        <v>2050</v>
      </c>
      <c r="F48" s="57">
        <f>BY_Demands!H$28*Projection_Growth!E48</f>
        <v>3447.8238391653099</v>
      </c>
      <c r="G48" s="57">
        <f>BY_Demands!I$28*Projection_Growth!F48</f>
        <v>2451.5983642807601</v>
      </c>
      <c r="H48" s="14" t="s">
        <v>17</v>
      </c>
      <c r="I48" s="25" t="s">
        <v>79</v>
      </c>
    </row>
    <row r="49" spans="1:9" x14ac:dyDescent="0.25">
      <c r="A49" s="24"/>
      <c r="B49" s="28"/>
      <c r="C49" s="28"/>
      <c r="D49" s="28" t="s">
        <v>16</v>
      </c>
      <c r="E49" s="28">
        <v>2012</v>
      </c>
      <c r="F49" s="69">
        <f>BY_Demands!H$29*Projection_Growth!E49</f>
        <v>2537.0190000000002</v>
      </c>
      <c r="G49" s="69">
        <f>BY_Demands!I$29*Projection_Growth!F49</f>
        <v>1063.8329999999999</v>
      </c>
      <c r="H49" s="28" t="s">
        <v>17</v>
      </c>
      <c r="I49" s="22" t="s">
        <v>77</v>
      </c>
    </row>
    <row r="50" spans="1:9" x14ac:dyDescent="0.25">
      <c r="A50" s="24"/>
      <c r="B50" s="24"/>
      <c r="C50" s="24"/>
      <c r="D50" s="24" t="s">
        <v>16</v>
      </c>
      <c r="E50" s="24">
        <v>2015</v>
      </c>
      <c r="F50" s="69">
        <f>BY_Demands!H$29*Projection_Growth!E50</f>
        <v>2637.4950000000003</v>
      </c>
      <c r="G50" s="69">
        <f>BY_Demands!I$29*Projection_Growth!F50</f>
        <v>1105.9649999999999</v>
      </c>
      <c r="H50" s="24" t="s">
        <v>17</v>
      </c>
      <c r="I50" s="22" t="s">
        <v>77</v>
      </c>
    </row>
    <row r="51" spans="1:9" x14ac:dyDescent="0.25">
      <c r="A51" s="24"/>
      <c r="B51" s="24"/>
      <c r="C51" s="24"/>
      <c r="D51" s="24" t="s">
        <v>16</v>
      </c>
      <c r="E51" s="24">
        <v>2020</v>
      </c>
      <c r="F51" s="69">
        <f>BY_Demands!H$29*Projection_Growth!E51</f>
        <v>2763.09</v>
      </c>
      <c r="G51" s="69">
        <f>BY_Demands!I$29*Projection_Growth!F51</f>
        <v>1158.6300000000001</v>
      </c>
      <c r="H51" s="24" t="s">
        <v>17</v>
      </c>
      <c r="I51" s="22" t="s">
        <v>77</v>
      </c>
    </row>
    <row r="52" spans="1:9" x14ac:dyDescent="0.25">
      <c r="A52" s="24"/>
      <c r="B52" s="24"/>
      <c r="C52" s="24"/>
      <c r="D52" s="24" t="s">
        <v>16</v>
      </c>
      <c r="E52" s="24">
        <v>2030</v>
      </c>
      <c r="F52" s="69">
        <f>BY_Demands!H$29*Projection_Growth!E52</f>
        <v>2888.6849999999999</v>
      </c>
      <c r="G52" s="69">
        <f>BY_Demands!I$29*Projection_Growth!F52</f>
        <v>1211.2949999999998</v>
      </c>
      <c r="H52" s="24" t="s">
        <v>17</v>
      </c>
      <c r="I52" s="22" t="s">
        <v>77</v>
      </c>
    </row>
    <row r="53" spans="1:9" x14ac:dyDescent="0.25">
      <c r="A53" s="24"/>
      <c r="B53" s="24"/>
      <c r="C53" s="24"/>
      <c r="D53" s="24" t="s">
        <v>16</v>
      </c>
      <c r="E53" s="24">
        <v>2040</v>
      </c>
      <c r="F53" s="69">
        <f>BY_Demands!H$29*Projection_Growth!E53</f>
        <v>3014.28</v>
      </c>
      <c r="G53" s="69">
        <f>BY_Demands!I$29*Projection_Growth!F53</f>
        <v>1263.9599999999998</v>
      </c>
      <c r="H53" s="24" t="s">
        <v>17</v>
      </c>
      <c r="I53" s="22" t="s">
        <v>77</v>
      </c>
    </row>
    <row r="54" spans="1:9" x14ac:dyDescent="0.25">
      <c r="A54" s="24"/>
      <c r="B54" s="14"/>
      <c r="C54" s="14"/>
      <c r="D54" s="14" t="s">
        <v>16</v>
      </c>
      <c r="E54" s="14">
        <v>2050</v>
      </c>
      <c r="F54" s="57">
        <f>BY_Demands!H$29*Projection_Growth!E54</f>
        <v>3139.875</v>
      </c>
      <c r="G54" s="57">
        <f>BY_Demands!I$29*Projection_Growth!F54</f>
        <v>1316.625</v>
      </c>
      <c r="H54" s="14" t="s">
        <v>17</v>
      </c>
      <c r="I54" s="25" t="s">
        <v>77</v>
      </c>
    </row>
    <row r="55" spans="1:9" x14ac:dyDescent="0.25">
      <c r="A55" s="24"/>
      <c r="B55" s="28"/>
      <c r="C55" s="28"/>
      <c r="D55" s="28" t="s">
        <v>16</v>
      </c>
      <c r="E55" s="28">
        <v>2012</v>
      </c>
      <c r="F55" s="69">
        <f>BY_Demands!H$30*Projection_Growth!E55</f>
        <v>1687.8109999999999</v>
      </c>
      <c r="G55" s="69">
        <f>BY_Demands!I$30*Projection_Growth!F55</f>
        <v>1354.107</v>
      </c>
      <c r="H55" s="28" t="s">
        <v>17</v>
      </c>
      <c r="I55" s="22" t="s">
        <v>75</v>
      </c>
    </row>
    <row r="56" spans="1:9" x14ac:dyDescent="0.25">
      <c r="A56" s="24"/>
      <c r="B56" s="24"/>
      <c r="C56" s="24"/>
      <c r="D56" s="24" t="s">
        <v>16</v>
      </c>
      <c r="E56" s="24">
        <v>2015</v>
      </c>
      <c r="F56" s="69">
        <f>BY_Demands!H$30*Projection_Growth!E56</f>
        <v>1754.655</v>
      </c>
      <c r="G56" s="69">
        <f>BY_Demands!I$30*Projection_Growth!F56</f>
        <v>1407.7350000000001</v>
      </c>
      <c r="H56" s="24" t="s">
        <v>17</v>
      </c>
      <c r="I56" s="22" t="s">
        <v>75</v>
      </c>
    </row>
    <row r="57" spans="1:9" x14ac:dyDescent="0.25">
      <c r="A57" s="24"/>
      <c r="B57" s="24"/>
      <c r="C57" s="24"/>
      <c r="D57" s="24" t="s">
        <v>16</v>
      </c>
      <c r="E57" s="24">
        <v>2020</v>
      </c>
      <c r="F57" s="69">
        <f>BY_Demands!H$30*Projection_Growth!E57</f>
        <v>1838.21</v>
      </c>
      <c r="G57" s="69">
        <f>BY_Demands!I$30*Projection_Growth!F57</f>
        <v>1474.7700000000002</v>
      </c>
      <c r="H57" s="24" t="s">
        <v>17</v>
      </c>
      <c r="I57" s="22" t="s">
        <v>75</v>
      </c>
    </row>
    <row r="58" spans="1:9" x14ac:dyDescent="0.25">
      <c r="A58" s="24"/>
      <c r="B58" s="24"/>
      <c r="C58" s="24"/>
      <c r="D58" s="24" t="s">
        <v>16</v>
      </c>
      <c r="E58" s="24">
        <v>2030</v>
      </c>
      <c r="F58" s="69">
        <f>BY_Demands!H$30*Projection_Growth!E58</f>
        <v>1921.7649999999996</v>
      </c>
      <c r="G58" s="69">
        <f>BY_Demands!I$30*Projection_Growth!F58</f>
        <v>1541.8049999999998</v>
      </c>
      <c r="H58" s="24" t="s">
        <v>17</v>
      </c>
      <c r="I58" s="22" t="s">
        <v>75</v>
      </c>
    </row>
    <row r="59" spans="1:9" x14ac:dyDescent="0.25">
      <c r="A59" s="24"/>
      <c r="B59" s="24"/>
      <c r="C59" s="24"/>
      <c r="D59" s="24" t="s">
        <v>16</v>
      </c>
      <c r="E59" s="24">
        <v>2040</v>
      </c>
      <c r="F59" s="69">
        <f>BY_Demands!H$30*Projection_Growth!E59</f>
        <v>2005.3199999999997</v>
      </c>
      <c r="G59" s="69">
        <f>BY_Demands!I$30*Projection_Growth!F59</f>
        <v>1608.84</v>
      </c>
      <c r="H59" s="24" t="s">
        <v>17</v>
      </c>
      <c r="I59" s="22" t="s">
        <v>75</v>
      </c>
    </row>
    <row r="60" spans="1:9" x14ac:dyDescent="0.25">
      <c r="A60" s="24"/>
      <c r="B60" s="14"/>
      <c r="C60" s="14"/>
      <c r="D60" s="14" t="s">
        <v>16</v>
      </c>
      <c r="E60" s="14">
        <v>2050</v>
      </c>
      <c r="F60" s="57">
        <f>BY_Demands!H$30*Projection_Growth!E60</f>
        <v>2088.875</v>
      </c>
      <c r="G60" s="57">
        <f>BY_Demands!I$30*Projection_Growth!F60</f>
        <v>1675.875</v>
      </c>
      <c r="H60" s="14" t="s">
        <v>17</v>
      </c>
      <c r="I60" s="25" t="s">
        <v>75</v>
      </c>
    </row>
    <row r="61" spans="1:9" x14ac:dyDescent="0.25">
      <c r="A61" s="24"/>
      <c r="B61" s="28"/>
      <c r="C61" s="28"/>
      <c r="D61" s="28" t="s">
        <v>16</v>
      </c>
      <c r="E61" s="28">
        <v>2012</v>
      </c>
      <c r="F61" s="69">
        <f>BY_Demands!H$31*Projection_Growth!E61</f>
        <v>4.5009287982834127</v>
      </c>
      <c r="G61" s="69">
        <f>BY_Demands!I$31*Projection_Growth!F61</f>
        <v>1.5680438651777886</v>
      </c>
      <c r="H61" s="28" t="s">
        <v>17</v>
      </c>
      <c r="I61" s="22" t="s">
        <v>73</v>
      </c>
    </row>
    <row r="62" spans="1:9" x14ac:dyDescent="0.25">
      <c r="A62" s="24"/>
      <c r="B62" s="24"/>
      <c r="C62" s="24"/>
      <c r="D62" s="24" t="s">
        <v>16</v>
      </c>
      <c r="E62" s="24">
        <v>2015</v>
      </c>
      <c r="F62" s="69">
        <f>BY_Demands!H$31*Projection_Growth!E62</f>
        <v>4.6791834041560234</v>
      </c>
      <c r="G62" s="69">
        <f>BY_Demands!I$31*Projection_Growth!F62</f>
        <v>1.6301446123135426</v>
      </c>
      <c r="H62" s="24" t="s">
        <v>17</v>
      </c>
      <c r="I62" s="22" t="s">
        <v>73</v>
      </c>
    </row>
    <row r="63" spans="1:9" x14ac:dyDescent="0.25">
      <c r="A63" s="24"/>
      <c r="B63" s="24"/>
      <c r="C63" s="24"/>
      <c r="D63" s="24" t="s">
        <v>16</v>
      </c>
      <c r="E63" s="24">
        <v>2020</v>
      </c>
      <c r="F63" s="69">
        <f>BY_Demands!H$31*Projection_Growth!E63</f>
        <v>4.9020016614967865</v>
      </c>
      <c r="G63" s="69">
        <f>BY_Demands!I$31*Projection_Growth!F63</f>
        <v>1.7077705462332351</v>
      </c>
      <c r="H63" s="24" t="s">
        <v>17</v>
      </c>
      <c r="I63" s="22" t="s">
        <v>73</v>
      </c>
    </row>
    <row r="64" spans="1:9" x14ac:dyDescent="0.25">
      <c r="A64" s="24"/>
      <c r="B64" s="24"/>
      <c r="C64" s="24"/>
      <c r="D64" s="24" t="s">
        <v>16</v>
      </c>
      <c r="E64" s="24">
        <v>2030</v>
      </c>
      <c r="F64" s="69">
        <f>BY_Demands!H$31*Projection_Growth!E64</f>
        <v>5.1248199188375487</v>
      </c>
      <c r="G64" s="69">
        <f>BY_Demands!I$31*Projection_Growth!F64</f>
        <v>1.7853964801529274</v>
      </c>
      <c r="H64" s="24" t="s">
        <v>17</v>
      </c>
      <c r="I64" s="22" t="s">
        <v>73</v>
      </c>
    </row>
    <row r="65" spans="1:12" x14ac:dyDescent="0.25">
      <c r="A65" s="24"/>
      <c r="B65" s="24"/>
      <c r="C65" s="24"/>
      <c r="D65" s="24" t="s">
        <v>16</v>
      </c>
      <c r="E65" s="24">
        <v>2040</v>
      </c>
      <c r="F65" s="69">
        <f>BY_Demands!H$31*Projection_Growth!E65</f>
        <v>5.3476381761783118</v>
      </c>
      <c r="G65" s="69">
        <f>BY_Demands!I$31*Projection_Growth!F65</f>
        <v>1.8630224140726199</v>
      </c>
      <c r="H65" s="24" t="s">
        <v>17</v>
      </c>
      <c r="I65" s="22" t="s">
        <v>73</v>
      </c>
    </row>
    <row r="66" spans="1:12" x14ac:dyDescent="0.25">
      <c r="A66" s="24"/>
      <c r="B66" s="14"/>
      <c r="C66" s="14"/>
      <c r="D66" s="14" t="s">
        <v>16</v>
      </c>
      <c r="E66" s="14">
        <v>2050</v>
      </c>
      <c r="F66" s="57">
        <f>BY_Demands!H$31*Projection_Growth!E66</f>
        <v>5.5704564335190749</v>
      </c>
      <c r="G66" s="57">
        <f>BY_Demands!I$31*Projection_Growth!F66</f>
        <v>1.9406483479923127</v>
      </c>
      <c r="H66" s="14" t="s">
        <v>17</v>
      </c>
      <c r="I66" s="25" t="s">
        <v>73</v>
      </c>
    </row>
    <row r="67" spans="1:12" x14ac:dyDescent="0.25">
      <c r="A67" s="24"/>
      <c r="B67" s="28"/>
      <c r="C67" s="28"/>
      <c r="D67" s="28" t="s">
        <v>16</v>
      </c>
      <c r="E67" s="28">
        <v>2012</v>
      </c>
      <c r="F67" s="69">
        <f>BY_Demands!H$32*Projection_Growth!E67</f>
        <v>1.3622960601489651</v>
      </c>
      <c r="G67" s="69">
        <f>BY_Demands!I$32*Projection_Growth!F67</f>
        <v>1.5138519094104299</v>
      </c>
      <c r="H67" s="28" t="s">
        <v>17</v>
      </c>
      <c r="I67" s="22" t="s">
        <v>71</v>
      </c>
    </row>
    <row r="68" spans="1:12" x14ac:dyDescent="0.25">
      <c r="A68" s="24"/>
      <c r="B68" s="24"/>
      <c r="C68" s="24"/>
      <c r="D68" s="24" t="s">
        <v>16</v>
      </c>
      <c r="E68" s="24">
        <v>2015</v>
      </c>
      <c r="F68" s="69">
        <f>BY_Demands!H$32*Projection_Growth!E68</f>
        <v>1.4162483793627856</v>
      </c>
      <c r="G68" s="69">
        <f>BY_Demands!I$32*Projection_Growth!F68</f>
        <v>1.5738064404761896</v>
      </c>
      <c r="H68" s="24" t="s">
        <v>17</v>
      </c>
      <c r="I68" s="22" t="s">
        <v>71</v>
      </c>
    </row>
    <row r="69" spans="1:12" x14ac:dyDescent="0.25">
      <c r="A69" s="24"/>
      <c r="B69" s="24"/>
      <c r="C69" s="24"/>
      <c r="D69" s="24" t="s">
        <v>16</v>
      </c>
      <c r="E69" s="24">
        <v>2020</v>
      </c>
      <c r="F69" s="69">
        <f>BY_Demands!H$32*Projection_Growth!E69</f>
        <v>1.4836887783800612</v>
      </c>
      <c r="G69" s="69">
        <f>BY_Demands!I$32*Projection_Growth!F69</f>
        <v>1.6487496043083891</v>
      </c>
      <c r="H69" s="24" t="s">
        <v>17</v>
      </c>
      <c r="I69" s="22" t="s">
        <v>71</v>
      </c>
    </row>
    <row r="70" spans="1:12" x14ac:dyDescent="0.25">
      <c r="A70" s="24"/>
      <c r="B70" s="24"/>
      <c r="C70" s="24"/>
      <c r="D70" s="24" t="s">
        <v>16</v>
      </c>
      <c r="E70" s="24">
        <v>2030</v>
      </c>
      <c r="F70" s="69">
        <f>BY_Demands!H$32*Projection_Growth!E70</f>
        <v>1.5511291773973364</v>
      </c>
      <c r="G70" s="69">
        <f>BY_Demands!I$32*Projection_Growth!F70</f>
        <v>1.7236927681405885</v>
      </c>
      <c r="H70" s="24" t="s">
        <v>17</v>
      </c>
      <c r="I70" s="22" t="s">
        <v>71</v>
      </c>
    </row>
    <row r="71" spans="1:12" x14ac:dyDescent="0.25">
      <c r="A71" s="24"/>
      <c r="B71" s="24"/>
      <c r="C71" s="24"/>
      <c r="D71" s="24" t="s">
        <v>16</v>
      </c>
      <c r="E71" s="24">
        <v>2040</v>
      </c>
      <c r="F71" s="69">
        <f>BY_Demands!H$32*Projection_Growth!E71</f>
        <v>1.618569576414612</v>
      </c>
      <c r="G71" s="69">
        <f>BY_Demands!I$32*Projection_Growth!F71</f>
        <v>1.7986359319727878</v>
      </c>
      <c r="H71" s="24" t="s">
        <v>17</v>
      </c>
      <c r="I71" s="22" t="s">
        <v>71</v>
      </c>
    </row>
    <row r="72" spans="1:12" x14ac:dyDescent="0.25">
      <c r="A72" s="24"/>
      <c r="B72" s="24"/>
      <c r="C72" s="24"/>
      <c r="D72" s="24" t="s">
        <v>16</v>
      </c>
      <c r="E72" s="24">
        <v>2050</v>
      </c>
      <c r="F72" s="57">
        <f>BY_Demands!H$32*Projection_Growth!E72</f>
        <v>1.6860099754318876</v>
      </c>
      <c r="G72" s="57">
        <f>BY_Demands!I$32*Projection_Growth!F72</f>
        <v>1.8735790958049874</v>
      </c>
      <c r="H72" s="24" t="s">
        <v>17</v>
      </c>
      <c r="I72" s="25" t="s">
        <v>71</v>
      </c>
    </row>
    <row r="73" spans="1:12" x14ac:dyDescent="0.25">
      <c r="A73" s="24"/>
      <c r="B73" s="28"/>
      <c r="C73" s="28"/>
      <c r="D73" s="28" t="s">
        <v>16</v>
      </c>
      <c r="E73" s="28">
        <v>2012</v>
      </c>
      <c r="F73" s="70">
        <f>BY_Demands!H$33*Projection_Growth!E73</f>
        <v>0.82132508261293213</v>
      </c>
      <c r="G73" s="70">
        <f>BY_Demands!I$33*Projection_Growth!F73</f>
        <v>0.62345210125696215</v>
      </c>
      <c r="H73" s="28" t="s">
        <v>17</v>
      </c>
      <c r="I73" s="22" t="s">
        <v>69</v>
      </c>
    </row>
    <row r="74" spans="1:12" x14ac:dyDescent="0.25">
      <c r="A74" s="24"/>
      <c r="B74" s="24"/>
      <c r="C74" s="24"/>
      <c r="D74" s="24" t="s">
        <v>16</v>
      </c>
      <c r="E74" s="24">
        <v>2015</v>
      </c>
      <c r="F74" s="69">
        <f>BY_Demands!H$33*Projection_Growth!E74</f>
        <v>0.85385280865700874</v>
      </c>
      <c r="G74" s="69">
        <f>BY_Demands!I$33*Projection_Growth!F74</f>
        <v>0.64814327358397061</v>
      </c>
      <c r="H74" s="24" t="s">
        <v>17</v>
      </c>
      <c r="I74" s="22" t="s">
        <v>69</v>
      </c>
    </row>
    <row r="75" spans="1:12" x14ac:dyDescent="0.25">
      <c r="A75" s="24"/>
      <c r="B75" s="24"/>
      <c r="C75" s="24"/>
      <c r="D75" s="24" t="s">
        <v>16</v>
      </c>
      <c r="E75" s="24">
        <v>2020</v>
      </c>
      <c r="F75" s="69">
        <f>BY_Demands!H$33*Projection_Growth!E75</f>
        <v>0.89451246621210445</v>
      </c>
      <c r="G75" s="69">
        <f>BY_Demands!I$33*Projection_Growth!F75</f>
        <v>0.67900723899273108</v>
      </c>
      <c r="H75" s="24" t="s">
        <v>17</v>
      </c>
      <c r="I75" s="22" t="s">
        <v>69</v>
      </c>
    </row>
    <row r="76" spans="1:12" x14ac:dyDescent="0.25">
      <c r="A76" s="24"/>
      <c r="B76" s="24"/>
      <c r="C76" s="24"/>
      <c r="D76" s="24" t="s">
        <v>16</v>
      </c>
      <c r="E76" s="24">
        <v>2030</v>
      </c>
      <c r="F76" s="69">
        <f>BY_Demands!H$33*Projection_Growth!E76</f>
        <v>0.93517212376719994</v>
      </c>
      <c r="G76" s="69">
        <f>BY_Demands!I$33*Projection_Growth!F76</f>
        <v>0.70987120440149154</v>
      </c>
      <c r="H76" s="24" t="s">
        <v>17</v>
      </c>
      <c r="I76" s="22" t="s">
        <v>69</v>
      </c>
    </row>
    <row r="77" spans="1:12" x14ac:dyDescent="0.25">
      <c r="A77" s="24"/>
      <c r="B77" s="24"/>
      <c r="C77" s="24"/>
      <c r="D77" s="24" t="s">
        <v>16</v>
      </c>
      <c r="E77" s="24">
        <v>2040</v>
      </c>
      <c r="F77" s="69">
        <f>BY_Demands!H$33*Projection_Growth!E77</f>
        <v>0.97583178132229564</v>
      </c>
      <c r="G77" s="69">
        <f>BY_Demands!I$33*Projection_Growth!F77</f>
        <v>0.740735169810252</v>
      </c>
      <c r="H77" s="24" t="s">
        <v>17</v>
      </c>
      <c r="I77" s="22" t="s">
        <v>69</v>
      </c>
    </row>
    <row r="78" spans="1:12" x14ac:dyDescent="0.25">
      <c r="A78" s="24"/>
      <c r="B78" s="14"/>
      <c r="C78" s="14"/>
      <c r="D78" s="14" t="s">
        <v>16</v>
      </c>
      <c r="E78" s="14">
        <v>2050</v>
      </c>
      <c r="F78" s="57">
        <f>BY_Demands!H$33*Projection_Growth!E78</f>
        <v>1.0164914388773914</v>
      </c>
      <c r="G78" s="57">
        <f>BY_Demands!I$33*Projection_Growth!F78</f>
        <v>0.77159913521901258</v>
      </c>
      <c r="H78" s="14" t="s">
        <v>17</v>
      </c>
      <c r="I78" s="25" t="s">
        <v>69</v>
      </c>
      <c r="L78" s="22"/>
    </row>
    <row r="79" spans="1:12" x14ac:dyDescent="0.25">
      <c r="A79" s="24"/>
      <c r="B79" s="28"/>
      <c r="C79" s="28"/>
      <c r="D79" s="28" t="s">
        <v>16</v>
      </c>
      <c r="E79" s="28">
        <v>2012</v>
      </c>
      <c r="F79" s="70">
        <f>BY_Demands!H$34*Projection_Growth!E79</f>
        <v>27.620346791741653</v>
      </c>
      <c r="G79" s="70">
        <f>BY_Demands!I$34*Projection_Growth!F79</f>
        <v>4.186217863862673</v>
      </c>
      <c r="H79" s="28" t="s">
        <v>17</v>
      </c>
      <c r="I79" s="22" t="s">
        <v>67</v>
      </c>
      <c r="L79" s="22"/>
    </row>
    <row r="80" spans="1:12" x14ac:dyDescent="0.25">
      <c r="A80" s="24"/>
      <c r="B80" s="24"/>
      <c r="C80" s="24"/>
      <c r="D80" s="24" t="s">
        <v>16</v>
      </c>
      <c r="E80" s="24">
        <v>2015</v>
      </c>
      <c r="F80" s="69">
        <f>BY_Demands!H$34*Projection_Growth!E80</f>
        <v>28.714221912206671</v>
      </c>
      <c r="G80" s="69">
        <f>BY_Demands!I$34*Projection_Growth!F80</f>
        <v>4.3520086703522844</v>
      </c>
      <c r="H80" s="24" t="s">
        <v>17</v>
      </c>
      <c r="I80" s="22" t="s">
        <v>67</v>
      </c>
      <c r="L80" s="22"/>
    </row>
    <row r="81" spans="1:12" x14ac:dyDescent="0.25">
      <c r="A81" s="24"/>
      <c r="B81" s="24"/>
      <c r="C81" s="24"/>
      <c r="D81" s="24" t="s">
        <v>16</v>
      </c>
      <c r="E81" s="24">
        <v>2020</v>
      </c>
      <c r="F81" s="69">
        <f>BY_Demands!H$34*Projection_Growth!E81</f>
        <v>30.081565812787943</v>
      </c>
      <c r="G81" s="69">
        <f>BY_Demands!I$34*Projection_Growth!F81</f>
        <v>4.5592471784642976</v>
      </c>
      <c r="H81" s="24" t="s">
        <v>17</v>
      </c>
      <c r="I81" s="22" t="s">
        <v>67</v>
      </c>
      <c r="L81" s="22"/>
    </row>
    <row r="82" spans="1:12" x14ac:dyDescent="0.25">
      <c r="A82" s="24"/>
      <c r="B82" s="24"/>
      <c r="C82" s="24"/>
      <c r="D82" s="24" t="s">
        <v>16</v>
      </c>
      <c r="E82" s="24">
        <v>2030</v>
      </c>
      <c r="F82" s="69">
        <f>BY_Demands!H$34*Projection_Growth!E82</f>
        <v>31.448909713369208</v>
      </c>
      <c r="G82" s="69">
        <f>BY_Demands!I$34*Projection_Growth!F82</f>
        <v>4.7664856865763108</v>
      </c>
      <c r="H82" s="24" t="s">
        <v>17</v>
      </c>
      <c r="I82" s="22" t="s">
        <v>67</v>
      </c>
      <c r="L82" s="22"/>
    </row>
    <row r="83" spans="1:12" x14ac:dyDescent="0.25">
      <c r="A83" s="24"/>
      <c r="B83" s="24"/>
      <c r="C83" s="24"/>
      <c r="D83" s="24" t="s">
        <v>16</v>
      </c>
      <c r="E83" s="24">
        <v>2040</v>
      </c>
      <c r="F83" s="69">
        <f>BY_Demands!H$34*Projection_Growth!E83</f>
        <v>32.816253613950479</v>
      </c>
      <c r="G83" s="69">
        <f>BY_Demands!I$34*Projection_Growth!F83</f>
        <v>4.9737241946883239</v>
      </c>
      <c r="H83" s="24" t="s">
        <v>17</v>
      </c>
      <c r="I83" s="22" t="s">
        <v>67</v>
      </c>
      <c r="L83" s="22"/>
    </row>
    <row r="84" spans="1:12" x14ac:dyDescent="0.25">
      <c r="A84" s="24"/>
      <c r="B84" s="14"/>
      <c r="C84" s="14"/>
      <c r="D84" s="14" t="s">
        <v>16</v>
      </c>
      <c r="E84" s="14">
        <v>2050</v>
      </c>
      <c r="F84" s="57">
        <f>BY_Demands!H$34*Projection_Growth!E84</f>
        <v>34.183597514531748</v>
      </c>
      <c r="G84" s="57">
        <f>BY_Demands!I$34*Projection_Growth!F84</f>
        <v>5.180962702800338</v>
      </c>
      <c r="H84" s="14" t="s">
        <v>17</v>
      </c>
      <c r="I84" s="25" t="s">
        <v>67</v>
      </c>
      <c r="L84" s="22"/>
    </row>
    <row r="85" spans="1:12" x14ac:dyDescent="0.25">
      <c r="A85" s="24"/>
      <c r="B85" s="28"/>
      <c r="C85" s="28"/>
      <c r="D85" s="28" t="s">
        <v>16</v>
      </c>
      <c r="E85" s="28">
        <v>2012</v>
      </c>
      <c r="F85" s="70">
        <f>BY_Demands!H$35*Projection_Growth!E85</f>
        <v>630.98470612553592</v>
      </c>
      <c r="G85" s="70">
        <f>BY_Demands!I$35*Projection_Growth!F85</f>
        <v>630.98470612553592</v>
      </c>
      <c r="H85" s="28" t="s">
        <v>17</v>
      </c>
      <c r="I85" s="22" t="s">
        <v>65</v>
      </c>
      <c r="L85" s="22"/>
    </row>
    <row r="86" spans="1:12" x14ac:dyDescent="0.25">
      <c r="A86" s="24"/>
      <c r="B86" s="24"/>
      <c r="C86" s="24"/>
      <c r="D86" s="24" t="s">
        <v>16</v>
      </c>
      <c r="E86" s="24">
        <v>2015</v>
      </c>
      <c r="F86" s="69">
        <f>BY_Demands!H$35*Projection_Growth!E86</f>
        <v>647.31236463500375</v>
      </c>
      <c r="G86" s="69">
        <f>BY_Demands!I$35*Projection_Growth!F86</f>
        <v>647.31236463500375</v>
      </c>
      <c r="H86" s="24" t="s">
        <v>17</v>
      </c>
      <c r="I86" s="22" t="s">
        <v>65</v>
      </c>
      <c r="K86" s="24"/>
      <c r="L86" s="22"/>
    </row>
    <row r="87" spans="1:12" x14ac:dyDescent="0.25">
      <c r="A87" s="24"/>
      <c r="B87" s="24"/>
      <c r="C87" s="24"/>
      <c r="D87" s="24" t="s">
        <v>16</v>
      </c>
      <c r="E87" s="24">
        <v>2020</v>
      </c>
      <c r="F87" s="69">
        <f>BY_Demands!H$35*Projection_Growth!E87</f>
        <v>675.46940999999913</v>
      </c>
      <c r="G87" s="69">
        <f>BY_Demands!I$35*Projection_Growth!F87</f>
        <v>675.46940999999913</v>
      </c>
      <c r="H87" s="24" t="s">
        <v>17</v>
      </c>
      <c r="I87" s="22" t="s">
        <v>65</v>
      </c>
      <c r="K87" s="24"/>
      <c r="L87" s="22"/>
    </row>
    <row r="88" spans="1:12" x14ac:dyDescent="0.25">
      <c r="A88" s="24"/>
      <c r="B88" s="24"/>
      <c r="C88" s="24"/>
      <c r="D88" s="24" t="s">
        <v>16</v>
      </c>
      <c r="E88" s="12">
        <v>2025</v>
      </c>
      <c r="F88" s="69">
        <f>BY_Demands!H$35*Projection_Growth!E88</f>
        <v>682.32714327868007</v>
      </c>
      <c r="G88" s="69">
        <f>BY_Demands!I$35*Projection_Growth!F88</f>
        <v>682.32714327868007</v>
      </c>
      <c r="H88" s="24" t="s">
        <v>17</v>
      </c>
      <c r="I88" s="22" t="s">
        <v>65</v>
      </c>
      <c r="K88" s="24"/>
      <c r="L88" s="22"/>
    </row>
    <row r="89" spans="1:12" x14ac:dyDescent="0.25">
      <c r="A89" s="24"/>
      <c r="B89" s="24"/>
      <c r="C89" s="24"/>
      <c r="D89" s="24" t="s">
        <v>16</v>
      </c>
      <c r="E89" s="24">
        <v>2030</v>
      </c>
      <c r="F89" s="69">
        <f>BY_Demands!H$35*Projection_Growth!E89</f>
        <v>689.25450000000012</v>
      </c>
      <c r="G89" s="69">
        <f>BY_Demands!I$35*Projection_Growth!F89</f>
        <v>689.25450000000012</v>
      </c>
      <c r="H89" s="24" t="s">
        <v>17</v>
      </c>
      <c r="I89" s="22" t="s">
        <v>65</v>
      </c>
      <c r="K89" s="24"/>
      <c r="L89" s="22"/>
    </row>
    <row r="90" spans="1:12" x14ac:dyDescent="0.25">
      <c r="A90" s="24"/>
      <c r="B90" s="24"/>
      <c r="C90" s="24"/>
      <c r="D90" s="24" t="s">
        <v>16</v>
      </c>
      <c r="E90" s="12">
        <v>2035</v>
      </c>
      <c r="F90" s="69">
        <f>BY_Demands!H$35*Projection_Growth!E90</f>
        <v>696.25218701906238</v>
      </c>
      <c r="G90" s="69">
        <f>BY_Demands!I$35*Projection_Growth!F90</f>
        <v>696.25218701906238</v>
      </c>
      <c r="H90" s="24" t="s">
        <v>17</v>
      </c>
      <c r="I90" s="22" t="s">
        <v>65</v>
      </c>
      <c r="K90" s="24"/>
      <c r="L90" s="22"/>
    </row>
    <row r="91" spans="1:12" x14ac:dyDescent="0.25">
      <c r="A91" s="24"/>
      <c r="B91" s="24"/>
      <c r="C91" s="24"/>
      <c r="D91" s="24" t="s">
        <v>16</v>
      </c>
      <c r="E91" s="24">
        <v>2040</v>
      </c>
      <c r="F91" s="69">
        <f>BY_Demands!H$35*Projection_Growth!E91</f>
        <v>703.32091836734799</v>
      </c>
      <c r="G91" s="69">
        <f>BY_Demands!I$35*Projection_Growth!F91</f>
        <v>703.32091836734799</v>
      </c>
      <c r="H91" s="24" t="s">
        <v>17</v>
      </c>
      <c r="I91" s="22" t="s">
        <v>65</v>
      </c>
      <c r="K91" s="24"/>
      <c r="L91" s="22"/>
    </row>
    <row r="92" spans="1:12" x14ac:dyDescent="0.25">
      <c r="A92" s="24"/>
      <c r="B92" s="24"/>
      <c r="C92" s="24"/>
      <c r="D92" s="24" t="s">
        <v>16</v>
      </c>
      <c r="E92" s="12">
        <v>2045</v>
      </c>
      <c r="F92" s="69">
        <f>BY_Demands!H$35*Projection_Growth!E92</f>
        <v>710.46141532557476</v>
      </c>
      <c r="G92" s="69">
        <f>BY_Demands!I$35*Projection_Growth!F92</f>
        <v>710.46141532557476</v>
      </c>
      <c r="H92" s="24" t="s">
        <v>17</v>
      </c>
      <c r="I92" s="22" t="s">
        <v>65</v>
      </c>
      <c r="K92" s="24"/>
      <c r="L92" s="22"/>
    </row>
    <row r="93" spans="1:12" x14ac:dyDescent="0.25">
      <c r="A93" s="24"/>
      <c r="B93" s="14"/>
      <c r="C93" s="14"/>
      <c r="D93" s="24" t="s">
        <v>16</v>
      </c>
      <c r="E93" s="14">
        <v>2050</v>
      </c>
      <c r="F93" s="57">
        <f>BY_Demands!H$35*Projection_Growth!E93</f>
        <v>717.67440649729485</v>
      </c>
      <c r="G93" s="57">
        <f>BY_Demands!I$35*Projection_Growth!F93</f>
        <v>717.67440649729485</v>
      </c>
      <c r="H93" s="14" t="s">
        <v>17</v>
      </c>
      <c r="I93" s="25" t="s">
        <v>65</v>
      </c>
      <c r="K93" s="24"/>
      <c r="L93" s="24"/>
    </row>
    <row r="94" spans="1:12" x14ac:dyDescent="0.25">
      <c r="A94" s="24"/>
      <c r="B94" s="28"/>
      <c r="C94" s="28"/>
      <c r="D94" s="28" t="s">
        <v>16</v>
      </c>
      <c r="E94" s="28">
        <v>2012</v>
      </c>
      <c r="F94" s="69">
        <f>BY_Demands!H$36*Projection_Growth!E94</f>
        <v>1231.9757489247618</v>
      </c>
      <c r="G94" s="69">
        <f>BY_Demands!I$36*Projection_Growth!F94</f>
        <v>1231.9757489247618</v>
      </c>
      <c r="H94" s="28" t="s">
        <v>17</v>
      </c>
      <c r="I94" s="22" t="s">
        <v>63</v>
      </c>
    </row>
    <row r="95" spans="1:12" x14ac:dyDescent="0.25">
      <c r="A95" s="24"/>
      <c r="B95" s="24"/>
      <c r="C95" s="24"/>
      <c r="D95" s="24" t="s">
        <v>16</v>
      </c>
      <c r="E95" s="24">
        <v>2015</v>
      </c>
      <c r="F95" s="69">
        <f>BY_Demands!H$36*Projection_Growth!E95</f>
        <v>1263.8549357340653</v>
      </c>
      <c r="G95" s="69">
        <f>BY_Demands!I$36*Projection_Growth!F95</f>
        <v>1263.8549357340653</v>
      </c>
      <c r="H95" s="24" t="s">
        <v>17</v>
      </c>
      <c r="I95" s="22" t="s">
        <v>63</v>
      </c>
    </row>
    <row r="96" spans="1:12" x14ac:dyDescent="0.25">
      <c r="A96" s="24"/>
      <c r="B96" s="24"/>
      <c r="C96" s="24"/>
      <c r="D96" s="24" t="s">
        <v>16</v>
      </c>
      <c r="E96" s="24">
        <v>2020</v>
      </c>
      <c r="F96" s="69">
        <f>BY_Demands!H$36*Projection_Growth!E96</f>
        <v>1318.8305899999982</v>
      </c>
      <c r="G96" s="69">
        <f>BY_Demands!I$36*Projection_Growth!F96</f>
        <v>1318.8305899999982</v>
      </c>
      <c r="H96" s="24" t="s">
        <v>17</v>
      </c>
      <c r="I96" s="22" t="s">
        <v>63</v>
      </c>
    </row>
    <row r="97" spans="1:9" x14ac:dyDescent="0.25">
      <c r="A97" s="24"/>
      <c r="B97" s="24"/>
      <c r="C97" s="24"/>
      <c r="D97" s="24" t="s">
        <v>16</v>
      </c>
      <c r="E97" s="12">
        <v>2025</v>
      </c>
      <c r="F97" s="69">
        <f>BY_Demands!H$36*Projection_Growth!E97</f>
        <v>1332.2200763217925</v>
      </c>
      <c r="G97" s="69">
        <f>BY_Demands!I$36*Projection_Growth!F97</f>
        <v>1332.2200763217925</v>
      </c>
      <c r="H97" s="24" t="s">
        <v>17</v>
      </c>
      <c r="I97" s="22" t="s">
        <v>63</v>
      </c>
    </row>
    <row r="98" spans="1:9" x14ac:dyDescent="0.25">
      <c r="A98" s="24"/>
      <c r="B98" s="24"/>
      <c r="C98" s="24"/>
      <c r="D98" s="24" t="s">
        <v>16</v>
      </c>
      <c r="E98" s="24">
        <v>2030</v>
      </c>
      <c r="F98" s="69">
        <f>BY_Demands!H$36*Projection_Growth!E98</f>
        <v>1345.7455</v>
      </c>
      <c r="G98" s="69">
        <f>BY_Demands!I$36*Projection_Growth!F98</f>
        <v>1345.7455</v>
      </c>
      <c r="H98" s="24" t="s">
        <v>17</v>
      </c>
      <c r="I98" s="22" t="s">
        <v>63</v>
      </c>
    </row>
    <row r="99" spans="1:9" x14ac:dyDescent="0.25">
      <c r="A99" s="24"/>
      <c r="B99" s="24"/>
      <c r="C99" s="24"/>
      <c r="D99" s="24" t="s">
        <v>16</v>
      </c>
      <c r="E99" s="12">
        <v>2035</v>
      </c>
      <c r="F99" s="69">
        <f>BY_Demands!H$36*Projection_Growth!E99</f>
        <v>1359.4082411446882</v>
      </c>
      <c r="G99" s="69">
        <f>BY_Demands!I$36*Projection_Growth!F99</f>
        <v>1359.4082411446882</v>
      </c>
      <c r="H99" s="24" t="s">
        <v>17</v>
      </c>
      <c r="I99" s="22" t="s">
        <v>63</v>
      </c>
    </row>
    <row r="100" spans="1:9" x14ac:dyDescent="0.25">
      <c r="A100" s="24"/>
      <c r="B100" s="24"/>
      <c r="C100" s="24"/>
      <c r="D100" s="24" t="s">
        <v>16</v>
      </c>
      <c r="E100" s="24">
        <v>2040</v>
      </c>
      <c r="F100" s="69">
        <f>BY_Demands!H$36*Projection_Growth!E100</f>
        <v>1373.2096938775528</v>
      </c>
      <c r="G100" s="69">
        <f>BY_Demands!I$36*Projection_Growth!F100</f>
        <v>1373.2096938775528</v>
      </c>
      <c r="H100" s="24" t="s">
        <v>17</v>
      </c>
      <c r="I100" s="22" t="s">
        <v>63</v>
      </c>
    </row>
    <row r="101" spans="1:9" x14ac:dyDescent="0.25">
      <c r="A101" s="24"/>
      <c r="B101" s="24"/>
      <c r="C101" s="24"/>
      <c r="D101" s="24" t="s">
        <v>16</v>
      </c>
      <c r="E101" s="12">
        <v>2045</v>
      </c>
      <c r="F101" s="69">
        <f>BY_Demands!H$36*Projection_Growth!E101</f>
        <v>1387.1512664741733</v>
      </c>
      <c r="G101" s="69">
        <f>BY_Demands!I$36*Projection_Growth!F101</f>
        <v>1387.1512664741733</v>
      </c>
      <c r="H101" s="24" t="s">
        <v>17</v>
      </c>
      <c r="I101" s="22" t="s">
        <v>63</v>
      </c>
    </row>
    <row r="102" spans="1:9" x14ac:dyDescent="0.25">
      <c r="A102" s="24"/>
      <c r="B102" s="24"/>
      <c r="C102" s="24"/>
      <c r="D102" s="24" t="s">
        <v>16</v>
      </c>
      <c r="E102" s="14">
        <v>2050</v>
      </c>
      <c r="F102" s="57">
        <f>BY_Demands!H$36*Projection_Growth!E102</f>
        <v>1401.2343815077088</v>
      </c>
      <c r="G102" s="57">
        <f>BY_Demands!I$36*Projection_Growth!F102</f>
        <v>1401.2343815077088</v>
      </c>
      <c r="H102" s="24" t="s">
        <v>17</v>
      </c>
      <c r="I102" s="25" t="s">
        <v>63</v>
      </c>
    </row>
    <row r="103" spans="1:9" x14ac:dyDescent="0.25">
      <c r="A103" s="24"/>
      <c r="B103" s="28"/>
      <c r="C103" s="28"/>
      <c r="D103" s="28" t="s">
        <v>16</v>
      </c>
      <c r="E103" s="28">
        <v>2012</v>
      </c>
      <c r="F103" s="70">
        <f>BY_Demands!H$37*Projection_Growth!E103</f>
        <v>628.64221147102853</v>
      </c>
      <c r="G103" s="70">
        <f>BY_Demands!I$37*Projection_Growth!F103</f>
        <v>628.64221147102853</v>
      </c>
      <c r="H103" s="28" t="s">
        <v>17</v>
      </c>
      <c r="I103" s="22" t="s">
        <v>61</v>
      </c>
    </row>
    <row r="104" spans="1:9" x14ac:dyDescent="0.25">
      <c r="A104" s="24"/>
      <c r="B104" s="24"/>
      <c r="C104" s="24"/>
      <c r="D104" s="24" t="s">
        <v>16</v>
      </c>
      <c r="E104" s="24">
        <v>2015</v>
      </c>
      <c r="F104" s="69">
        <f>BY_Demands!H$37*Projection_Growth!E104</f>
        <v>663.98445675951541</v>
      </c>
      <c r="G104" s="69">
        <f>BY_Demands!I$37*Projection_Growth!F104</f>
        <v>663.98445675951541</v>
      </c>
      <c r="H104" s="24" t="s">
        <v>17</v>
      </c>
      <c r="I104" s="22" t="s">
        <v>61</v>
      </c>
    </row>
    <row r="105" spans="1:9" x14ac:dyDescent="0.25">
      <c r="A105" s="24"/>
      <c r="B105" s="24"/>
      <c r="C105" s="24"/>
      <c r="D105" s="24" t="s">
        <v>16</v>
      </c>
      <c r="E105" s="24">
        <v>2020</v>
      </c>
      <c r="F105" s="69">
        <f>BY_Demands!H$37*Projection_Growth!E105</f>
        <v>727.35852960000045</v>
      </c>
      <c r="G105" s="69">
        <f>BY_Demands!I$37*Projection_Growth!F105</f>
        <v>727.35852960000045</v>
      </c>
      <c r="H105" s="24" t="s">
        <v>17</v>
      </c>
      <c r="I105" s="22" t="s">
        <v>61</v>
      </c>
    </row>
    <row r="106" spans="1:9" x14ac:dyDescent="0.25">
      <c r="A106" s="24"/>
      <c r="B106" s="24"/>
      <c r="C106" s="24"/>
      <c r="D106" s="24" t="s">
        <v>16</v>
      </c>
      <c r="E106" s="12">
        <v>2025</v>
      </c>
      <c r="F106" s="69">
        <f>BY_Demands!H$37*Projection_Growth!E106</f>
        <v>774.33228525794448</v>
      </c>
      <c r="G106" s="69">
        <f>BY_Demands!I$37*Projection_Growth!F106</f>
        <v>774.33228525794448</v>
      </c>
      <c r="H106" s="24" t="s">
        <v>17</v>
      </c>
      <c r="I106" s="22" t="s">
        <v>61</v>
      </c>
    </row>
    <row r="107" spans="1:9" x14ac:dyDescent="0.25">
      <c r="A107" s="24"/>
      <c r="B107" s="24"/>
      <c r="C107" s="24"/>
      <c r="D107" s="24" t="s">
        <v>16</v>
      </c>
      <c r="E107" s="24">
        <v>2030</v>
      </c>
      <c r="F107" s="69">
        <f>BY_Demands!H$37*Projection_Growth!E107</f>
        <v>824.33966687999964</v>
      </c>
      <c r="G107" s="69">
        <f>BY_Demands!I$37*Projection_Growth!F107</f>
        <v>824.33966687999964</v>
      </c>
      <c r="H107" s="24" t="s">
        <v>17</v>
      </c>
      <c r="I107" s="22" t="s">
        <v>61</v>
      </c>
    </row>
    <row r="108" spans="1:9" x14ac:dyDescent="0.25">
      <c r="A108" s="24"/>
      <c r="B108" s="24"/>
      <c r="C108" s="24"/>
      <c r="D108" s="24" t="s">
        <v>16</v>
      </c>
      <c r="E108" s="12">
        <v>2035</v>
      </c>
      <c r="F108" s="69">
        <f>BY_Demands!H$37*Projection_Growth!E108</f>
        <v>877.57658995900294</v>
      </c>
      <c r="G108" s="69">
        <f>BY_Demands!I$37*Projection_Growth!F108</f>
        <v>877.57658995900294</v>
      </c>
      <c r="H108" s="24" t="s">
        <v>17</v>
      </c>
      <c r="I108" s="22" t="s">
        <v>61</v>
      </c>
    </row>
    <row r="109" spans="1:9" x14ac:dyDescent="0.25">
      <c r="A109" s="24"/>
      <c r="B109" s="24"/>
      <c r="C109" s="24"/>
      <c r="D109" s="24" t="s">
        <v>16</v>
      </c>
      <c r="E109" s="24">
        <v>2040</v>
      </c>
      <c r="F109" s="69">
        <f>BY_Demands!H$37*Projection_Growth!E109</f>
        <v>934.25162246399884</v>
      </c>
      <c r="G109" s="69">
        <f>BY_Demands!I$37*Projection_Growth!F109</f>
        <v>934.25162246399884</v>
      </c>
      <c r="H109" s="24" t="s">
        <v>17</v>
      </c>
      <c r="I109" s="22" t="s">
        <v>61</v>
      </c>
    </row>
    <row r="110" spans="1:9" x14ac:dyDescent="0.25">
      <c r="A110" s="24"/>
      <c r="B110" s="24"/>
      <c r="C110" s="24"/>
      <c r="D110" s="24" t="s">
        <v>16</v>
      </c>
      <c r="E110" s="12">
        <v>2045</v>
      </c>
      <c r="F110" s="69">
        <f>BY_Demands!H$37*Projection_Growth!E110</f>
        <v>994.586801953536</v>
      </c>
      <c r="G110" s="69">
        <f>BY_Demands!I$37*Projection_Growth!F110</f>
        <v>994.586801953536</v>
      </c>
      <c r="H110" s="24" t="s">
        <v>17</v>
      </c>
      <c r="I110" s="22" t="s">
        <v>61</v>
      </c>
    </row>
    <row r="111" spans="1:9" x14ac:dyDescent="0.25">
      <c r="A111" s="24"/>
      <c r="B111" s="14"/>
      <c r="C111" s="14"/>
      <c r="D111" s="24" t="s">
        <v>16</v>
      </c>
      <c r="E111" s="14">
        <v>2050</v>
      </c>
      <c r="F111" s="57">
        <f>BY_Demands!H$37*Projection_Growth!E111</f>
        <v>1058.8185054591979</v>
      </c>
      <c r="G111" s="57">
        <f>BY_Demands!I$37*Projection_Growth!F111</f>
        <v>1058.8185054591979</v>
      </c>
      <c r="H111" s="14" t="s">
        <v>17</v>
      </c>
      <c r="I111" s="25" t="s">
        <v>61</v>
      </c>
    </row>
    <row r="112" spans="1:9" x14ac:dyDescent="0.25">
      <c r="A112" s="71"/>
      <c r="B112" s="28"/>
      <c r="C112" s="28"/>
      <c r="D112" s="28" t="s">
        <v>16</v>
      </c>
      <c r="E112" s="28">
        <v>2012</v>
      </c>
      <c r="F112" s="69">
        <f>BY_Demands!H$38*Projection_Growth!E112</f>
        <v>4558.4340557039059</v>
      </c>
      <c r="G112" s="69">
        <f>BY_Demands!I$38*Projection_Growth!F112</f>
        <v>4558.4340557039059</v>
      </c>
      <c r="H112" s="28" t="s">
        <v>17</v>
      </c>
      <c r="I112" s="22" t="s">
        <v>59</v>
      </c>
    </row>
    <row r="113" spans="1:9" x14ac:dyDescent="0.25">
      <c r="A113" s="71"/>
      <c r="B113" s="24"/>
      <c r="C113" s="24"/>
      <c r="D113" s="24" t="s">
        <v>16</v>
      </c>
      <c r="E113" s="24">
        <v>2015</v>
      </c>
      <c r="F113" s="69">
        <f>BY_Demands!H$38*Projection_Growth!E113</f>
        <v>4814.7090744480201</v>
      </c>
      <c r="G113" s="69">
        <f>BY_Demands!I$38*Projection_Growth!F113</f>
        <v>4814.7090744480201</v>
      </c>
      <c r="H113" s="24" t="s">
        <v>17</v>
      </c>
      <c r="I113" s="22" t="s">
        <v>59</v>
      </c>
    </row>
    <row r="114" spans="1:9" x14ac:dyDescent="0.25">
      <c r="A114" s="71"/>
      <c r="B114" s="24"/>
      <c r="C114" s="24"/>
      <c r="D114" s="24" t="s">
        <v>16</v>
      </c>
      <c r="E114" s="24">
        <v>2020</v>
      </c>
      <c r="F114" s="69">
        <f>BY_Demands!H$38*Projection_Growth!E114</f>
        <v>5274.2495358000024</v>
      </c>
      <c r="G114" s="69">
        <f>BY_Demands!I$38*Projection_Growth!F114</f>
        <v>5274.2495358000024</v>
      </c>
      <c r="H114" s="24" t="s">
        <v>17</v>
      </c>
      <c r="I114" s="22" t="s">
        <v>59</v>
      </c>
    </row>
    <row r="115" spans="1:9" x14ac:dyDescent="0.25">
      <c r="A115" s="71"/>
      <c r="B115" s="24"/>
      <c r="C115" s="24"/>
      <c r="D115" s="24" t="s">
        <v>16</v>
      </c>
      <c r="E115" s="12">
        <v>2025</v>
      </c>
      <c r="F115" s="69">
        <f>BY_Demands!H$38*Projection_Growth!E115</f>
        <v>5614.8674001563077</v>
      </c>
      <c r="G115" s="69">
        <f>BY_Demands!I$38*Projection_Growth!F115</f>
        <v>5614.8674001563077</v>
      </c>
      <c r="H115" s="24" t="s">
        <v>17</v>
      </c>
      <c r="I115" s="22" t="s">
        <v>59</v>
      </c>
    </row>
    <row r="116" spans="1:9" x14ac:dyDescent="0.25">
      <c r="A116" s="71"/>
      <c r="B116" s="24"/>
      <c r="C116" s="24"/>
      <c r="D116" s="24" t="s">
        <v>16</v>
      </c>
      <c r="E116" s="24">
        <v>2030</v>
      </c>
      <c r="F116" s="69">
        <f>BY_Demands!H$38*Projection_Growth!E116</f>
        <v>5977.4828072399969</v>
      </c>
      <c r="G116" s="69">
        <f>BY_Demands!I$38*Projection_Growth!F116</f>
        <v>5977.4828072399969</v>
      </c>
      <c r="H116" s="24" t="s">
        <v>17</v>
      </c>
      <c r="I116" s="22" t="s">
        <v>59</v>
      </c>
    </row>
    <row r="117" spans="1:9" x14ac:dyDescent="0.25">
      <c r="A117" s="71"/>
      <c r="B117" s="24"/>
      <c r="C117" s="24"/>
      <c r="D117" s="24" t="s">
        <v>16</v>
      </c>
      <c r="E117" s="12">
        <v>2035</v>
      </c>
      <c r="F117" s="69">
        <f>BY_Demands!H$38*Projection_Growth!E117</f>
        <v>6363.5163868438094</v>
      </c>
      <c r="G117" s="69">
        <f>BY_Demands!I$38*Projection_Growth!F117</f>
        <v>6363.5163868438094</v>
      </c>
      <c r="H117" s="24" t="s">
        <v>17</v>
      </c>
      <c r="I117" s="22" t="s">
        <v>59</v>
      </c>
    </row>
    <row r="118" spans="1:9" x14ac:dyDescent="0.25">
      <c r="A118" s="71"/>
      <c r="B118" s="24"/>
      <c r="C118" s="24"/>
      <c r="D118" s="24" t="s">
        <v>16</v>
      </c>
      <c r="E118" s="24">
        <v>2040</v>
      </c>
      <c r="F118" s="69">
        <f>BY_Demands!H$38*Projection_Growth!E118</f>
        <v>6774.4805148719915</v>
      </c>
      <c r="G118" s="69">
        <f>BY_Demands!I$38*Projection_Growth!F118</f>
        <v>6774.4805148719915</v>
      </c>
      <c r="H118" s="24" t="s">
        <v>17</v>
      </c>
      <c r="I118" s="22" t="s">
        <v>59</v>
      </c>
    </row>
    <row r="119" spans="1:9" x14ac:dyDescent="0.25">
      <c r="A119" s="71"/>
      <c r="B119" s="24"/>
      <c r="C119" s="24"/>
      <c r="D119" s="24" t="s">
        <v>16</v>
      </c>
      <c r="E119" s="12">
        <v>2045</v>
      </c>
      <c r="F119" s="69">
        <f>BY_Demands!H$38*Projection_Growth!E119</f>
        <v>7211.9852384229789</v>
      </c>
      <c r="G119" s="69">
        <f>BY_Demands!I$38*Projection_Growth!F119</f>
        <v>7211.9852384229789</v>
      </c>
      <c r="H119" s="24" t="s">
        <v>17</v>
      </c>
      <c r="I119" s="22" t="s">
        <v>59</v>
      </c>
    </row>
    <row r="120" spans="1:9" x14ac:dyDescent="0.25">
      <c r="A120" s="71"/>
      <c r="B120" s="14"/>
      <c r="C120" s="14"/>
      <c r="D120" s="14" t="s">
        <v>16</v>
      </c>
      <c r="E120" s="14">
        <v>2050</v>
      </c>
      <c r="F120" s="57">
        <f>BY_Demands!H$38*Projection_Growth!E120</f>
        <v>7677.744583521584</v>
      </c>
      <c r="G120" s="57">
        <f>BY_Demands!I$38*Projection_Growth!F120</f>
        <v>7677.744583521584</v>
      </c>
      <c r="H120" s="14" t="s">
        <v>17</v>
      </c>
      <c r="I120" s="25" t="s">
        <v>59</v>
      </c>
    </row>
    <row r="121" spans="1:9" x14ac:dyDescent="0.25">
      <c r="A121" s="71"/>
      <c r="B121" s="24"/>
      <c r="C121" s="24"/>
      <c r="D121" s="28" t="s">
        <v>16</v>
      </c>
      <c r="E121" s="28">
        <v>2012</v>
      </c>
      <c r="F121" s="69">
        <f>BY_Demands!H$39*Projection_Growth!E121</f>
        <v>5055.1054169849876</v>
      </c>
      <c r="G121" s="69">
        <f>BY_Demands!I$39*Projection_Growth!F121</f>
        <v>5055.1054169849876</v>
      </c>
      <c r="H121" s="28" t="s">
        <v>17</v>
      </c>
      <c r="I121" s="22" t="s">
        <v>57</v>
      </c>
    </row>
    <row r="122" spans="1:9" x14ac:dyDescent="0.25">
      <c r="A122" s="71"/>
      <c r="B122" s="24"/>
      <c r="C122" s="24"/>
      <c r="D122" s="24" t="s">
        <v>16</v>
      </c>
      <c r="E122" s="24">
        <v>2015</v>
      </c>
      <c r="F122" s="69">
        <f>BY_Demands!H$39*Projection_Growth!E122</f>
        <v>5339.3032839850084</v>
      </c>
      <c r="G122" s="69">
        <f>BY_Demands!I$39*Projection_Growth!F122</f>
        <v>5339.3032839850084</v>
      </c>
      <c r="H122" s="24" t="s">
        <v>17</v>
      </c>
      <c r="I122" s="22" t="s">
        <v>57</v>
      </c>
    </row>
    <row r="123" spans="1:9" x14ac:dyDescent="0.25">
      <c r="A123" s="71"/>
      <c r="B123" s="24"/>
      <c r="C123" s="24"/>
      <c r="D123" s="24" t="s">
        <v>16</v>
      </c>
      <c r="E123" s="24">
        <v>2020</v>
      </c>
      <c r="F123" s="69">
        <f>BY_Demands!H$39*Projection_Growth!E123</f>
        <v>5848.9137000000037</v>
      </c>
      <c r="G123" s="69">
        <f>BY_Demands!I$39*Projection_Growth!F123</f>
        <v>5848.9137000000037</v>
      </c>
      <c r="H123" s="24" t="s">
        <v>17</v>
      </c>
      <c r="I123" s="22" t="s">
        <v>57</v>
      </c>
    </row>
    <row r="124" spans="1:9" x14ac:dyDescent="0.25">
      <c r="A124" s="71"/>
      <c r="B124" s="24"/>
      <c r="C124" s="24"/>
      <c r="D124" s="24" t="s">
        <v>16</v>
      </c>
      <c r="E124" s="12">
        <v>2025</v>
      </c>
      <c r="F124" s="69">
        <f>BY_Demands!H$39*Projection_Growth!E124</f>
        <v>6226.6441201812222</v>
      </c>
      <c r="G124" s="69">
        <f>BY_Demands!I$39*Projection_Growth!F124</f>
        <v>6226.6441201812222</v>
      </c>
      <c r="H124" s="24" t="s">
        <v>17</v>
      </c>
      <c r="I124" s="22" t="s">
        <v>57</v>
      </c>
    </row>
    <row r="125" spans="1:9" x14ac:dyDescent="0.25">
      <c r="A125" s="71"/>
      <c r="B125" s="24"/>
      <c r="C125" s="24"/>
      <c r="D125" s="24" t="s">
        <v>16</v>
      </c>
      <c r="E125" s="24">
        <v>2030</v>
      </c>
      <c r="F125" s="69">
        <f>BY_Demands!H$39*Projection_Growth!E125</f>
        <v>6628.7688599999974</v>
      </c>
      <c r="G125" s="69">
        <f>BY_Demands!I$39*Projection_Growth!F125</f>
        <v>6628.7688599999974</v>
      </c>
      <c r="H125" s="24" t="s">
        <v>17</v>
      </c>
      <c r="I125" s="22" t="s">
        <v>57</v>
      </c>
    </row>
    <row r="126" spans="1:9" x14ac:dyDescent="0.25">
      <c r="A126" s="71"/>
      <c r="B126" s="24"/>
      <c r="C126" s="24"/>
      <c r="D126" s="24" t="s">
        <v>16</v>
      </c>
      <c r="E126" s="12">
        <v>2035</v>
      </c>
      <c r="F126" s="69">
        <f>BY_Demands!H$39*Projection_Growth!E126</f>
        <v>7056.8633362053788</v>
      </c>
      <c r="G126" s="69">
        <f>BY_Demands!I$39*Projection_Growth!F126</f>
        <v>7056.8633362053788</v>
      </c>
      <c r="H126" s="24" t="s">
        <v>17</v>
      </c>
      <c r="I126" s="22" t="s">
        <v>57</v>
      </c>
    </row>
    <row r="127" spans="1:9" x14ac:dyDescent="0.25">
      <c r="A127" s="71"/>
      <c r="B127" s="24"/>
      <c r="C127" s="24"/>
      <c r="D127" s="24" t="s">
        <v>16</v>
      </c>
      <c r="E127" s="24">
        <v>2040</v>
      </c>
      <c r="F127" s="69">
        <f>BY_Demands!H$39*Projection_Growth!E127</f>
        <v>7512.6047079999908</v>
      </c>
      <c r="G127" s="69">
        <f>BY_Demands!I$39*Projection_Growth!F127</f>
        <v>7512.6047079999908</v>
      </c>
      <c r="H127" s="24" t="s">
        <v>17</v>
      </c>
      <c r="I127" s="22" t="s">
        <v>57</v>
      </c>
    </row>
    <row r="128" spans="1:9" x14ac:dyDescent="0.25">
      <c r="A128" s="71"/>
      <c r="B128" s="24"/>
      <c r="C128" s="24"/>
      <c r="D128" s="24" t="s">
        <v>16</v>
      </c>
      <c r="E128" s="12">
        <v>2045</v>
      </c>
      <c r="F128" s="69">
        <f>BY_Demands!H$39*Projection_Growth!E128</f>
        <v>7997.7784476994239</v>
      </c>
      <c r="G128" s="69">
        <f>BY_Demands!I$39*Projection_Growth!F128</f>
        <v>7997.7784476994239</v>
      </c>
      <c r="H128" s="24" t="s">
        <v>17</v>
      </c>
      <c r="I128" s="22" t="s">
        <v>57</v>
      </c>
    </row>
    <row r="129" spans="1:9" x14ac:dyDescent="0.25">
      <c r="A129" s="71"/>
      <c r="B129" s="24"/>
      <c r="C129" s="24"/>
      <c r="D129" s="14" t="s">
        <v>16</v>
      </c>
      <c r="E129" s="14">
        <v>2050</v>
      </c>
      <c r="F129" s="57">
        <f>BY_Demands!H$39*Projection_Growth!E129</f>
        <v>8514.285335733317</v>
      </c>
      <c r="G129" s="57">
        <f>BY_Demands!I$39*Projection_Growth!F129</f>
        <v>8514.285335733317</v>
      </c>
      <c r="H129" s="14" t="s">
        <v>17</v>
      </c>
      <c r="I129" s="25" t="s">
        <v>57</v>
      </c>
    </row>
    <row r="130" spans="1:9" x14ac:dyDescent="0.25">
      <c r="A130" s="24"/>
      <c r="B130" s="28"/>
      <c r="C130" s="28"/>
      <c r="D130" s="28" t="s">
        <v>16</v>
      </c>
      <c r="E130" s="28">
        <v>2012</v>
      </c>
      <c r="F130" s="69">
        <f>BY_Demands!H$40*Projection_Growth!E130</f>
        <v>225.4573821989525</v>
      </c>
      <c r="G130" s="69">
        <f>BY_Demands!I$40*Projection_Growth!F130</f>
        <v>152.28261780104751</v>
      </c>
      <c r="H130" s="24" t="s">
        <v>17</v>
      </c>
      <c r="I130" s="22" t="s">
        <v>55</v>
      </c>
    </row>
    <row r="131" spans="1:9" x14ac:dyDescent="0.25">
      <c r="A131" s="24"/>
      <c r="B131" s="24"/>
      <c r="C131" s="24"/>
      <c r="D131" s="24" t="s">
        <v>16</v>
      </c>
      <c r="E131" s="24">
        <v>2015</v>
      </c>
      <c r="F131" s="69">
        <f>BY_Demands!H$40*Projection_Growth!E131</f>
        <v>234.38638743455459</v>
      </c>
      <c r="G131" s="69">
        <f>BY_Demands!I$40*Projection_Growth!F131</f>
        <v>158.31361256544542</v>
      </c>
      <c r="H131" s="24" t="s">
        <v>17</v>
      </c>
      <c r="I131" s="22" t="s">
        <v>55</v>
      </c>
    </row>
    <row r="132" spans="1:9" x14ac:dyDescent="0.25">
      <c r="A132" s="24"/>
      <c r="B132" s="24"/>
      <c r="C132" s="24"/>
      <c r="D132" s="24" t="s">
        <v>16</v>
      </c>
      <c r="E132" s="24">
        <v>2020</v>
      </c>
      <c r="F132" s="69">
        <f>BY_Demands!H$40*Projection_Growth!E132</f>
        <v>245.5476439790572</v>
      </c>
      <c r="G132" s="69">
        <f>BY_Demands!I$40*Projection_Growth!F132</f>
        <v>165.85235602094284</v>
      </c>
      <c r="H132" s="24" t="s">
        <v>17</v>
      </c>
      <c r="I132" s="22" t="s">
        <v>55</v>
      </c>
    </row>
    <row r="133" spans="1:9" x14ac:dyDescent="0.25">
      <c r="A133" s="24"/>
      <c r="B133" s="24"/>
      <c r="C133" s="24"/>
      <c r="D133" s="24" t="s">
        <v>16</v>
      </c>
      <c r="E133" s="24">
        <v>2030</v>
      </c>
      <c r="F133" s="69">
        <f>BY_Demands!H$40*Projection_Growth!E133</f>
        <v>256.70890052355975</v>
      </c>
      <c r="G133" s="69">
        <f>BY_Demands!I$40*Projection_Growth!F133</f>
        <v>173.39109947644019</v>
      </c>
      <c r="H133" s="24" t="s">
        <v>17</v>
      </c>
      <c r="I133" s="22" t="s">
        <v>55</v>
      </c>
    </row>
    <row r="134" spans="1:9" x14ac:dyDescent="0.25">
      <c r="A134" s="24"/>
      <c r="B134" s="24"/>
      <c r="C134" s="24"/>
      <c r="D134" s="24" t="s">
        <v>16</v>
      </c>
      <c r="E134" s="24">
        <v>2040</v>
      </c>
      <c r="F134" s="69">
        <f>BY_Demands!H$40*Projection_Growth!E134</f>
        <v>267.87015706806238</v>
      </c>
      <c r="G134" s="69">
        <f>BY_Demands!I$40*Projection_Growth!F134</f>
        <v>180.9298429319376</v>
      </c>
      <c r="H134" s="24" t="s">
        <v>17</v>
      </c>
      <c r="I134" s="22" t="s">
        <v>55</v>
      </c>
    </row>
    <row r="135" spans="1:9" x14ac:dyDescent="0.25">
      <c r="A135" s="24"/>
      <c r="B135" s="14"/>
      <c r="C135" s="14"/>
      <c r="D135" s="14" t="s">
        <v>16</v>
      </c>
      <c r="E135" s="14">
        <v>2050</v>
      </c>
      <c r="F135" s="57">
        <f>BY_Demands!H$40*Projection_Growth!E135</f>
        <v>279.03141361256496</v>
      </c>
      <c r="G135" s="57">
        <f>BY_Demands!I$40*Projection_Growth!F135</f>
        <v>188.46858638743501</v>
      </c>
      <c r="H135" s="14" t="s">
        <v>17</v>
      </c>
      <c r="I135" s="25" t="s">
        <v>55</v>
      </c>
    </row>
    <row r="136" spans="1:9" x14ac:dyDescent="0.25">
      <c r="A136" s="24"/>
      <c r="B136" s="28"/>
      <c r="C136" s="28"/>
      <c r="D136" s="28" t="s">
        <v>16</v>
      </c>
      <c r="E136" s="28">
        <v>2012</v>
      </c>
      <c r="F136" s="70">
        <f>BY_Demands!H$41*Projection_Growth!E136</f>
        <v>0.32531524874529311</v>
      </c>
      <c r="G136" s="70">
        <f>BY_Demands!I$41*Projection_Growth!F136</f>
        <v>0.20409374727350479</v>
      </c>
      <c r="H136" s="28" t="s">
        <v>17</v>
      </c>
      <c r="I136" s="22" t="s">
        <v>53</v>
      </c>
    </row>
    <row r="137" spans="1:9" x14ac:dyDescent="0.25">
      <c r="A137" s="24"/>
      <c r="B137" s="24"/>
      <c r="C137" s="24"/>
      <c r="D137" s="24" t="s">
        <v>16</v>
      </c>
      <c r="E137" s="24">
        <v>2015</v>
      </c>
      <c r="F137" s="69">
        <f>BY_Demands!H$41*Projection_Growth!E137</f>
        <v>0.3381990209728295</v>
      </c>
      <c r="G137" s="69">
        <f>BY_Demands!I$41*Projection_Growth!F137</f>
        <v>0.21217666795760401</v>
      </c>
      <c r="H137" s="24" t="s">
        <v>17</v>
      </c>
      <c r="I137" s="22" t="s">
        <v>53</v>
      </c>
    </row>
    <row r="138" spans="1:9" x14ac:dyDescent="0.25">
      <c r="A138" s="24"/>
      <c r="B138" s="24"/>
      <c r="C138" s="24"/>
      <c r="D138" s="24" t="s">
        <v>16</v>
      </c>
      <c r="E138" s="24">
        <v>2020</v>
      </c>
      <c r="F138" s="69">
        <f>BY_Demands!H$41*Projection_Growth!E138</f>
        <v>0.35430373625724998</v>
      </c>
      <c r="G138" s="69">
        <f>BY_Demands!I$41*Projection_Growth!F138</f>
        <v>0.222280318812728</v>
      </c>
      <c r="H138" s="24" t="s">
        <v>17</v>
      </c>
      <c r="I138" s="22" t="s">
        <v>53</v>
      </c>
    </row>
    <row r="139" spans="1:9" x14ac:dyDescent="0.25">
      <c r="A139" s="24"/>
      <c r="B139" s="24"/>
      <c r="C139" s="24"/>
      <c r="D139" s="24" t="s">
        <v>16</v>
      </c>
      <c r="E139" s="24">
        <v>2030</v>
      </c>
      <c r="F139" s="69">
        <f>BY_Demands!H$41*Projection_Growth!E139</f>
        <v>0.37040845154167035</v>
      </c>
      <c r="G139" s="69">
        <f>BY_Demands!I$41*Projection_Growth!F139</f>
        <v>0.23238396966785196</v>
      </c>
      <c r="H139" s="24" t="s">
        <v>17</v>
      </c>
      <c r="I139" s="22" t="s">
        <v>53</v>
      </c>
    </row>
    <row r="140" spans="1:9" x14ac:dyDescent="0.25">
      <c r="A140" s="24"/>
      <c r="B140" s="24"/>
      <c r="C140" s="24"/>
      <c r="D140" s="24" t="s">
        <v>16</v>
      </c>
      <c r="E140" s="24">
        <v>2040</v>
      </c>
      <c r="F140" s="69">
        <f>BY_Demands!H$41*Projection_Growth!E140</f>
        <v>0.38651316682609083</v>
      </c>
      <c r="G140" s="69">
        <f>BY_Demands!I$41*Projection_Growth!F140</f>
        <v>0.24248762052297598</v>
      </c>
      <c r="H140" s="24" t="s">
        <v>17</v>
      </c>
      <c r="I140" s="22" t="s">
        <v>53</v>
      </c>
    </row>
    <row r="141" spans="1:9" x14ac:dyDescent="0.25">
      <c r="A141" s="24"/>
      <c r="B141" s="14"/>
      <c r="C141" s="14"/>
      <c r="D141" s="14" t="s">
        <v>16</v>
      </c>
      <c r="E141" s="14">
        <v>2050</v>
      </c>
      <c r="F141" s="57">
        <f>BY_Demands!H$41*Projection_Growth!E141</f>
        <v>0.4026178821105113</v>
      </c>
      <c r="G141" s="57">
        <f>BY_Demands!I$41*Projection_Growth!F141</f>
        <v>0.2525912713781</v>
      </c>
      <c r="H141" s="14" t="s">
        <v>17</v>
      </c>
      <c r="I141" s="25" t="s">
        <v>53</v>
      </c>
    </row>
    <row r="142" spans="1:9" x14ac:dyDescent="0.25">
      <c r="A142" s="24"/>
      <c r="B142" s="28"/>
      <c r="C142" s="28"/>
      <c r="D142" s="28" t="s">
        <v>16</v>
      </c>
      <c r="E142" s="28">
        <v>2012</v>
      </c>
      <c r="F142" s="70">
        <f>BY_Demands!H$42*Projection_Growth!E142</f>
        <v>0.28943607673544897</v>
      </c>
      <c r="G142" s="70">
        <f>BY_Demands!I$42*Projection_Growth!F142</f>
        <v>0.60440842368913839</v>
      </c>
      <c r="H142" s="28" t="s">
        <v>17</v>
      </c>
      <c r="I142" s="22" t="s">
        <v>51</v>
      </c>
    </row>
    <row r="143" spans="1:9" x14ac:dyDescent="0.25">
      <c r="A143" s="24"/>
      <c r="B143" s="24"/>
      <c r="C143" s="24"/>
      <c r="D143" s="24" t="s">
        <v>16</v>
      </c>
      <c r="E143" s="24">
        <v>2015</v>
      </c>
      <c r="F143" s="69">
        <f>BY_Demands!H$42*Projection_Growth!E143</f>
        <v>0.30089889165566475</v>
      </c>
      <c r="G143" s="69">
        <f>BY_Demands!I$42*Projection_Growth!F143</f>
        <v>0.6283453909639557</v>
      </c>
      <c r="H143" s="24" t="s">
        <v>17</v>
      </c>
      <c r="I143" s="22" t="s">
        <v>51</v>
      </c>
    </row>
    <row r="144" spans="1:9" x14ac:dyDescent="0.25">
      <c r="A144" s="24"/>
      <c r="B144" s="24"/>
      <c r="C144" s="24"/>
      <c r="D144" s="24" t="s">
        <v>16</v>
      </c>
      <c r="E144" s="24">
        <v>2020</v>
      </c>
      <c r="F144" s="69">
        <f>BY_Demands!H$42*Projection_Growth!E144</f>
        <v>0.31522741030593454</v>
      </c>
      <c r="G144" s="69">
        <f>BY_Demands!I$42*Projection_Growth!F144</f>
        <v>0.6582666000574775</v>
      </c>
      <c r="H144" s="24" t="s">
        <v>17</v>
      </c>
      <c r="I144" s="22" t="s">
        <v>51</v>
      </c>
    </row>
    <row r="145" spans="1:9" x14ac:dyDescent="0.25">
      <c r="A145" s="24"/>
      <c r="B145" s="24"/>
      <c r="C145" s="24"/>
      <c r="D145" s="24" t="s">
        <v>16</v>
      </c>
      <c r="E145" s="24">
        <v>2030</v>
      </c>
      <c r="F145" s="69">
        <f>BY_Demands!H$42*Projection_Growth!E145</f>
        <v>0.32955592895620422</v>
      </c>
      <c r="G145" s="69">
        <f>BY_Demands!I$42*Projection_Growth!F145</f>
        <v>0.68818780915099909</v>
      </c>
      <c r="H145" s="24" t="s">
        <v>17</v>
      </c>
      <c r="I145" s="22" t="s">
        <v>51</v>
      </c>
    </row>
    <row r="146" spans="1:9" x14ac:dyDescent="0.25">
      <c r="A146" s="24"/>
      <c r="B146" s="24"/>
      <c r="C146" s="24"/>
      <c r="D146" s="24" t="s">
        <v>16</v>
      </c>
      <c r="E146" s="24">
        <v>2040</v>
      </c>
      <c r="F146" s="69">
        <f>BY_Demands!H$42*Projection_Growth!E146</f>
        <v>0.34388444760647402</v>
      </c>
      <c r="G146" s="69">
        <f>BY_Demands!I$42*Projection_Growth!F146</f>
        <v>0.71810901824452078</v>
      </c>
      <c r="H146" s="24" t="s">
        <v>17</v>
      </c>
      <c r="I146" s="22" t="s">
        <v>51</v>
      </c>
    </row>
    <row r="147" spans="1:9" x14ac:dyDescent="0.25">
      <c r="A147" s="24"/>
      <c r="B147" s="14"/>
      <c r="C147" s="14"/>
      <c r="D147" s="14" t="s">
        <v>16</v>
      </c>
      <c r="E147" s="14">
        <v>2050</v>
      </c>
      <c r="F147" s="57">
        <f>BY_Demands!H$42*Projection_Growth!E147</f>
        <v>0.35821296625674376</v>
      </c>
      <c r="G147" s="57">
        <f>BY_Demands!I$42*Projection_Growth!F147</f>
        <v>0.74803022733804247</v>
      </c>
      <c r="H147" s="14" t="s">
        <v>17</v>
      </c>
      <c r="I147" s="25" t="s">
        <v>51</v>
      </c>
    </row>
    <row r="148" spans="1:9" x14ac:dyDescent="0.25">
      <c r="A148" s="24"/>
      <c r="B148" s="28"/>
      <c r="C148" s="28"/>
      <c r="D148" s="28" t="s">
        <v>16</v>
      </c>
      <c r="E148" s="28">
        <v>2012</v>
      </c>
      <c r="F148" s="70">
        <f>BY_Demands!H$43*Projection_Growth!E148</f>
        <v>0.11347560213935999</v>
      </c>
      <c r="G148" s="70">
        <f>BY_Demands!I$43*Projection_Growth!F148</f>
        <v>1.2608400237706588E-2</v>
      </c>
      <c r="H148" s="28" t="s">
        <v>17</v>
      </c>
      <c r="I148" s="22" t="s">
        <v>49</v>
      </c>
    </row>
    <row r="149" spans="1:9" x14ac:dyDescent="0.25">
      <c r="A149" s="24"/>
      <c r="B149" s="24"/>
      <c r="C149" s="24"/>
      <c r="D149" s="24" t="s">
        <v>16</v>
      </c>
      <c r="E149" s="24">
        <v>2015</v>
      </c>
      <c r="F149" s="69">
        <f>BY_Demands!H$43*Projection_Growth!E149</f>
        <v>0.11796968539240396</v>
      </c>
      <c r="G149" s="69">
        <f>BY_Demands!I$43*Projection_Growth!F149</f>
        <v>1.3107742821378136E-2</v>
      </c>
      <c r="H149" s="24" t="s">
        <v>17</v>
      </c>
      <c r="I149" s="22" t="s">
        <v>49</v>
      </c>
    </row>
    <row r="150" spans="1:9" x14ac:dyDescent="0.25">
      <c r="A150" s="24"/>
      <c r="B150" s="24"/>
      <c r="C150" s="24"/>
      <c r="D150" s="24" t="s">
        <v>16</v>
      </c>
      <c r="E150" s="24">
        <v>2020</v>
      </c>
      <c r="F150" s="69">
        <f>BY_Demands!H$43*Projection_Growth!E150</f>
        <v>0.12358728945870891</v>
      </c>
      <c r="G150" s="69">
        <f>BY_Demands!I$43*Projection_Growth!F150</f>
        <v>1.3731921050967572E-2</v>
      </c>
      <c r="H150" s="24" t="s">
        <v>17</v>
      </c>
      <c r="I150" s="22" t="s">
        <v>49</v>
      </c>
    </row>
    <row r="151" spans="1:9" x14ac:dyDescent="0.25">
      <c r="A151" s="24"/>
      <c r="B151" s="24"/>
      <c r="C151" s="24"/>
      <c r="D151" s="24" t="s">
        <v>16</v>
      </c>
      <c r="E151" s="24">
        <v>2030</v>
      </c>
      <c r="F151" s="69">
        <f>BY_Demands!H$43*Projection_Growth!E151</f>
        <v>0.12920489352501385</v>
      </c>
      <c r="G151" s="69">
        <f>BY_Demands!I$43*Projection_Growth!F151</f>
        <v>1.4356099280557004E-2</v>
      </c>
      <c r="H151" s="24" t="s">
        <v>17</v>
      </c>
      <c r="I151" s="22" t="s">
        <v>49</v>
      </c>
    </row>
    <row r="152" spans="1:9" x14ac:dyDescent="0.25">
      <c r="A152" s="24"/>
      <c r="B152" s="24"/>
      <c r="C152" s="24"/>
      <c r="D152" s="24" t="s">
        <v>16</v>
      </c>
      <c r="E152" s="24">
        <v>2040</v>
      </c>
      <c r="F152" s="69">
        <f>BY_Demands!H$43*Projection_Growth!E152</f>
        <v>0.13482249759131879</v>
      </c>
      <c r="G152" s="69">
        <f>BY_Demands!I$43*Projection_Growth!F152</f>
        <v>1.4980277510146439E-2</v>
      </c>
      <c r="H152" s="24" t="s">
        <v>17</v>
      </c>
      <c r="I152" s="22" t="s">
        <v>49</v>
      </c>
    </row>
    <row r="153" spans="1:9" x14ac:dyDescent="0.25">
      <c r="A153" s="24"/>
      <c r="B153" s="14"/>
      <c r="C153" s="14"/>
      <c r="D153" s="14" t="s">
        <v>16</v>
      </c>
      <c r="E153" s="14">
        <v>2050</v>
      </c>
      <c r="F153" s="57">
        <f>BY_Demands!H$43*Projection_Growth!E153</f>
        <v>0.14044010165762374</v>
      </c>
      <c r="G153" s="57">
        <f>BY_Demands!I$43*Projection_Growth!F153</f>
        <v>1.5604455739735876E-2</v>
      </c>
      <c r="H153" s="14" t="s">
        <v>17</v>
      </c>
      <c r="I153" s="25" t="s">
        <v>49</v>
      </c>
    </row>
    <row r="154" spans="1:9" x14ac:dyDescent="0.25">
      <c r="A154" s="24"/>
      <c r="B154" s="28"/>
      <c r="C154" s="24"/>
      <c r="D154" s="24" t="s">
        <v>16</v>
      </c>
      <c r="E154" s="24">
        <v>2012</v>
      </c>
      <c r="F154" s="69">
        <f>BY_Demands!H$44*Projection_Growth!E154</f>
        <v>2.5444397818695981</v>
      </c>
      <c r="G154" s="69">
        <f>BY_Demands!I$44*Projection_Growth!F154</f>
        <v>0.2301124191164502</v>
      </c>
      <c r="H154" s="24" t="s">
        <v>17</v>
      </c>
      <c r="I154" s="22" t="s">
        <v>47</v>
      </c>
    </row>
    <row r="155" spans="1:9" x14ac:dyDescent="0.25">
      <c r="A155" s="24"/>
      <c r="B155" s="24"/>
      <c r="C155" s="24"/>
      <c r="D155" s="24" t="s">
        <v>16</v>
      </c>
      <c r="E155" s="24">
        <v>2012</v>
      </c>
      <c r="F155" s="69">
        <f>BY_Demands!H$44*Projection_Growth!E155</f>
        <v>2.6452096742208693</v>
      </c>
      <c r="G155" s="69">
        <f>BY_Demands!I$44*Projection_Growth!F155</f>
        <v>0.23922578224977495</v>
      </c>
      <c r="H155" s="24" t="s">
        <v>17</v>
      </c>
      <c r="I155" s="22" t="s">
        <v>47</v>
      </c>
    </row>
    <row r="156" spans="1:9" x14ac:dyDescent="0.25">
      <c r="A156" s="24"/>
      <c r="B156" s="24"/>
      <c r="C156" s="24"/>
      <c r="D156" s="24" t="s">
        <v>16</v>
      </c>
      <c r="E156" s="24">
        <v>2012</v>
      </c>
      <c r="F156" s="69">
        <f>BY_Demands!H$44*Projection_Growth!E156</f>
        <v>2.7711720396599584</v>
      </c>
      <c r="G156" s="69">
        <f>BY_Demands!I$44*Projection_Growth!F156</f>
        <v>0.25061748616643093</v>
      </c>
      <c r="H156" s="24" t="s">
        <v>17</v>
      </c>
      <c r="I156" s="22" t="s">
        <v>47</v>
      </c>
    </row>
    <row r="157" spans="1:9" x14ac:dyDescent="0.25">
      <c r="A157" s="24"/>
      <c r="B157" s="24"/>
      <c r="C157" s="24"/>
      <c r="D157" s="24" t="s">
        <v>16</v>
      </c>
      <c r="E157" s="24">
        <v>2012</v>
      </c>
      <c r="F157" s="69">
        <f>BY_Demands!H$44*Projection_Growth!E157</f>
        <v>2.8971344050990471</v>
      </c>
      <c r="G157" s="69">
        <f>BY_Demands!I$44*Projection_Growth!F157</f>
        <v>0.26200919008308682</v>
      </c>
      <c r="H157" s="24" t="s">
        <v>17</v>
      </c>
      <c r="I157" s="22" t="s">
        <v>47</v>
      </c>
    </row>
    <row r="158" spans="1:9" x14ac:dyDescent="0.25">
      <c r="A158" s="24"/>
      <c r="B158" s="24"/>
      <c r="C158" s="24"/>
      <c r="D158" s="24" t="s">
        <v>16</v>
      </c>
      <c r="E158" s="24">
        <v>2012</v>
      </c>
      <c r="F158" s="69">
        <f>BY_Demands!H$44*Projection_Growth!E158</f>
        <v>3.0230967705381362</v>
      </c>
      <c r="G158" s="69">
        <f>BY_Demands!I$44*Projection_Growth!F158</f>
        <v>0.27340089399974277</v>
      </c>
      <c r="H158" s="24" t="s">
        <v>17</v>
      </c>
      <c r="I158" s="22" t="s">
        <v>47</v>
      </c>
    </row>
    <row r="159" spans="1:9" x14ac:dyDescent="0.25">
      <c r="B159" s="14"/>
      <c r="C159" s="14"/>
      <c r="D159" s="14" t="s">
        <v>16</v>
      </c>
      <c r="E159" s="14">
        <v>2012</v>
      </c>
      <c r="F159" s="57">
        <f>BY_Demands!H$44*Projection_Growth!E159</f>
        <v>3.1490591359772253</v>
      </c>
      <c r="G159" s="57">
        <f>BY_Demands!I$44*Projection_Growth!F159</f>
        <v>0.28479259791639877</v>
      </c>
      <c r="H159" s="14" t="s">
        <v>17</v>
      </c>
      <c r="I159" s="25" t="s">
        <v>47</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8890"/>
  <sheetViews>
    <sheetView tabSelected="1" zoomScale="60" zoomScaleNormal="60" workbookViewId="0">
      <selection activeCell="A3" sqref="A3:G3"/>
    </sheetView>
  </sheetViews>
  <sheetFormatPr defaultRowHeight="15" x14ac:dyDescent="0.25"/>
  <cols>
    <col min="1" max="1" width="12.7109375" bestFit="1" customWidth="1"/>
    <col min="2" max="2" width="11.42578125" bestFit="1" customWidth="1"/>
    <col min="3" max="3" width="14" bestFit="1" customWidth="1"/>
    <col min="4" max="4" width="19" bestFit="1" customWidth="1"/>
    <col min="5" max="5" width="17" bestFit="1" customWidth="1"/>
    <col min="6" max="6" width="6.28515625" bestFit="1" customWidth="1"/>
    <col min="7" max="7" width="17.5703125" bestFit="1" customWidth="1"/>
    <col min="8" max="8" width="14.42578125" customWidth="1"/>
    <col min="12" max="12" width="11.42578125" bestFit="1" customWidth="1"/>
    <col min="13" max="13" width="22.85546875" bestFit="1" customWidth="1"/>
    <col min="14" max="23" width="16.7109375" customWidth="1"/>
    <col min="24" max="24" width="14" bestFit="1" customWidth="1"/>
    <col min="25" max="25" width="23" bestFit="1" customWidth="1"/>
    <col min="26" max="43" width="14.85546875" bestFit="1" customWidth="1"/>
  </cols>
  <sheetData>
    <row r="1" spans="1:43" ht="15.75" thickBot="1" x14ac:dyDescent="0.3">
      <c r="B1" t="s">
        <v>241</v>
      </c>
      <c r="C1" t="s">
        <v>242</v>
      </c>
      <c r="D1" t="s">
        <v>243</v>
      </c>
      <c r="E1" t="s">
        <v>244</v>
      </c>
      <c r="F1" t="s">
        <v>245</v>
      </c>
      <c r="G1" t="s">
        <v>246</v>
      </c>
    </row>
    <row r="2" spans="1:43" ht="16.5" thickTop="1" thickBot="1" x14ac:dyDescent="0.3">
      <c r="A2" s="237" t="s">
        <v>269</v>
      </c>
      <c r="B2" s="237"/>
      <c r="C2" s="237"/>
      <c r="D2" s="237"/>
      <c r="E2" s="237"/>
      <c r="F2" s="237"/>
      <c r="G2" s="237" t="s">
        <v>270</v>
      </c>
      <c r="N2" s="262" t="s">
        <v>215</v>
      </c>
      <c r="O2" s="263"/>
      <c r="P2" s="263"/>
      <c r="Q2" s="264" t="s">
        <v>216</v>
      </c>
      <c r="R2" s="265"/>
      <c r="S2" s="266"/>
      <c r="T2" s="265" t="s">
        <v>247</v>
      </c>
      <c r="U2" s="265"/>
      <c r="V2" s="267"/>
      <c r="X2" s="110" t="s">
        <v>248</v>
      </c>
      <c r="Y2" s="160" t="s">
        <v>249</v>
      </c>
    </row>
    <row r="3" spans="1:43" ht="16.5" thickTop="1" thickBot="1" x14ac:dyDescent="0.3">
      <c r="A3" s="238" t="s">
        <v>271</v>
      </c>
      <c r="B3" s="238" t="s">
        <v>202</v>
      </c>
      <c r="C3" s="238" t="s">
        <v>272</v>
      </c>
      <c r="D3" s="238" t="s">
        <v>273</v>
      </c>
      <c r="E3" s="238" t="s">
        <v>274</v>
      </c>
      <c r="F3" s="238" t="s">
        <v>0</v>
      </c>
      <c r="G3" s="238" t="s">
        <v>268</v>
      </c>
      <c r="H3" s="161"/>
      <c r="L3" s="110" t="s">
        <v>202</v>
      </c>
      <c r="M3" s="111" t="s">
        <v>219</v>
      </c>
      <c r="N3" s="140" t="s">
        <v>220</v>
      </c>
      <c r="O3" s="141" t="s">
        <v>221</v>
      </c>
      <c r="P3" s="141" t="s">
        <v>207</v>
      </c>
      <c r="Q3" s="142" t="s">
        <v>220</v>
      </c>
      <c r="R3" s="141" t="s">
        <v>221</v>
      </c>
      <c r="S3" s="143" t="s">
        <v>207</v>
      </c>
      <c r="T3" s="141" t="s">
        <v>220</v>
      </c>
      <c r="U3" s="141" t="s">
        <v>221</v>
      </c>
      <c r="V3" s="144" t="s">
        <v>207</v>
      </c>
      <c r="X3" s="162" t="s">
        <v>252</v>
      </c>
      <c r="Y3" s="163" t="s">
        <v>199</v>
      </c>
    </row>
    <row r="4" spans="1:43" ht="15.75" thickTop="1" x14ac:dyDescent="0.25">
      <c r="B4" t="s">
        <v>233</v>
      </c>
      <c r="C4" t="s">
        <v>250</v>
      </c>
      <c r="D4" t="s">
        <v>251</v>
      </c>
      <c r="E4">
        <v>1</v>
      </c>
      <c r="F4">
        <v>2010</v>
      </c>
      <c r="G4" s="161">
        <v>420947.41408299998</v>
      </c>
      <c r="H4" s="161"/>
      <c r="L4" s="118" t="s">
        <v>222</v>
      </c>
      <c r="M4" s="119" t="s">
        <v>9</v>
      </c>
      <c r="N4" s="146">
        <f>'[5]Shares of buildings'!M32</f>
        <v>0.20140080914971825</v>
      </c>
      <c r="O4" s="164">
        <f>'[5]Shares of buildings'!N32</f>
        <v>0.25894783963566287</v>
      </c>
      <c r="P4" s="164">
        <f>'[5]Shares of buildings'!O32</f>
        <v>0.53965135121461882</v>
      </c>
      <c r="Q4" s="147">
        <f>'[5]Shares of buildings'!P32</f>
        <v>0.62206525030392601</v>
      </c>
      <c r="R4" s="164">
        <f>'[5]Shares of buildings'!Q32</f>
        <v>0.22114059230536312</v>
      </c>
      <c r="S4" s="148">
        <f>'[5]Shares of buildings'!R32</f>
        <v>0.15679415739071093</v>
      </c>
      <c r="T4" s="146">
        <f>'[5]Shares of buildings'!S32</f>
        <v>0.53510247647398679</v>
      </c>
      <c r="U4" s="164">
        <f>'[5]Shares of buildings'!T32</f>
        <v>0.31552961682709729</v>
      </c>
      <c r="V4" s="149">
        <f>'[5]Shares of buildings'!U32</f>
        <v>0.149367906698916</v>
      </c>
      <c r="X4" s="165" t="s">
        <v>250</v>
      </c>
      <c r="Y4" s="166" t="s">
        <v>198</v>
      </c>
    </row>
    <row r="5" spans="1:43" ht="15.75" thickBot="1" x14ac:dyDescent="0.3">
      <c r="B5" t="s">
        <v>233</v>
      </c>
      <c r="C5" t="s">
        <v>250</v>
      </c>
      <c r="D5" t="s">
        <v>251</v>
      </c>
      <c r="E5">
        <v>1</v>
      </c>
      <c r="F5">
        <v>2015</v>
      </c>
      <c r="G5" s="161">
        <v>510613.01494600001</v>
      </c>
      <c r="H5" s="161"/>
      <c r="L5" s="125" t="s">
        <v>224</v>
      </c>
      <c r="M5" s="126" t="s">
        <v>8</v>
      </c>
      <c r="N5" s="151">
        <f>'[5]Shares of buildings'!M33</f>
        <v>0.30522321557429771</v>
      </c>
      <c r="O5" s="167">
        <f>'[5]Shares of buildings'!N33</f>
        <v>0.20886599397124517</v>
      </c>
      <c r="P5" s="167">
        <f>'[5]Shares of buildings'!O33</f>
        <v>0.48591079045445712</v>
      </c>
      <c r="Q5" s="152">
        <f>'[5]Shares of buildings'!P33</f>
        <v>0.68392816134039403</v>
      </c>
      <c r="R5" s="167">
        <f>'[5]Shares of buildings'!Q33</f>
        <v>0.25502669988424664</v>
      </c>
      <c r="S5" s="153">
        <f>'[5]Shares of buildings'!R33</f>
        <v>6.1045138775359373E-2</v>
      </c>
      <c r="T5" s="151">
        <f>'[5]Shares of buildings'!S33</f>
        <v>0.5776753770857781</v>
      </c>
      <c r="U5" s="167">
        <f>'[5]Shares of buildings'!T33</f>
        <v>0.29287305494337751</v>
      </c>
      <c r="V5" s="154">
        <f>'[5]Shares of buildings'!U33</f>
        <v>0.12945156797084442</v>
      </c>
      <c r="X5" s="168" t="s">
        <v>253</v>
      </c>
      <c r="Y5" s="169" t="s">
        <v>198</v>
      </c>
    </row>
    <row r="6" spans="1:43" ht="15.75" thickTop="1" x14ac:dyDescent="0.25">
      <c r="B6" t="s">
        <v>233</v>
      </c>
      <c r="C6" t="s">
        <v>250</v>
      </c>
      <c r="D6" t="s">
        <v>251</v>
      </c>
      <c r="E6">
        <v>1</v>
      </c>
      <c r="F6">
        <v>2020</v>
      </c>
      <c r="G6" s="161">
        <v>562895.97119399998</v>
      </c>
      <c r="H6" s="161"/>
      <c r="L6" s="125" t="s">
        <v>226</v>
      </c>
      <c r="M6" s="126" t="s">
        <v>8</v>
      </c>
      <c r="N6" s="151">
        <f>'[5]Shares of buildings'!M34</f>
        <v>0.1484529604097819</v>
      </c>
      <c r="O6" s="167">
        <f>'[5]Shares of buildings'!N34</f>
        <v>0.46125459596040136</v>
      </c>
      <c r="P6" s="167">
        <f>'[5]Shares of buildings'!O34</f>
        <v>0.39029244362981674</v>
      </c>
      <c r="Q6" s="152">
        <f>'[5]Shares of buildings'!P34</f>
        <v>0.55865322463289913</v>
      </c>
      <c r="R6" s="167">
        <f>'[5]Shares of buildings'!Q34</f>
        <v>0.40294920534420214</v>
      </c>
      <c r="S6" s="153">
        <f>'[5]Shares of buildings'!R34</f>
        <v>3.8397570022898717E-2</v>
      </c>
      <c r="T6" s="151">
        <f>'[5]Shares of buildings'!S34</f>
        <v>0.34175250069021174</v>
      </c>
      <c r="U6" s="167">
        <f>'[5]Shares of buildings'!T34</f>
        <v>0.58831645980540581</v>
      </c>
      <c r="V6" s="154">
        <f>'[5]Shares of buildings'!U34</f>
        <v>6.9931039504382467E-2</v>
      </c>
    </row>
    <row r="7" spans="1:43" x14ac:dyDescent="0.25">
      <c r="B7" t="s">
        <v>233</v>
      </c>
      <c r="C7" t="s">
        <v>250</v>
      </c>
      <c r="D7" t="s">
        <v>251</v>
      </c>
      <c r="E7">
        <v>1</v>
      </c>
      <c r="F7">
        <v>2025</v>
      </c>
      <c r="G7" s="161">
        <v>604969.58918699995</v>
      </c>
      <c r="H7" s="161"/>
      <c r="L7" s="125" t="s">
        <v>228</v>
      </c>
      <c r="M7" s="126" t="s">
        <v>8</v>
      </c>
      <c r="N7" s="151">
        <f>'[5]Shares of buildings'!M35</f>
        <v>0.30788312517606464</v>
      </c>
      <c r="O7" s="167">
        <f>'[5]Shares of buildings'!N35</f>
        <v>0.25194392380378527</v>
      </c>
      <c r="P7" s="167">
        <f>'[5]Shares of buildings'!O35</f>
        <v>0.44017295102015008</v>
      </c>
      <c r="Q7" s="152">
        <f>'[5]Shares of buildings'!P35</f>
        <v>0.63758488863412999</v>
      </c>
      <c r="R7" s="167">
        <f>'[5]Shares of buildings'!Q35</f>
        <v>0.30002014443735892</v>
      </c>
      <c r="S7" s="153">
        <f>'[5]Shares of buildings'!R35</f>
        <v>6.2394966928511153E-2</v>
      </c>
      <c r="T7" s="151">
        <f>'[5]Shares of buildings'!S35</f>
        <v>0.45274362646334032</v>
      </c>
      <c r="U7" s="167">
        <f>'[5]Shares of buildings'!T35</f>
        <v>0.39534088513706972</v>
      </c>
      <c r="V7" s="154">
        <f>'[5]Shares of buildings'!U35</f>
        <v>0.15191548839958996</v>
      </c>
    </row>
    <row r="8" spans="1:43" x14ac:dyDescent="0.25">
      <c r="B8" t="s">
        <v>233</v>
      </c>
      <c r="C8" t="s">
        <v>250</v>
      </c>
      <c r="D8" t="s">
        <v>251</v>
      </c>
      <c r="E8">
        <v>1</v>
      </c>
      <c r="F8">
        <v>2030</v>
      </c>
      <c r="G8" s="161">
        <v>641651.08320999995</v>
      </c>
      <c r="H8" s="161"/>
      <c r="L8" s="125" t="s">
        <v>230</v>
      </c>
      <c r="M8" s="126" t="s">
        <v>8</v>
      </c>
      <c r="N8" s="151">
        <f>'[5]Shares of buildings'!M36</f>
        <v>0.12140081796965861</v>
      </c>
      <c r="O8" s="167">
        <f>'[5]Shares of buildings'!N36</f>
        <v>0.48621323180171555</v>
      </c>
      <c r="P8" s="167">
        <f>'[5]Shares of buildings'!O36</f>
        <v>0.39238595022862588</v>
      </c>
      <c r="Q8" s="152">
        <f>'[5]Shares of buildings'!P36</f>
        <v>0.27541146940565503</v>
      </c>
      <c r="R8" s="167">
        <f>'[5]Shares of buildings'!Q36</f>
        <v>0.67585131472139726</v>
      </c>
      <c r="S8" s="153">
        <f>'[5]Shares of buildings'!R36</f>
        <v>4.873721587294777E-2</v>
      </c>
      <c r="T8" s="151">
        <f>'[5]Shares of buildings'!S36</f>
        <v>0.17896149322120838</v>
      </c>
      <c r="U8" s="167">
        <f>'[5]Shares of buildings'!T36</f>
        <v>0.7451885593155706</v>
      </c>
      <c r="V8" s="154">
        <f>'[5]Shares of buildings'!U36</f>
        <v>7.584994746322099E-2</v>
      </c>
    </row>
    <row r="9" spans="1:43" x14ac:dyDescent="0.25">
      <c r="B9" t="s">
        <v>233</v>
      </c>
      <c r="C9" t="s">
        <v>250</v>
      </c>
      <c r="D9" t="s">
        <v>251</v>
      </c>
      <c r="E9">
        <v>1</v>
      </c>
      <c r="F9">
        <v>2035</v>
      </c>
      <c r="G9" s="161">
        <v>682598.33866799995</v>
      </c>
      <c r="H9" s="161"/>
      <c r="L9" s="125" t="s">
        <v>232</v>
      </c>
      <c r="M9" s="126" t="s">
        <v>8</v>
      </c>
      <c r="N9" s="151">
        <f>'[5]Shares of buildings'!M37</f>
        <v>0.2833812645106169</v>
      </c>
      <c r="O9" s="167">
        <f>'[5]Shares of buildings'!N37</f>
        <v>0.3117936834980975</v>
      </c>
      <c r="P9" s="167">
        <f>'[5]Shares of buildings'!O37</f>
        <v>0.4048250519912856</v>
      </c>
      <c r="Q9" s="152">
        <f>'[5]Shares of buildings'!P37</f>
        <v>0.72931183017486911</v>
      </c>
      <c r="R9" s="167">
        <f>'[5]Shares of buildings'!Q37</f>
        <v>0.24138027833734199</v>
      </c>
      <c r="S9" s="153">
        <f>'[5]Shares of buildings'!R37</f>
        <v>2.9307891487788947E-2</v>
      </c>
      <c r="T9" s="151">
        <f>'[5]Shares of buildings'!S37</f>
        <v>0.56690245776361148</v>
      </c>
      <c r="U9" s="167">
        <f>'[5]Shares of buildings'!T37</f>
        <v>0.31463375640523178</v>
      </c>
      <c r="V9" s="154">
        <f>'[5]Shares of buildings'!U37</f>
        <v>0.11846378583115677</v>
      </c>
    </row>
    <row r="10" spans="1:43" x14ac:dyDescent="0.25">
      <c r="B10" t="s">
        <v>233</v>
      </c>
      <c r="C10" t="s">
        <v>250</v>
      </c>
      <c r="D10" t="s">
        <v>251</v>
      </c>
      <c r="E10">
        <v>1</v>
      </c>
      <c r="F10">
        <v>2040</v>
      </c>
      <c r="G10" s="161">
        <v>700666.84882700001</v>
      </c>
      <c r="H10" s="161"/>
      <c r="L10" s="125" t="s">
        <v>233</v>
      </c>
      <c r="M10" s="126" t="s">
        <v>9</v>
      </c>
      <c r="N10" s="151">
        <f>'[5]Shares of buildings'!M38</f>
        <v>0.96050727576059503</v>
      </c>
      <c r="O10" s="167">
        <f>'[5]Shares of buildings'!N38</f>
        <v>1.5379892022151679E-4</v>
      </c>
      <c r="P10" s="167">
        <f>'[5]Shares of buildings'!O38</f>
        <v>3.9338925319183447E-2</v>
      </c>
      <c r="Q10" s="152">
        <f>'[5]Shares of buildings'!P38</f>
        <v>0.99816045299157796</v>
      </c>
      <c r="R10" s="167">
        <f>'[5]Shares of buildings'!Q38</f>
        <v>0</v>
      </c>
      <c r="S10" s="153">
        <f>'[5]Shares of buildings'!R38</f>
        <v>1.839547008422004E-3</v>
      </c>
      <c r="T10" s="151">
        <f>'[5]Shares of buildings'!S38</f>
        <v>0.98772102459901512</v>
      </c>
      <c r="U10" s="167">
        <f>'[5]Shares of buildings'!T38</f>
        <v>1.5208986686053054E-4</v>
      </c>
      <c r="V10" s="154">
        <f>'[5]Shares of buildings'!U38</f>
        <v>1.2126885534124403E-2</v>
      </c>
    </row>
    <row r="11" spans="1:43" x14ac:dyDescent="0.25">
      <c r="B11" t="s">
        <v>233</v>
      </c>
      <c r="C11" t="s">
        <v>250</v>
      </c>
      <c r="D11" t="s">
        <v>251</v>
      </c>
      <c r="E11">
        <v>1</v>
      </c>
      <c r="F11">
        <v>2045</v>
      </c>
      <c r="G11" s="161">
        <v>730021.62936699996</v>
      </c>
      <c r="H11" s="161"/>
      <c r="L11" s="125" t="s">
        <v>234</v>
      </c>
      <c r="M11" s="126" t="s">
        <v>9</v>
      </c>
      <c r="N11" s="151">
        <f>'[5]Shares of buildings'!M39</f>
        <v>0.82449306358570229</v>
      </c>
      <c r="O11" s="167">
        <f>'[5]Shares of buildings'!N39</f>
        <v>0.14851862580605285</v>
      </c>
      <c r="P11" s="167">
        <f>'[5]Shares of buildings'!O39</f>
        <v>2.698831060824489E-2</v>
      </c>
      <c r="Q11" s="152">
        <f>'[5]Shares of buildings'!P39</f>
        <v>0.8503012160624378</v>
      </c>
      <c r="R11" s="167">
        <f>'[5]Shares of buildings'!Q39</f>
        <v>0.14842167760255057</v>
      </c>
      <c r="S11" s="153">
        <f>'[5]Shares of buildings'!R39</f>
        <v>1.2771063350116051E-3</v>
      </c>
      <c r="T11" s="151">
        <f>'[5]Shares of buildings'!S39</f>
        <v>0.83606709697271031</v>
      </c>
      <c r="U11" s="167">
        <f>'[5]Shares of buildings'!T39</f>
        <v>0.15961342034530362</v>
      </c>
      <c r="V11" s="154">
        <f>'[5]Shares of buildings'!U39</f>
        <v>4.3194826819860288E-3</v>
      </c>
    </row>
    <row r="12" spans="1:43" x14ac:dyDescent="0.25">
      <c r="B12" t="s">
        <v>233</v>
      </c>
      <c r="C12" t="s">
        <v>250</v>
      </c>
      <c r="D12" t="s">
        <v>251</v>
      </c>
      <c r="E12">
        <v>1</v>
      </c>
      <c r="F12">
        <v>2050</v>
      </c>
      <c r="G12" s="161">
        <v>743580.566812</v>
      </c>
      <c r="H12" s="161"/>
      <c r="L12" s="125" t="s">
        <v>236</v>
      </c>
      <c r="M12" s="126" t="s">
        <v>9</v>
      </c>
      <c r="N12" s="151">
        <f>'[5]Shares of buildings'!M40</f>
        <v>3.8229339987545796E-2</v>
      </c>
      <c r="O12" s="167">
        <f>'[5]Shares of buildings'!N40</f>
        <v>0.65927008380564989</v>
      </c>
      <c r="P12" s="167">
        <f>'[5]Shares of buildings'!O40</f>
        <v>0.30250057620680432</v>
      </c>
      <c r="Q12" s="152">
        <f>'[5]Shares of buildings'!P40</f>
        <v>2.6616823141093322E-2</v>
      </c>
      <c r="R12" s="167">
        <f>'[5]Shares of buildings'!Q40</f>
        <v>0.93692405415146052</v>
      </c>
      <c r="S12" s="153">
        <f>'[5]Shares of buildings'!R40</f>
        <v>3.6459122707446195E-2</v>
      </c>
      <c r="T12" s="151">
        <f>'[5]Shares of buildings'!S40</f>
        <v>2.45162748798608E-2</v>
      </c>
      <c r="U12" s="167">
        <f>'[5]Shares of buildings'!T40</f>
        <v>0.87984435850976017</v>
      </c>
      <c r="V12" s="154">
        <f>'[5]Shares of buildings'!U40</f>
        <v>9.563936661037907E-2</v>
      </c>
    </row>
    <row r="13" spans="1:43" x14ac:dyDescent="0.25">
      <c r="B13" t="s">
        <v>233</v>
      </c>
      <c r="C13" t="s">
        <v>250</v>
      </c>
      <c r="D13" t="s">
        <v>251</v>
      </c>
      <c r="E13">
        <v>2</v>
      </c>
      <c r="F13">
        <v>2010</v>
      </c>
      <c r="G13" s="161">
        <v>757397.16513400001</v>
      </c>
      <c r="H13" s="161"/>
      <c r="L13" s="125" t="s">
        <v>238</v>
      </c>
      <c r="M13" s="126" t="s">
        <v>9</v>
      </c>
      <c r="N13" s="151">
        <f>'[5]Shares of buildings'!M41</f>
        <v>0.44860912299679673</v>
      </c>
      <c r="O13" s="167">
        <f>'[5]Shares of buildings'!N41</f>
        <v>0.13337837998861271</v>
      </c>
      <c r="P13" s="167">
        <f>'[5]Shares of buildings'!O41</f>
        <v>0.41801249701459053</v>
      </c>
      <c r="Q13" s="152">
        <f>'[5]Shares of buildings'!P41</f>
        <v>0.89578655032400578</v>
      </c>
      <c r="R13" s="167">
        <f>'[5]Shares of buildings'!Q41</f>
        <v>5.2109514383894918E-2</v>
      </c>
      <c r="S13" s="153">
        <f>'[5]Shares of buildings'!R41</f>
        <v>5.2103935292099328E-2</v>
      </c>
      <c r="T13" s="151">
        <f>'[5]Shares of buildings'!S41</f>
        <v>0.5713237449118046</v>
      </c>
      <c r="U13" s="167">
        <f>'[5]Shares of buildings'!T41</f>
        <v>0.21385128900949796</v>
      </c>
      <c r="V13" s="154">
        <f>'[5]Shares of buildings'!U41</f>
        <v>0.21482496607869742</v>
      </c>
    </row>
    <row r="14" spans="1:43" ht="15.75" thickBot="1" x14ac:dyDescent="0.3">
      <c r="B14" t="s">
        <v>233</v>
      </c>
      <c r="C14" t="s">
        <v>250</v>
      </c>
      <c r="D14" t="s">
        <v>251</v>
      </c>
      <c r="E14">
        <v>2</v>
      </c>
      <c r="F14">
        <v>2015</v>
      </c>
      <c r="G14" s="161">
        <v>830108.80570999999</v>
      </c>
      <c r="H14" s="161"/>
      <c r="L14" s="132" t="s">
        <v>240</v>
      </c>
      <c r="M14" s="133" t="s">
        <v>9</v>
      </c>
      <c r="N14" s="156">
        <f>'[5]Shares of buildings'!M42</f>
        <v>5.190668805713438E-2</v>
      </c>
      <c r="O14" s="170">
        <f>'[5]Shares of buildings'!N42</f>
        <v>0.36597504226694488</v>
      </c>
      <c r="P14" s="170">
        <f>'[5]Shares of buildings'!O42</f>
        <v>0.58211826967592073</v>
      </c>
      <c r="Q14" s="157">
        <f>'[5]Shares of buildings'!P42</f>
        <v>0.14621578707585139</v>
      </c>
      <c r="R14" s="170">
        <f>'[5]Shares of buildings'!Q42</f>
        <v>0.73644571086591415</v>
      </c>
      <c r="S14" s="158">
        <f>'[5]Shares of buildings'!R42</f>
        <v>0.11733850205823441</v>
      </c>
      <c r="T14" s="156">
        <f>'[5]Shares of buildings'!S42</f>
        <v>8.2550641281893697E-2</v>
      </c>
      <c r="U14" s="170">
        <f>'[5]Shares of buildings'!T42</f>
        <v>0.65958311497753264</v>
      </c>
      <c r="V14" s="159">
        <f>'[5]Shares of buildings'!U42</f>
        <v>0.2578662437405736</v>
      </c>
    </row>
    <row r="15" spans="1:43" ht="15.75" thickTop="1" x14ac:dyDescent="0.25">
      <c r="B15" t="s">
        <v>233</v>
      </c>
      <c r="C15" t="s">
        <v>250</v>
      </c>
      <c r="D15" t="s">
        <v>251</v>
      </c>
      <c r="E15">
        <v>2</v>
      </c>
      <c r="F15">
        <v>2020</v>
      </c>
      <c r="G15" s="161">
        <v>897530.93181099999</v>
      </c>
      <c r="H15" s="161"/>
    </row>
    <row r="16" spans="1:43" x14ac:dyDescent="0.25">
      <c r="B16" t="s">
        <v>233</v>
      </c>
      <c r="C16" t="s">
        <v>250</v>
      </c>
      <c r="D16" t="s">
        <v>251</v>
      </c>
      <c r="E16">
        <v>2</v>
      </c>
      <c r="F16">
        <v>2025</v>
      </c>
      <c r="G16" s="161">
        <v>936870.39953499998</v>
      </c>
      <c r="H16" s="161"/>
      <c r="J16" s="24"/>
      <c r="K16" s="24"/>
      <c r="L16" s="24"/>
      <c r="M16" s="24"/>
      <c r="N16" s="257" t="s">
        <v>275</v>
      </c>
      <c r="O16" s="257"/>
      <c r="P16" s="257"/>
      <c r="Q16" s="257" t="s">
        <v>275</v>
      </c>
      <c r="R16" s="257"/>
      <c r="S16" s="257"/>
      <c r="T16" s="257" t="s">
        <v>275</v>
      </c>
      <c r="U16" s="257"/>
      <c r="V16" s="257"/>
      <c r="W16" s="257" t="s">
        <v>275</v>
      </c>
      <c r="X16" s="257"/>
      <c r="Y16" s="257"/>
      <c r="Z16" s="257" t="s">
        <v>275</v>
      </c>
      <c r="AA16" s="257"/>
      <c r="AB16" s="257"/>
      <c r="AC16" s="257" t="s">
        <v>275</v>
      </c>
      <c r="AD16" s="257"/>
      <c r="AE16" s="257"/>
      <c r="AF16" s="257" t="s">
        <v>275</v>
      </c>
      <c r="AG16" s="257"/>
      <c r="AH16" s="257"/>
      <c r="AI16" s="257" t="s">
        <v>275</v>
      </c>
      <c r="AJ16" s="257"/>
      <c r="AK16" s="257"/>
      <c r="AL16" s="257" t="s">
        <v>275</v>
      </c>
      <c r="AM16" s="257"/>
      <c r="AN16" s="257"/>
      <c r="AO16" s="257" t="s">
        <v>275</v>
      </c>
      <c r="AP16" s="257"/>
      <c r="AQ16" s="257"/>
    </row>
    <row r="17" spans="2:43" ht="15.75" thickBot="1" x14ac:dyDescent="0.3">
      <c r="B17" t="s">
        <v>233</v>
      </c>
      <c r="C17" t="s">
        <v>250</v>
      </c>
      <c r="D17" t="s">
        <v>251</v>
      </c>
      <c r="E17">
        <v>2</v>
      </c>
      <c r="F17">
        <v>2030</v>
      </c>
      <c r="G17" s="161">
        <v>953266.59301299998</v>
      </c>
      <c r="H17" s="161"/>
      <c r="J17" s="24"/>
      <c r="K17" s="24"/>
      <c r="L17" s="231"/>
      <c r="M17" s="24"/>
      <c r="N17" s="259">
        <v>2010</v>
      </c>
      <c r="O17" s="259"/>
      <c r="P17" s="259"/>
      <c r="Q17" s="261">
        <v>2012</v>
      </c>
      <c r="R17" s="261"/>
      <c r="S17" s="261"/>
      <c r="T17" s="261">
        <v>2015</v>
      </c>
      <c r="U17" s="261"/>
      <c r="V17" s="261"/>
      <c r="W17" s="261">
        <v>2020</v>
      </c>
      <c r="X17" s="261"/>
      <c r="Y17" s="261"/>
      <c r="Z17" s="259">
        <v>2025</v>
      </c>
      <c r="AA17" s="259"/>
      <c r="AB17" s="259"/>
      <c r="AC17" s="259">
        <v>2030</v>
      </c>
      <c r="AD17" s="259"/>
      <c r="AE17" s="259"/>
      <c r="AF17" s="259">
        <v>2035</v>
      </c>
      <c r="AG17" s="259"/>
      <c r="AH17" s="259"/>
      <c r="AI17" s="259">
        <v>2040</v>
      </c>
      <c r="AJ17" s="259"/>
      <c r="AK17" s="259"/>
      <c r="AL17" s="259">
        <v>2045</v>
      </c>
      <c r="AM17" s="259"/>
      <c r="AN17" s="259"/>
      <c r="AO17" s="259">
        <v>2050</v>
      </c>
      <c r="AP17" s="259"/>
      <c r="AQ17" s="259"/>
    </row>
    <row r="18" spans="2:43" ht="16.5" thickTop="1" thickBot="1" x14ac:dyDescent="0.3">
      <c r="B18" t="s">
        <v>233</v>
      </c>
      <c r="C18" t="s">
        <v>250</v>
      </c>
      <c r="D18" t="s">
        <v>251</v>
      </c>
      <c r="E18">
        <v>2</v>
      </c>
      <c r="F18">
        <v>2035</v>
      </c>
      <c r="G18" s="161">
        <v>988644.74654299999</v>
      </c>
      <c r="H18" s="161"/>
      <c r="J18" s="24"/>
      <c r="K18" s="171"/>
      <c r="L18" s="110" t="s">
        <v>202</v>
      </c>
      <c r="M18" s="111" t="s">
        <v>219</v>
      </c>
      <c r="N18" s="112" t="s">
        <v>215</v>
      </c>
      <c r="O18" s="113" t="s">
        <v>216</v>
      </c>
      <c r="P18" s="113" t="s">
        <v>247</v>
      </c>
      <c r="Q18" s="112" t="s">
        <v>215</v>
      </c>
      <c r="R18" s="113" t="s">
        <v>216</v>
      </c>
      <c r="S18" s="113" t="s">
        <v>247</v>
      </c>
      <c r="T18" s="112" t="s">
        <v>215</v>
      </c>
      <c r="U18" s="113" t="s">
        <v>216</v>
      </c>
      <c r="V18" s="113" t="s">
        <v>247</v>
      </c>
      <c r="W18" s="112" t="s">
        <v>215</v>
      </c>
      <c r="X18" s="113" t="s">
        <v>216</v>
      </c>
      <c r="Y18" s="113" t="s">
        <v>247</v>
      </c>
      <c r="Z18" s="112" t="s">
        <v>215</v>
      </c>
      <c r="AA18" s="113" t="s">
        <v>216</v>
      </c>
      <c r="AB18" s="113" t="s">
        <v>247</v>
      </c>
      <c r="AC18" s="112" t="s">
        <v>215</v>
      </c>
      <c r="AD18" s="113" t="s">
        <v>216</v>
      </c>
      <c r="AE18" s="113" t="s">
        <v>247</v>
      </c>
      <c r="AF18" s="112" t="s">
        <v>215</v>
      </c>
      <c r="AG18" s="113" t="s">
        <v>216</v>
      </c>
      <c r="AH18" s="113" t="s">
        <v>247</v>
      </c>
      <c r="AI18" s="112" t="s">
        <v>215</v>
      </c>
      <c r="AJ18" s="113" t="s">
        <v>216</v>
      </c>
      <c r="AK18" s="113" t="s">
        <v>247</v>
      </c>
      <c r="AL18" s="112" t="s">
        <v>215</v>
      </c>
      <c r="AM18" s="113" t="s">
        <v>216</v>
      </c>
      <c r="AN18" s="113" t="s">
        <v>247</v>
      </c>
      <c r="AO18" s="112" t="s">
        <v>215</v>
      </c>
      <c r="AP18" s="113" t="s">
        <v>216</v>
      </c>
      <c r="AQ18" s="113" t="s">
        <v>247</v>
      </c>
    </row>
    <row r="19" spans="2:43" ht="15.75" thickTop="1" x14ac:dyDescent="0.25">
      <c r="B19" t="s">
        <v>233</v>
      </c>
      <c r="C19" t="s">
        <v>250</v>
      </c>
      <c r="D19" t="s">
        <v>251</v>
      </c>
      <c r="E19">
        <v>2</v>
      </c>
      <c r="F19">
        <v>2040</v>
      </c>
      <c r="G19" s="161">
        <v>1018742.89101</v>
      </c>
      <c r="H19" s="161"/>
      <c r="J19" s="24"/>
      <c r="K19" s="171"/>
      <c r="L19" s="118" t="s">
        <v>222</v>
      </c>
      <c r="M19" s="119" t="s">
        <v>9</v>
      </c>
      <c r="N19" s="210">
        <f t="shared" ref="N19:P29" si="0">SUMIFS($G$4:$G$8890,$B$4:$B$8890,$L19,$C$4:$C$8890,N$18,$F$4:$F$8890,$N$17)</f>
        <v>1820801.1184711906</v>
      </c>
      <c r="O19" s="211">
        <f t="shared" si="0"/>
        <v>185927.25204363003</v>
      </c>
      <c r="P19" s="211">
        <f t="shared" si="0"/>
        <v>483897.75908974989</v>
      </c>
      <c r="Q19" s="210">
        <f t="shared" ref="Q19:S29" si="1">SUMIFS($G$4:$G$8890,$B$4:$B$8890,$L19,$C$4:$C$8890,Q$18,$F$4:$F$8890,$Q$17)</f>
        <v>0</v>
      </c>
      <c r="R19" s="211">
        <f t="shared" si="1"/>
        <v>0</v>
      </c>
      <c r="S19" s="211">
        <f t="shared" si="1"/>
        <v>0</v>
      </c>
      <c r="T19" s="210">
        <f t="shared" ref="T19:V29" si="2">SUMIFS($G$4:$G$8890,$B$4:$B$8890,$L19,$C$4:$C$8890,T$18,$F$4:$F$8890,$T$17)</f>
        <v>1823378.7213476598</v>
      </c>
      <c r="U19" s="211">
        <f t="shared" si="2"/>
        <v>224076.51694696001</v>
      </c>
      <c r="V19" s="211">
        <f t="shared" si="2"/>
        <v>515466.6287415101</v>
      </c>
      <c r="W19" s="210">
        <f t="shared" ref="W19:Y29" si="3">SUMIFS($G$4:$G$8890,$B$4:$B$8890,$L19,$C$4:$C$8890,W$18,$F$4:$F$8890,$W$17)</f>
        <v>1792355.2888122704</v>
      </c>
      <c r="X19" s="211">
        <f t="shared" si="3"/>
        <v>239272.67671554995</v>
      </c>
      <c r="Y19" s="211">
        <f t="shared" si="3"/>
        <v>531248.11457101</v>
      </c>
      <c r="Z19" s="210">
        <f t="shared" ref="Z19:AB29" si="4">SUMIFS($G$4:$G$8890,$B$4:$B$8890,$L19,$C$4:$C$8890,Z$18,$F$4:$F$8890,$Z$17)</f>
        <v>1744536.1716851704</v>
      </c>
      <c r="AA19" s="211">
        <f t="shared" si="4"/>
        <v>259313.17576864999</v>
      </c>
      <c r="AB19" s="211">
        <f t="shared" si="4"/>
        <v>546247.67668308003</v>
      </c>
      <c r="AC19" s="210">
        <f t="shared" ref="AC19:AE29" si="5">SUMIFS($G$4:$G$8890,$B$4:$B$8890,$L19,$C$4:$C$8890,AC$18,$F$4:$F$8890,$AC$17)</f>
        <v>1703056.6200334604</v>
      </c>
      <c r="AD19" s="211">
        <f t="shared" si="5"/>
        <v>261847.03550540996</v>
      </c>
      <c r="AE19" s="211">
        <f t="shared" si="5"/>
        <v>555956.43860707991</v>
      </c>
      <c r="AF19" s="210">
        <f t="shared" ref="AF19:AH29" si="6">SUMIFS($G$4:$G$8890,$B$4:$B$8890,$L19,$C$4:$C$8890,AF$18,$F$4:$F$8890,$AF$17)</f>
        <v>1644026.0368196494</v>
      </c>
      <c r="AG19" s="211">
        <f t="shared" si="6"/>
        <v>269455.06970732997</v>
      </c>
      <c r="AH19" s="211">
        <f t="shared" si="6"/>
        <v>556303.94332922995</v>
      </c>
      <c r="AI19" s="210">
        <f t="shared" ref="AI19:AK29" si="7">SUMIFS($G$4:$G$8890,$B$4:$B$8890,$L19,$C$4:$C$8890,AI$18,$F$4:$F$8890,$AI$17)</f>
        <v>1603295.5467472801</v>
      </c>
      <c r="AJ19" s="211">
        <f t="shared" si="7"/>
        <v>279297.95902131998</v>
      </c>
      <c r="AK19" s="211">
        <f t="shared" si="7"/>
        <v>552770.07117666001</v>
      </c>
      <c r="AL19" s="210">
        <f t="shared" ref="AL19:AN29" si="8">SUMIFS($G$4:$G$8890,$B$4:$B$8890,$L19,$C$4:$C$8890,AL$18,$F$4:$F$8890,$AL$17)</f>
        <v>1562378.16358525</v>
      </c>
      <c r="AM19" s="211">
        <f t="shared" si="8"/>
        <v>279575.43965471</v>
      </c>
      <c r="AN19" s="211">
        <f t="shared" si="8"/>
        <v>543258.42313261994</v>
      </c>
      <c r="AO19" s="210">
        <f t="shared" ref="AO19:AQ29" si="9">SUMIFS($G$4:$G$8890,$B$4:$B$8890,$L19,$C$4:$C$8890,AO$18,$F$4:$F$8890,$AO$17)</f>
        <v>1523579.6580564301</v>
      </c>
      <c r="AP19" s="211">
        <f t="shared" si="9"/>
        <v>275750.07218965999</v>
      </c>
      <c r="AQ19" s="211">
        <f t="shared" si="9"/>
        <v>544578.84580515011</v>
      </c>
    </row>
    <row r="20" spans="2:43" x14ac:dyDescent="0.25">
      <c r="B20" t="s">
        <v>233</v>
      </c>
      <c r="C20" t="s">
        <v>250</v>
      </c>
      <c r="D20" t="s">
        <v>251</v>
      </c>
      <c r="E20">
        <v>2</v>
      </c>
      <c r="F20">
        <v>2045</v>
      </c>
      <c r="G20" s="161">
        <v>1051411.37738</v>
      </c>
      <c r="H20" s="161"/>
      <c r="J20" s="24"/>
      <c r="K20" s="171"/>
      <c r="L20" s="125" t="s">
        <v>224</v>
      </c>
      <c r="M20" s="126" t="s">
        <v>8</v>
      </c>
      <c r="N20" s="212">
        <f t="shared" si="0"/>
        <v>17497922.048169799</v>
      </c>
      <c r="O20" s="213">
        <f t="shared" si="0"/>
        <v>4565593.0889404295</v>
      </c>
      <c r="P20" s="213">
        <f t="shared" si="0"/>
        <v>4056454.4789047795</v>
      </c>
      <c r="Q20" s="212">
        <f t="shared" si="1"/>
        <v>0</v>
      </c>
      <c r="R20" s="213">
        <f t="shared" si="1"/>
        <v>0</v>
      </c>
      <c r="S20" s="213">
        <f t="shared" si="1"/>
        <v>0</v>
      </c>
      <c r="T20" s="212">
        <f t="shared" si="2"/>
        <v>17977661.409498684</v>
      </c>
      <c r="U20" s="213">
        <f t="shared" si="2"/>
        <v>4956067.5231515821</v>
      </c>
      <c r="V20" s="213">
        <f t="shared" si="2"/>
        <v>4046371.8126147403</v>
      </c>
      <c r="W20" s="212">
        <f t="shared" si="3"/>
        <v>18168949.273334261</v>
      </c>
      <c r="X20" s="213">
        <f t="shared" si="3"/>
        <v>5291501.2199198324</v>
      </c>
      <c r="Y20" s="213">
        <f t="shared" si="3"/>
        <v>4076211.5773517895</v>
      </c>
      <c r="Z20" s="212">
        <f t="shared" si="4"/>
        <v>18291960.385541853</v>
      </c>
      <c r="AA20" s="213">
        <f t="shared" si="4"/>
        <v>5517602.6514727389</v>
      </c>
      <c r="AB20" s="213">
        <f t="shared" si="4"/>
        <v>4122784.0377688692</v>
      </c>
      <c r="AC20" s="212">
        <f t="shared" si="5"/>
        <v>18309747.528887667</v>
      </c>
      <c r="AD20" s="213">
        <f t="shared" si="5"/>
        <v>5685824.0850795377</v>
      </c>
      <c r="AE20" s="213">
        <f t="shared" si="5"/>
        <v>4233906.7517603301</v>
      </c>
      <c r="AF20" s="212">
        <f t="shared" si="6"/>
        <v>18296989.561584078</v>
      </c>
      <c r="AG20" s="213">
        <f t="shared" si="6"/>
        <v>5786521.1904212786</v>
      </c>
      <c r="AH20" s="213">
        <f t="shared" si="6"/>
        <v>4313095.5664802305</v>
      </c>
      <c r="AI20" s="212">
        <f t="shared" si="7"/>
        <v>18213401.354501408</v>
      </c>
      <c r="AJ20" s="213">
        <f t="shared" si="7"/>
        <v>5866341.0762441894</v>
      </c>
      <c r="AK20" s="213">
        <f t="shared" si="7"/>
        <v>4309088.1676390292</v>
      </c>
      <c r="AL20" s="212">
        <f t="shared" si="8"/>
        <v>18200719.481531858</v>
      </c>
      <c r="AM20" s="213">
        <f t="shared" si="8"/>
        <v>5937477.9431102211</v>
      </c>
      <c r="AN20" s="213">
        <f t="shared" si="8"/>
        <v>4322833.7770327106</v>
      </c>
      <c r="AO20" s="212">
        <f t="shared" si="9"/>
        <v>18134271.933445096</v>
      </c>
      <c r="AP20" s="213">
        <f t="shared" si="9"/>
        <v>6046817.0229577795</v>
      </c>
      <c r="AQ20" s="213">
        <f t="shared" si="9"/>
        <v>4327183.0679272292</v>
      </c>
    </row>
    <row r="21" spans="2:43" x14ac:dyDescent="0.25">
      <c r="B21" t="s">
        <v>233</v>
      </c>
      <c r="C21" t="s">
        <v>250</v>
      </c>
      <c r="D21" t="s">
        <v>251</v>
      </c>
      <c r="E21">
        <v>2</v>
      </c>
      <c r="F21">
        <v>2050</v>
      </c>
      <c r="G21" s="161">
        <v>1094236.90151</v>
      </c>
      <c r="H21" s="161"/>
      <c r="J21" s="24"/>
      <c r="K21" s="171"/>
      <c r="L21" s="125" t="s">
        <v>226</v>
      </c>
      <c r="M21" s="126" t="s">
        <v>8</v>
      </c>
      <c r="N21" s="212">
        <f t="shared" si="0"/>
        <v>23876943.938072488</v>
      </c>
      <c r="O21" s="213">
        <f t="shared" si="0"/>
        <v>5639181.3562229769</v>
      </c>
      <c r="P21" s="213">
        <f t="shared" si="0"/>
        <v>3214229.3766799304</v>
      </c>
      <c r="Q21" s="212">
        <f t="shared" si="1"/>
        <v>0</v>
      </c>
      <c r="R21" s="213">
        <f t="shared" si="1"/>
        <v>0</v>
      </c>
      <c r="S21" s="213">
        <f t="shared" si="1"/>
        <v>0</v>
      </c>
      <c r="T21" s="212">
        <f t="shared" si="2"/>
        <v>23844850.499584939</v>
      </c>
      <c r="U21" s="213">
        <f t="shared" si="2"/>
        <v>5838835.2258087192</v>
      </c>
      <c r="V21" s="213">
        <f t="shared" si="2"/>
        <v>3520062.5725109605</v>
      </c>
      <c r="W21" s="212">
        <f t="shared" si="3"/>
        <v>23673077.807477385</v>
      </c>
      <c r="X21" s="213">
        <f t="shared" si="3"/>
        <v>5984118.083749461</v>
      </c>
      <c r="Y21" s="213">
        <f t="shared" si="3"/>
        <v>3680968.4050365803</v>
      </c>
      <c r="Z21" s="212">
        <f t="shared" si="4"/>
        <v>23297059.037433643</v>
      </c>
      <c r="AA21" s="213">
        <f t="shared" si="4"/>
        <v>6088968.1101478478</v>
      </c>
      <c r="AB21" s="213">
        <f t="shared" si="4"/>
        <v>3861494.5893903808</v>
      </c>
      <c r="AC21" s="212">
        <f t="shared" si="5"/>
        <v>22865896.379647031</v>
      </c>
      <c r="AD21" s="213">
        <f t="shared" si="5"/>
        <v>6210447.6922222218</v>
      </c>
      <c r="AE21" s="213">
        <f t="shared" si="5"/>
        <v>3987964.2332993704</v>
      </c>
      <c r="AF21" s="212">
        <f t="shared" si="6"/>
        <v>22398817.540296521</v>
      </c>
      <c r="AG21" s="213">
        <f t="shared" si="6"/>
        <v>6228602.4719116604</v>
      </c>
      <c r="AH21" s="213">
        <f t="shared" si="6"/>
        <v>4049881.5182119301</v>
      </c>
      <c r="AI21" s="212">
        <f t="shared" si="7"/>
        <v>21878057.617689684</v>
      </c>
      <c r="AJ21" s="213">
        <f t="shared" si="7"/>
        <v>6263787.4356144713</v>
      </c>
      <c r="AK21" s="213">
        <f t="shared" si="7"/>
        <v>4042419.9628373603</v>
      </c>
      <c r="AL21" s="212">
        <f t="shared" si="8"/>
        <v>21395234.798150051</v>
      </c>
      <c r="AM21" s="213">
        <f t="shared" si="8"/>
        <v>6287828.4733445197</v>
      </c>
      <c r="AN21" s="213">
        <f t="shared" si="8"/>
        <v>4064984.9529747795</v>
      </c>
      <c r="AO21" s="212">
        <f t="shared" si="9"/>
        <v>21057061.271479845</v>
      </c>
      <c r="AP21" s="213">
        <f t="shared" si="9"/>
        <v>6319718.1831756504</v>
      </c>
      <c r="AQ21" s="213">
        <f t="shared" si="9"/>
        <v>4010640.6649923399</v>
      </c>
    </row>
    <row r="22" spans="2:43" x14ac:dyDescent="0.25">
      <c r="B22" t="s">
        <v>233</v>
      </c>
      <c r="C22" t="s">
        <v>250</v>
      </c>
      <c r="D22" t="s">
        <v>251</v>
      </c>
      <c r="E22">
        <v>3</v>
      </c>
      <c r="F22">
        <v>2010</v>
      </c>
      <c r="G22" s="161">
        <v>413195.80063399998</v>
      </c>
      <c r="H22" s="161"/>
      <c r="J22" s="24"/>
      <c r="K22" s="171"/>
      <c r="L22" s="125" t="s">
        <v>228</v>
      </c>
      <c r="M22" s="126" t="s">
        <v>8</v>
      </c>
      <c r="N22" s="212">
        <f t="shared" si="0"/>
        <v>28116690.533550631</v>
      </c>
      <c r="O22" s="213">
        <f t="shared" si="0"/>
        <v>7107257.9078716086</v>
      </c>
      <c r="P22" s="213">
        <f t="shared" si="0"/>
        <v>4202216.2733824002</v>
      </c>
      <c r="Q22" s="212">
        <f t="shared" si="1"/>
        <v>0</v>
      </c>
      <c r="R22" s="213">
        <f t="shared" si="1"/>
        <v>0</v>
      </c>
      <c r="S22" s="213">
        <f t="shared" si="1"/>
        <v>0</v>
      </c>
      <c r="T22" s="212">
        <f t="shared" si="2"/>
        <v>28582626.091733079</v>
      </c>
      <c r="U22" s="213">
        <f t="shared" si="2"/>
        <v>7338242.3003678815</v>
      </c>
      <c r="V22" s="213">
        <f t="shared" si="2"/>
        <v>4583255.8688115403</v>
      </c>
      <c r="W22" s="212">
        <f t="shared" si="3"/>
        <v>28625311.786872994</v>
      </c>
      <c r="X22" s="213">
        <f t="shared" si="3"/>
        <v>7605931.3680079095</v>
      </c>
      <c r="Y22" s="213">
        <f t="shared" si="3"/>
        <v>4817675.0048886705</v>
      </c>
      <c r="Z22" s="212">
        <f t="shared" si="4"/>
        <v>28591039.486830801</v>
      </c>
      <c r="AA22" s="213">
        <f t="shared" si="4"/>
        <v>7800035.9966681199</v>
      </c>
      <c r="AB22" s="213">
        <f t="shared" si="4"/>
        <v>5039712.9747915296</v>
      </c>
      <c r="AC22" s="212">
        <f t="shared" si="5"/>
        <v>28508920.406492494</v>
      </c>
      <c r="AD22" s="213">
        <f t="shared" si="5"/>
        <v>7970550.97045522</v>
      </c>
      <c r="AE22" s="213">
        <f t="shared" si="5"/>
        <v>5196802.7773860609</v>
      </c>
      <c r="AF22" s="212">
        <f t="shared" si="6"/>
        <v>28188043.675666634</v>
      </c>
      <c r="AG22" s="213">
        <f t="shared" si="6"/>
        <v>8012580.1711512608</v>
      </c>
      <c r="AH22" s="213">
        <f t="shared" si="6"/>
        <v>5313917.7606430212</v>
      </c>
      <c r="AI22" s="212">
        <f t="shared" si="7"/>
        <v>27772315.893316414</v>
      </c>
      <c r="AJ22" s="213">
        <f t="shared" si="7"/>
        <v>8087900.72742627</v>
      </c>
      <c r="AK22" s="213">
        <f t="shared" si="7"/>
        <v>5386129.16255512</v>
      </c>
      <c r="AL22" s="212">
        <f t="shared" si="8"/>
        <v>27444810.442437522</v>
      </c>
      <c r="AM22" s="213">
        <f t="shared" si="8"/>
        <v>8174859.3846490998</v>
      </c>
      <c r="AN22" s="213">
        <f t="shared" si="8"/>
        <v>5391213.5026447587</v>
      </c>
      <c r="AO22" s="212">
        <f t="shared" si="9"/>
        <v>27222919.797963694</v>
      </c>
      <c r="AP22" s="213">
        <f t="shared" si="9"/>
        <v>8202662.6478866907</v>
      </c>
      <c r="AQ22" s="213">
        <f t="shared" si="9"/>
        <v>5363180.8417759407</v>
      </c>
    </row>
    <row r="23" spans="2:43" x14ac:dyDescent="0.25">
      <c r="B23" t="s">
        <v>233</v>
      </c>
      <c r="C23" t="s">
        <v>250</v>
      </c>
      <c r="D23" t="s">
        <v>251</v>
      </c>
      <c r="E23">
        <v>3</v>
      </c>
      <c r="F23">
        <v>2015</v>
      </c>
      <c r="G23" s="161">
        <v>453139.96830800001</v>
      </c>
      <c r="H23" s="161"/>
      <c r="J23" s="24"/>
      <c r="K23" s="171"/>
      <c r="L23" s="125" t="s">
        <v>230</v>
      </c>
      <c r="M23" s="126" t="s">
        <v>8</v>
      </c>
      <c r="N23" s="212">
        <f t="shared" si="0"/>
        <v>18358411.00429948</v>
      </c>
      <c r="O23" s="213">
        <f t="shared" si="0"/>
        <v>3474090.6192946895</v>
      </c>
      <c r="P23" s="213">
        <f t="shared" si="0"/>
        <v>2210484.5040215603</v>
      </c>
      <c r="Q23" s="212">
        <f t="shared" si="1"/>
        <v>0</v>
      </c>
      <c r="R23" s="213">
        <f t="shared" si="1"/>
        <v>0</v>
      </c>
      <c r="S23" s="213">
        <f t="shared" si="1"/>
        <v>0</v>
      </c>
      <c r="T23" s="212">
        <f t="shared" si="2"/>
        <v>18478760.078980099</v>
      </c>
      <c r="U23" s="213">
        <f t="shared" si="2"/>
        <v>3766146.3665072103</v>
      </c>
      <c r="V23" s="213">
        <f t="shared" si="2"/>
        <v>2436978.7330385903</v>
      </c>
      <c r="W23" s="212">
        <f t="shared" si="3"/>
        <v>18508477.000631921</v>
      </c>
      <c r="X23" s="213">
        <f t="shared" si="3"/>
        <v>3972113.0842436799</v>
      </c>
      <c r="Y23" s="213">
        <f t="shared" si="3"/>
        <v>2611897.3475614702</v>
      </c>
      <c r="Z23" s="212">
        <f t="shared" si="4"/>
        <v>18459668.806599025</v>
      </c>
      <c r="AA23" s="213">
        <f t="shared" si="4"/>
        <v>4075926.2005626704</v>
      </c>
      <c r="AB23" s="213">
        <f t="shared" si="4"/>
        <v>2778402.7208149806</v>
      </c>
      <c r="AC23" s="212">
        <f t="shared" si="5"/>
        <v>18243625.763292123</v>
      </c>
      <c r="AD23" s="213">
        <f t="shared" si="5"/>
        <v>4229164.0482938187</v>
      </c>
      <c r="AE23" s="213">
        <f t="shared" si="5"/>
        <v>2883555.1191498702</v>
      </c>
      <c r="AF23" s="212">
        <f t="shared" si="6"/>
        <v>18066713.014534358</v>
      </c>
      <c r="AG23" s="213">
        <f t="shared" si="6"/>
        <v>4307898.7790812999</v>
      </c>
      <c r="AH23" s="213">
        <f t="shared" si="6"/>
        <v>2975449.7152267299</v>
      </c>
      <c r="AI23" s="212">
        <f t="shared" si="7"/>
        <v>17846238.640261773</v>
      </c>
      <c r="AJ23" s="213">
        <f t="shared" si="7"/>
        <v>4370155.0956759509</v>
      </c>
      <c r="AK23" s="213">
        <f t="shared" si="7"/>
        <v>2989043.3142980197</v>
      </c>
      <c r="AL23" s="212">
        <f t="shared" si="8"/>
        <v>17568719.276077498</v>
      </c>
      <c r="AM23" s="213">
        <f t="shared" si="8"/>
        <v>4424565.5938242292</v>
      </c>
      <c r="AN23" s="213">
        <f t="shared" si="8"/>
        <v>3030025.1683584093</v>
      </c>
      <c r="AO23" s="212">
        <f t="shared" si="9"/>
        <v>17473917.854849651</v>
      </c>
      <c r="AP23" s="213">
        <f t="shared" si="9"/>
        <v>4444509.2802241798</v>
      </c>
      <c r="AQ23" s="213">
        <f t="shared" si="9"/>
        <v>3013698.5837963894</v>
      </c>
    </row>
    <row r="24" spans="2:43" x14ac:dyDescent="0.25">
      <c r="B24" t="s">
        <v>233</v>
      </c>
      <c r="C24" t="s">
        <v>250</v>
      </c>
      <c r="D24" t="s">
        <v>251</v>
      </c>
      <c r="E24">
        <v>3</v>
      </c>
      <c r="F24">
        <v>2020</v>
      </c>
      <c r="G24" s="161">
        <v>480407.27163799998</v>
      </c>
      <c r="H24" s="161"/>
      <c r="J24" s="24"/>
      <c r="K24" s="171"/>
      <c r="L24" s="125" t="s">
        <v>232</v>
      </c>
      <c r="M24" s="126" t="s">
        <v>8</v>
      </c>
      <c r="N24" s="212">
        <f t="shared" si="0"/>
        <v>27163341.186329301</v>
      </c>
      <c r="O24" s="213">
        <f t="shared" si="0"/>
        <v>10639843.248136232</v>
      </c>
      <c r="P24" s="213">
        <f t="shared" si="0"/>
        <v>5157366.9896743493</v>
      </c>
      <c r="Q24" s="212">
        <f t="shared" si="1"/>
        <v>0</v>
      </c>
      <c r="R24" s="213">
        <f t="shared" si="1"/>
        <v>0</v>
      </c>
      <c r="S24" s="213">
        <f t="shared" si="1"/>
        <v>0</v>
      </c>
      <c r="T24" s="212">
        <f t="shared" si="2"/>
        <v>28474982.541415736</v>
      </c>
      <c r="U24" s="213">
        <f t="shared" si="2"/>
        <v>11106799.107026801</v>
      </c>
      <c r="V24" s="213">
        <f t="shared" si="2"/>
        <v>5602837.6514135106</v>
      </c>
      <c r="W24" s="212">
        <f t="shared" si="3"/>
        <v>29287961.200463329</v>
      </c>
      <c r="X24" s="213">
        <f t="shared" si="3"/>
        <v>11575009.011876862</v>
      </c>
      <c r="Y24" s="213">
        <f t="shared" si="3"/>
        <v>5901618.5740914671</v>
      </c>
      <c r="Z24" s="212">
        <f t="shared" si="4"/>
        <v>29993876.19899267</v>
      </c>
      <c r="AA24" s="213">
        <f t="shared" si="4"/>
        <v>12014336.991152111</v>
      </c>
      <c r="AB24" s="213">
        <f t="shared" si="4"/>
        <v>6148515.6647647908</v>
      </c>
      <c r="AC24" s="212">
        <f t="shared" si="5"/>
        <v>30522889.09612548</v>
      </c>
      <c r="AD24" s="213">
        <f t="shared" si="5"/>
        <v>12339104.407314867</v>
      </c>
      <c r="AE24" s="213">
        <f t="shared" si="5"/>
        <v>6371557.6056500776</v>
      </c>
      <c r="AF24" s="212">
        <f t="shared" si="6"/>
        <v>30907907.31248099</v>
      </c>
      <c r="AG24" s="213">
        <f t="shared" si="6"/>
        <v>12602335.977933124</v>
      </c>
      <c r="AH24" s="213">
        <f t="shared" si="6"/>
        <v>6539248.2014813302</v>
      </c>
      <c r="AI24" s="212">
        <f t="shared" si="7"/>
        <v>31246601.690129995</v>
      </c>
      <c r="AJ24" s="213">
        <f t="shared" si="7"/>
        <v>12809772.978099</v>
      </c>
      <c r="AK24" s="213">
        <f t="shared" si="7"/>
        <v>6647040.3906142488</v>
      </c>
      <c r="AL24" s="212">
        <f t="shared" si="8"/>
        <v>31537395.803049006</v>
      </c>
      <c r="AM24" s="213">
        <f t="shared" si="8"/>
        <v>13028279.076284913</v>
      </c>
      <c r="AN24" s="213">
        <f t="shared" si="8"/>
        <v>6739645.1554101296</v>
      </c>
      <c r="AO24" s="212">
        <f t="shared" si="9"/>
        <v>31827992.294661008</v>
      </c>
      <c r="AP24" s="213">
        <f t="shared" si="9"/>
        <v>13337630.856778059</v>
      </c>
      <c r="AQ24" s="213">
        <f t="shared" si="9"/>
        <v>6805934.8599637197</v>
      </c>
    </row>
    <row r="25" spans="2:43" x14ac:dyDescent="0.25">
      <c r="B25" t="s">
        <v>233</v>
      </c>
      <c r="C25" t="s">
        <v>250</v>
      </c>
      <c r="D25" t="s">
        <v>251</v>
      </c>
      <c r="E25">
        <v>3</v>
      </c>
      <c r="F25">
        <v>2025</v>
      </c>
      <c r="G25" s="161">
        <v>476464.16347899998</v>
      </c>
      <c r="H25" s="161"/>
      <c r="J25" s="24"/>
      <c r="K25" s="171"/>
      <c r="L25" s="125" t="s">
        <v>233</v>
      </c>
      <c r="M25" s="126" t="s">
        <v>9</v>
      </c>
      <c r="N25" s="212">
        <f t="shared" si="0"/>
        <v>3613115.4211532618</v>
      </c>
      <c r="O25" s="213">
        <f t="shared" si="0"/>
        <v>25155013.348530415</v>
      </c>
      <c r="P25" s="213">
        <f t="shared" si="0"/>
        <v>1309269.9878745107</v>
      </c>
      <c r="Q25" s="212">
        <f t="shared" si="1"/>
        <v>0</v>
      </c>
      <c r="R25" s="213">
        <f t="shared" si="1"/>
        <v>0</v>
      </c>
      <c r="S25" s="213">
        <f t="shared" si="1"/>
        <v>0</v>
      </c>
      <c r="T25" s="212">
        <f t="shared" si="2"/>
        <v>3815606.8867784995</v>
      </c>
      <c r="U25" s="213">
        <f t="shared" si="2"/>
        <v>26369870.641086675</v>
      </c>
      <c r="V25" s="213">
        <f t="shared" si="2"/>
        <v>1370516.5241600003</v>
      </c>
      <c r="W25" s="212">
        <f t="shared" si="3"/>
        <v>3990097.6339452011</v>
      </c>
      <c r="X25" s="213">
        <f t="shared" si="3"/>
        <v>27825054.256197151</v>
      </c>
      <c r="Y25" s="213">
        <f t="shared" si="3"/>
        <v>1429875.1550395696</v>
      </c>
      <c r="Z25" s="212">
        <f t="shared" si="4"/>
        <v>4118724.1714597298</v>
      </c>
      <c r="AA25" s="213">
        <f t="shared" si="4"/>
        <v>29201580.076993432</v>
      </c>
      <c r="AB25" s="213">
        <f t="shared" si="4"/>
        <v>1495559.1601818395</v>
      </c>
      <c r="AC25" s="212">
        <f t="shared" si="5"/>
        <v>4259228.8180084405</v>
      </c>
      <c r="AD25" s="213">
        <f t="shared" si="5"/>
        <v>30413424.901770812</v>
      </c>
      <c r="AE25" s="213">
        <f t="shared" si="5"/>
        <v>1564796.1265686003</v>
      </c>
      <c r="AF25" s="212">
        <f t="shared" si="6"/>
        <v>4428525.2361240396</v>
      </c>
      <c r="AG25" s="213">
        <f t="shared" si="6"/>
        <v>31368026.926351812</v>
      </c>
      <c r="AH25" s="213">
        <f t="shared" si="6"/>
        <v>1606354.9094218398</v>
      </c>
      <c r="AI25" s="212">
        <f t="shared" si="7"/>
        <v>4527870.5273310989</v>
      </c>
      <c r="AJ25" s="213">
        <f t="shared" si="7"/>
        <v>32337725.828604128</v>
      </c>
      <c r="AK25" s="213">
        <f t="shared" si="7"/>
        <v>1647567.83237419</v>
      </c>
      <c r="AL25" s="212">
        <f t="shared" si="8"/>
        <v>4631662.954287949</v>
      </c>
      <c r="AM25" s="213">
        <f t="shared" si="8"/>
        <v>33271867.145072121</v>
      </c>
      <c r="AN25" s="213">
        <f t="shared" si="8"/>
        <v>1687535.3137317698</v>
      </c>
      <c r="AO25" s="212">
        <f t="shared" si="9"/>
        <v>4773077.3282806007</v>
      </c>
      <c r="AP25" s="213">
        <f t="shared" si="9"/>
        <v>34254463.860804878</v>
      </c>
      <c r="AQ25" s="213">
        <f t="shared" si="9"/>
        <v>1723753.2282292806</v>
      </c>
    </row>
    <row r="26" spans="2:43" x14ac:dyDescent="0.25">
      <c r="B26" t="s">
        <v>233</v>
      </c>
      <c r="C26" t="s">
        <v>250</v>
      </c>
      <c r="D26" t="s">
        <v>251</v>
      </c>
      <c r="E26">
        <v>3</v>
      </c>
      <c r="F26">
        <v>2030</v>
      </c>
      <c r="G26" s="161">
        <v>496762.64938100002</v>
      </c>
      <c r="H26" s="161"/>
      <c r="J26" s="24"/>
      <c r="K26" s="171"/>
      <c r="L26" s="125" t="s">
        <v>234</v>
      </c>
      <c r="M26" s="126" t="s">
        <v>9</v>
      </c>
      <c r="N26" s="212">
        <f t="shared" si="0"/>
        <v>8717210.6037609875</v>
      </c>
      <c r="O26" s="213">
        <f t="shared" si="0"/>
        <v>9977045.0229855496</v>
      </c>
      <c r="P26" s="213">
        <f t="shared" si="0"/>
        <v>4632140.6854435708</v>
      </c>
      <c r="Q26" s="212">
        <f t="shared" si="1"/>
        <v>0</v>
      </c>
      <c r="R26" s="213">
        <f t="shared" si="1"/>
        <v>0</v>
      </c>
      <c r="S26" s="213">
        <f t="shared" si="1"/>
        <v>0</v>
      </c>
      <c r="T26" s="212">
        <f t="shared" si="2"/>
        <v>9304137.0935096629</v>
      </c>
      <c r="U26" s="213">
        <f t="shared" si="2"/>
        <v>10397292.91898438</v>
      </c>
      <c r="V26" s="213">
        <f t="shared" si="2"/>
        <v>4803326.6736245994</v>
      </c>
      <c r="W26" s="212">
        <f t="shared" si="3"/>
        <v>9635557.0870401114</v>
      </c>
      <c r="X26" s="213">
        <f t="shared" si="3"/>
        <v>10814526.699807959</v>
      </c>
      <c r="Y26" s="213">
        <f t="shared" si="3"/>
        <v>4937853.9111037897</v>
      </c>
      <c r="Z26" s="212">
        <f t="shared" si="4"/>
        <v>9988635.1206333172</v>
      </c>
      <c r="AA26" s="213">
        <f t="shared" si="4"/>
        <v>11202911.634967571</v>
      </c>
      <c r="AB26" s="213">
        <f t="shared" si="4"/>
        <v>5094790.3803427611</v>
      </c>
      <c r="AC26" s="212">
        <f t="shared" si="5"/>
        <v>10380693.488870338</v>
      </c>
      <c r="AD26" s="213">
        <f t="shared" si="5"/>
        <v>11594006.310383568</v>
      </c>
      <c r="AE26" s="213">
        <f t="shared" si="5"/>
        <v>5197151.2099372018</v>
      </c>
      <c r="AF26" s="212">
        <f t="shared" si="6"/>
        <v>10685474.964881968</v>
      </c>
      <c r="AG26" s="213">
        <f t="shared" si="6"/>
        <v>11901199.311691226</v>
      </c>
      <c r="AH26" s="213">
        <f t="shared" si="6"/>
        <v>5328108.6800052803</v>
      </c>
      <c r="AI26" s="212">
        <f t="shared" si="7"/>
        <v>10970137.401537046</v>
      </c>
      <c r="AJ26" s="213">
        <f t="shared" si="7"/>
        <v>12222740.386251602</v>
      </c>
      <c r="AK26" s="213">
        <f t="shared" si="7"/>
        <v>5442569.6934740599</v>
      </c>
      <c r="AL26" s="212">
        <f t="shared" si="8"/>
        <v>11233893.719614981</v>
      </c>
      <c r="AM26" s="213">
        <f t="shared" si="8"/>
        <v>12553609.381771345</v>
      </c>
      <c r="AN26" s="213">
        <f t="shared" si="8"/>
        <v>5500633.6165795792</v>
      </c>
      <c r="AO26" s="212">
        <f t="shared" si="9"/>
        <v>11515988.743108351</v>
      </c>
      <c r="AP26" s="213">
        <f t="shared" si="9"/>
        <v>12836905.005802551</v>
      </c>
      <c r="AQ26" s="213">
        <f t="shared" si="9"/>
        <v>5670804.7297179503</v>
      </c>
    </row>
    <row r="27" spans="2:43" x14ac:dyDescent="0.25">
      <c r="B27" t="s">
        <v>233</v>
      </c>
      <c r="C27" t="s">
        <v>250</v>
      </c>
      <c r="D27" t="s">
        <v>251</v>
      </c>
      <c r="E27">
        <v>3</v>
      </c>
      <c r="F27">
        <v>2035</v>
      </c>
      <c r="G27" s="161">
        <v>505048.03681800002</v>
      </c>
      <c r="H27" s="161"/>
      <c r="J27" s="24"/>
      <c r="K27" s="171"/>
      <c r="L27" s="125" t="s">
        <v>236</v>
      </c>
      <c r="M27" s="126" t="s">
        <v>9</v>
      </c>
      <c r="N27" s="212">
        <f t="shared" si="0"/>
        <v>13783886.729224188</v>
      </c>
      <c r="O27" s="213">
        <f t="shared" si="0"/>
        <v>4367642.795380461</v>
      </c>
      <c r="P27" s="213">
        <f t="shared" si="0"/>
        <v>4357574.6419920195</v>
      </c>
      <c r="Q27" s="212">
        <f t="shared" si="1"/>
        <v>0</v>
      </c>
      <c r="R27" s="213">
        <f t="shared" si="1"/>
        <v>0</v>
      </c>
      <c r="S27" s="213">
        <f t="shared" si="1"/>
        <v>0</v>
      </c>
      <c r="T27" s="212">
        <f t="shared" si="2"/>
        <v>14260930.428151114</v>
      </c>
      <c r="U27" s="213">
        <f t="shared" si="2"/>
        <v>4776908.2634054292</v>
      </c>
      <c r="V27" s="213">
        <f t="shared" si="2"/>
        <v>4413411.1277887505</v>
      </c>
      <c r="W27" s="212">
        <f t="shared" si="3"/>
        <v>14597354.079996964</v>
      </c>
      <c r="X27" s="213">
        <f t="shared" si="3"/>
        <v>5102668.0093326103</v>
      </c>
      <c r="Y27" s="213">
        <f t="shared" si="3"/>
        <v>4448519.9871606799</v>
      </c>
      <c r="Z27" s="212">
        <f t="shared" si="4"/>
        <v>14808157.670803685</v>
      </c>
      <c r="AA27" s="213">
        <f t="shared" si="4"/>
        <v>5318008.3096385701</v>
      </c>
      <c r="AB27" s="213">
        <f t="shared" si="4"/>
        <v>4554871.319492301</v>
      </c>
      <c r="AC27" s="212">
        <f t="shared" si="5"/>
        <v>14948351.893740689</v>
      </c>
      <c r="AD27" s="213">
        <f t="shared" si="5"/>
        <v>5532028.5023653517</v>
      </c>
      <c r="AE27" s="213">
        <f t="shared" si="5"/>
        <v>4606417.5584943313</v>
      </c>
      <c r="AF27" s="212">
        <f t="shared" si="6"/>
        <v>15071733.748742543</v>
      </c>
      <c r="AG27" s="213">
        <f t="shared" si="6"/>
        <v>5706230.7040895997</v>
      </c>
      <c r="AH27" s="213">
        <f t="shared" si="6"/>
        <v>4650179.6775987195</v>
      </c>
      <c r="AI27" s="212">
        <f t="shared" si="7"/>
        <v>15182046.421219861</v>
      </c>
      <c r="AJ27" s="213">
        <f t="shared" si="7"/>
        <v>5840205.8938614298</v>
      </c>
      <c r="AK27" s="213">
        <f t="shared" si="7"/>
        <v>4652190.3428166704</v>
      </c>
      <c r="AL27" s="212">
        <f t="shared" si="8"/>
        <v>15346642.092336591</v>
      </c>
      <c r="AM27" s="213">
        <f t="shared" si="8"/>
        <v>5945137.9053364005</v>
      </c>
      <c r="AN27" s="213">
        <f t="shared" si="8"/>
        <v>4727220.3075060695</v>
      </c>
      <c r="AO27" s="212">
        <f t="shared" si="9"/>
        <v>15476222.128865067</v>
      </c>
      <c r="AP27" s="213">
        <f t="shared" si="9"/>
        <v>6117569.700173391</v>
      </c>
      <c r="AQ27" s="213">
        <f t="shared" si="9"/>
        <v>4769940.0501527004</v>
      </c>
    </row>
    <row r="28" spans="2:43" x14ac:dyDescent="0.25">
      <c r="B28" t="s">
        <v>233</v>
      </c>
      <c r="C28" t="s">
        <v>250</v>
      </c>
      <c r="D28" t="s">
        <v>251</v>
      </c>
      <c r="E28">
        <v>3</v>
      </c>
      <c r="F28">
        <v>2040</v>
      </c>
      <c r="G28" s="161">
        <v>518508.181553</v>
      </c>
      <c r="H28" s="161"/>
      <c r="J28" s="24"/>
      <c r="K28" s="171"/>
      <c r="L28" s="125" t="s">
        <v>238</v>
      </c>
      <c r="M28" s="126" t="s">
        <v>9</v>
      </c>
      <c r="N28" s="212">
        <f t="shared" si="0"/>
        <v>7521862.3799271518</v>
      </c>
      <c r="O28" s="213">
        <f t="shared" si="0"/>
        <v>2297905.3038275903</v>
      </c>
      <c r="P28" s="213">
        <f t="shared" si="0"/>
        <v>1828400.1040987198</v>
      </c>
      <c r="Q28" s="212">
        <f t="shared" si="1"/>
        <v>0</v>
      </c>
      <c r="R28" s="213">
        <f t="shared" si="1"/>
        <v>0</v>
      </c>
      <c r="S28" s="213">
        <f t="shared" si="1"/>
        <v>0</v>
      </c>
      <c r="T28" s="212">
        <f t="shared" si="2"/>
        <v>7841617.3995385012</v>
      </c>
      <c r="U28" s="213">
        <f t="shared" si="2"/>
        <v>2481110.4251839393</v>
      </c>
      <c r="V28" s="213">
        <f t="shared" si="2"/>
        <v>1916999.7461609701</v>
      </c>
      <c r="W28" s="212">
        <f t="shared" si="3"/>
        <v>7978380.0355637884</v>
      </c>
      <c r="X28" s="213">
        <f t="shared" si="3"/>
        <v>2612871.4736821605</v>
      </c>
      <c r="Y28" s="213">
        <f t="shared" si="3"/>
        <v>1983350.3548894101</v>
      </c>
      <c r="Z28" s="212">
        <f t="shared" si="4"/>
        <v>8092289.7997134905</v>
      </c>
      <c r="AA28" s="213">
        <f t="shared" si="4"/>
        <v>2692202.4706150205</v>
      </c>
      <c r="AB28" s="213">
        <f t="shared" si="4"/>
        <v>2060789.2807479997</v>
      </c>
      <c r="AC28" s="212">
        <f t="shared" si="5"/>
        <v>8148374.775169801</v>
      </c>
      <c r="AD28" s="213">
        <f t="shared" si="5"/>
        <v>2758967.0140728592</v>
      </c>
      <c r="AE28" s="213">
        <f t="shared" si="5"/>
        <v>2104545.8629276697</v>
      </c>
      <c r="AF28" s="212">
        <f t="shared" si="6"/>
        <v>8203929.193018809</v>
      </c>
      <c r="AG28" s="213">
        <f t="shared" si="6"/>
        <v>2806878.5654647299</v>
      </c>
      <c r="AH28" s="213">
        <f t="shared" si="6"/>
        <v>2120838.4811826902</v>
      </c>
      <c r="AI28" s="212">
        <f t="shared" si="7"/>
        <v>8197671.1659076195</v>
      </c>
      <c r="AJ28" s="213">
        <f t="shared" si="7"/>
        <v>2862677.48594278</v>
      </c>
      <c r="AK28" s="213">
        <f t="shared" si="7"/>
        <v>2133803.7175203306</v>
      </c>
      <c r="AL28" s="212">
        <f t="shared" si="8"/>
        <v>8265074.1603289098</v>
      </c>
      <c r="AM28" s="213">
        <f t="shared" si="8"/>
        <v>2910422.4785759305</v>
      </c>
      <c r="AN28" s="213">
        <f t="shared" si="8"/>
        <v>2146722.3325741612</v>
      </c>
      <c r="AO28" s="212">
        <f t="shared" si="9"/>
        <v>8391784.8551499583</v>
      </c>
      <c r="AP28" s="213">
        <f t="shared" si="9"/>
        <v>2943133.1224076999</v>
      </c>
      <c r="AQ28" s="213">
        <f t="shared" si="9"/>
        <v>2164718.9186440902</v>
      </c>
    </row>
    <row r="29" spans="2:43" ht="15.75" thickBot="1" x14ac:dyDescent="0.3">
      <c r="B29" t="s">
        <v>233</v>
      </c>
      <c r="C29" t="s">
        <v>250</v>
      </c>
      <c r="D29" t="s">
        <v>251</v>
      </c>
      <c r="E29">
        <v>3</v>
      </c>
      <c r="F29">
        <v>2045</v>
      </c>
      <c r="G29" s="161">
        <v>534109.96671900002</v>
      </c>
      <c r="H29" s="161"/>
      <c r="J29" s="24"/>
      <c r="K29" s="171"/>
      <c r="L29" s="132" t="s">
        <v>240</v>
      </c>
      <c r="M29" s="133" t="s">
        <v>9</v>
      </c>
      <c r="N29" s="214">
        <f t="shared" si="0"/>
        <v>23094162.642173797</v>
      </c>
      <c r="O29" s="215">
        <f t="shared" si="0"/>
        <v>5026476.6420866502</v>
      </c>
      <c r="P29" s="215">
        <f t="shared" si="0"/>
        <v>3801469.1058324301</v>
      </c>
      <c r="Q29" s="214">
        <f t="shared" si="1"/>
        <v>0</v>
      </c>
      <c r="R29" s="215">
        <f t="shared" si="1"/>
        <v>0</v>
      </c>
      <c r="S29" s="215">
        <f t="shared" si="1"/>
        <v>0</v>
      </c>
      <c r="T29" s="214">
        <f t="shared" si="2"/>
        <v>23251625.797477059</v>
      </c>
      <c r="U29" s="215">
        <f t="shared" si="2"/>
        <v>5413686.23116381</v>
      </c>
      <c r="V29" s="215">
        <f t="shared" si="2"/>
        <v>3957577.0406032996</v>
      </c>
      <c r="W29" s="214">
        <f t="shared" si="3"/>
        <v>23172641.363293238</v>
      </c>
      <c r="X29" s="215">
        <f t="shared" si="3"/>
        <v>5649227.6989758303</v>
      </c>
      <c r="Y29" s="215">
        <f t="shared" si="3"/>
        <v>4096132.7037190897</v>
      </c>
      <c r="Z29" s="214">
        <f t="shared" si="4"/>
        <v>23029463.577899002</v>
      </c>
      <c r="AA29" s="215">
        <f t="shared" si="4"/>
        <v>5809188.3613715395</v>
      </c>
      <c r="AB29" s="215">
        <f t="shared" si="4"/>
        <v>4228175.05003314</v>
      </c>
      <c r="AC29" s="214">
        <f t="shared" si="5"/>
        <v>22813831.118453976</v>
      </c>
      <c r="AD29" s="215">
        <f t="shared" si="5"/>
        <v>5954280.6844953513</v>
      </c>
      <c r="AE29" s="215">
        <f t="shared" si="5"/>
        <v>4362161.7163344305</v>
      </c>
      <c r="AF29" s="214">
        <f t="shared" si="6"/>
        <v>22543801.546069868</v>
      </c>
      <c r="AG29" s="215">
        <f t="shared" si="6"/>
        <v>6070969.8337549707</v>
      </c>
      <c r="AH29" s="215">
        <f t="shared" si="6"/>
        <v>4417579.2431775788</v>
      </c>
      <c r="AI29" s="214">
        <f t="shared" si="7"/>
        <v>22249761.913398799</v>
      </c>
      <c r="AJ29" s="215">
        <f t="shared" si="7"/>
        <v>6157372.5809308309</v>
      </c>
      <c r="AK29" s="215">
        <f t="shared" si="7"/>
        <v>4437248.4199334709</v>
      </c>
      <c r="AL29" s="214">
        <f t="shared" si="8"/>
        <v>22104461.894217093</v>
      </c>
      <c r="AM29" s="215">
        <f t="shared" si="8"/>
        <v>6166862.5026510591</v>
      </c>
      <c r="AN29" s="215">
        <f t="shared" si="8"/>
        <v>4440816.6567112291</v>
      </c>
      <c r="AO29" s="214">
        <f t="shared" si="9"/>
        <v>22036260.06592346</v>
      </c>
      <c r="AP29" s="215">
        <f t="shared" si="9"/>
        <v>6189875.7032169001</v>
      </c>
      <c r="AQ29" s="215">
        <f t="shared" si="9"/>
        <v>4435136.6190936891</v>
      </c>
    </row>
    <row r="30" spans="2:43" ht="15.75" thickTop="1" x14ac:dyDescent="0.25">
      <c r="B30" t="s">
        <v>233</v>
      </c>
      <c r="C30" t="s">
        <v>250</v>
      </c>
      <c r="D30" t="s">
        <v>251</v>
      </c>
      <c r="E30">
        <v>3</v>
      </c>
      <c r="F30">
        <v>2050</v>
      </c>
      <c r="G30" s="161">
        <v>561520.14593899995</v>
      </c>
      <c r="H30" s="161"/>
      <c r="J30" s="24"/>
      <c r="K30" s="24"/>
      <c r="L30" s="24"/>
      <c r="M30" s="24"/>
      <c r="N30" s="24"/>
      <c r="O30" s="24"/>
      <c r="P30" s="24"/>
      <c r="Q30" s="24"/>
      <c r="R30" s="24"/>
      <c r="S30" s="24"/>
      <c r="T30" s="24"/>
      <c r="U30" s="24"/>
      <c r="V30" s="24"/>
      <c r="W30" s="24"/>
    </row>
    <row r="31" spans="2:43" x14ac:dyDescent="0.25">
      <c r="B31" t="s">
        <v>233</v>
      </c>
      <c r="C31" t="s">
        <v>250</v>
      </c>
      <c r="D31" t="s">
        <v>251</v>
      </c>
      <c r="E31">
        <v>4</v>
      </c>
      <c r="F31">
        <v>2010</v>
      </c>
      <c r="G31" s="161">
        <v>513418.95558000001</v>
      </c>
      <c r="H31" s="161"/>
      <c r="J31" s="24"/>
      <c r="K31" s="24"/>
      <c r="L31" s="24"/>
      <c r="M31" s="24"/>
      <c r="N31" s="257" t="s">
        <v>276</v>
      </c>
      <c r="O31" s="257"/>
      <c r="P31" s="257"/>
      <c r="Q31" s="257" t="s">
        <v>276</v>
      </c>
      <c r="R31" s="257"/>
      <c r="S31" s="257"/>
      <c r="T31" s="257" t="s">
        <v>276</v>
      </c>
      <c r="U31" s="257"/>
      <c r="V31" s="257"/>
      <c r="W31" s="257" t="s">
        <v>276</v>
      </c>
      <c r="X31" s="257"/>
      <c r="Y31" s="257"/>
      <c r="Z31" s="257" t="s">
        <v>276</v>
      </c>
      <c r="AA31" s="257"/>
      <c r="AB31" s="257"/>
      <c r="AC31" s="257" t="s">
        <v>276</v>
      </c>
      <c r="AD31" s="257"/>
      <c r="AE31" s="257"/>
      <c r="AF31" s="257" t="s">
        <v>276</v>
      </c>
      <c r="AG31" s="257"/>
      <c r="AH31" s="257"/>
      <c r="AI31" s="257" t="s">
        <v>276</v>
      </c>
      <c r="AJ31" s="257"/>
      <c r="AK31" s="257"/>
      <c r="AL31" s="257" t="s">
        <v>276</v>
      </c>
      <c r="AM31" s="257"/>
      <c r="AN31" s="257"/>
      <c r="AO31" s="257" t="s">
        <v>276</v>
      </c>
      <c r="AP31" s="257"/>
      <c r="AQ31" s="257"/>
    </row>
    <row r="32" spans="2:43" ht="15.75" thickBot="1" x14ac:dyDescent="0.3">
      <c r="B32" t="s">
        <v>233</v>
      </c>
      <c r="C32" t="s">
        <v>250</v>
      </c>
      <c r="D32" t="s">
        <v>251</v>
      </c>
      <c r="E32">
        <v>4</v>
      </c>
      <c r="F32">
        <v>2015</v>
      </c>
      <c r="G32" s="161">
        <v>490017.2402</v>
      </c>
      <c r="H32" s="161"/>
      <c r="J32" s="24"/>
      <c r="K32" s="24"/>
      <c r="L32" s="24"/>
      <c r="M32" s="24"/>
      <c r="N32" s="259">
        <v>2010</v>
      </c>
      <c r="O32" s="259"/>
      <c r="P32" s="259"/>
      <c r="Q32" s="261">
        <v>2012</v>
      </c>
      <c r="R32" s="261"/>
      <c r="S32" s="261"/>
      <c r="T32" s="261">
        <v>2015</v>
      </c>
      <c r="U32" s="261"/>
      <c r="V32" s="261"/>
      <c r="W32" s="261">
        <v>2020</v>
      </c>
      <c r="X32" s="261"/>
      <c r="Y32" s="261"/>
      <c r="Z32" s="259">
        <v>2025</v>
      </c>
      <c r="AA32" s="259"/>
      <c r="AB32" s="259"/>
      <c r="AC32" s="259">
        <v>2030</v>
      </c>
      <c r="AD32" s="259"/>
      <c r="AE32" s="259"/>
      <c r="AF32" s="259">
        <v>2035</v>
      </c>
      <c r="AG32" s="259"/>
      <c r="AH32" s="259"/>
      <c r="AI32" s="259">
        <v>2040</v>
      </c>
      <c r="AJ32" s="259"/>
      <c r="AK32" s="259"/>
      <c r="AL32" s="259">
        <v>2045</v>
      </c>
      <c r="AM32" s="259"/>
      <c r="AN32" s="259"/>
      <c r="AO32" s="259">
        <v>2050</v>
      </c>
      <c r="AP32" s="259"/>
      <c r="AQ32" s="259"/>
    </row>
    <row r="33" spans="2:43" ht="16.5" thickTop="1" thickBot="1" x14ac:dyDescent="0.3">
      <c r="B33" t="s">
        <v>233</v>
      </c>
      <c r="C33" t="s">
        <v>250</v>
      </c>
      <c r="D33" t="s">
        <v>251</v>
      </c>
      <c r="E33">
        <v>4</v>
      </c>
      <c r="F33">
        <v>2020</v>
      </c>
      <c r="G33" s="161">
        <v>497212.408406</v>
      </c>
      <c r="H33" s="161"/>
      <c r="L33" s="110" t="s">
        <v>202</v>
      </c>
      <c r="M33" s="111" t="s">
        <v>219</v>
      </c>
      <c r="N33" s="172" t="s">
        <v>220</v>
      </c>
      <c r="O33" s="172" t="s">
        <v>221</v>
      </c>
      <c r="P33" s="172" t="s">
        <v>207</v>
      </c>
      <c r="Q33" s="172" t="s">
        <v>220</v>
      </c>
      <c r="R33" s="172" t="s">
        <v>221</v>
      </c>
      <c r="S33" s="172" t="s">
        <v>207</v>
      </c>
      <c r="T33" s="172" t="s">
        <v>220</v>
      </c>
      <c r="U33" s="172" t="s">
        <v>221</v>
      </c>
      <c r="V33" s="172" t="s">
        <v>207</v>
      </c>
      <c r="W33" s="172" t="s">
        <v>220</v>
      </c>
      <c r="X33" s="172" t="s">
        <v>221</v>
      </c>
      <c r="Y33" s="172" t="s">
        <v>207</v>
      </c>
      <c r="Z33" s="172" t="s">
        <v>220</v>
      </c>
      <c r="AA33" s="172" t="s">
        <v>221</v>
      </c>
      <c r="AB33" s="172" t="s">
        <v>207</v>
      </c>
      <c r="AC33" s="172" t="s">
        <v>220</v>
      </c>
      <c r="AD33" s="172" t="s">
        <v>221</v>
      </c>
      <c r="AE33" s="172" t="s">
        <v>207</v>
      </c>
      <c r="AF33" s="172" t="s">
        <v>220</v>
      </c>
      <c r="AG33" s="172" t="s">
        <v>221</v>
      </c>
      <c r="AH33" s="172" t="s">
        <v>207</v>
      </c>
      <c r="AI33" s="172" t="s">
        <v>220</v>
      </c>
      <c r="AJ33" s="172" t="s">
        <v>221</v>
      </c>
      <c r="AK33" s="172" t="s">
        <v>207</v>
      </c>
      <c r="AL33" s="172" t="s">
        <v>220</v>
      </c>
      <c r="AM33" s="172" t="s">
        <v>221</v>
      </c>
      <c r="AN33" s="172" t="s">
        <v>207</v>
      </c>
      <c r="AO33" s="172" t="s">
        <v>220</v>
      </c>
      <c r="AP33" s="172" t="s">
        <v>221</v>
      </c>
      <c r="AQ33" s="173" t="s">
        <v>207</v>
      </c>
    </row>
    <row r="34" spans="2:43" ht="15.75" thickTop="1" x14ac:dyDescent="0.25">
      <c r="B34" t="s">
        <v>233</v>
      </c>
      <c r="C34" t="s">
        <v>250</v>
      </c>
      <c r="D34" t="s">
        <v>251</v>
      </c>
      <c r="E34">
        <v>4</v>
      </c>
      <c r="F34">
        <v>2025</v>
      </c>
      <c r="G34" s="161">
        <v>506113.331366</v>
      </c>
      <c r="H34" s="161"/>
      <c r="K34" s="260" t="s">
        <v>215</v>
      </c>
      <c r="L34" s="118" t="s">
        <v>222</v>
      </c>
      <c r="M34" s="119" t="s">
        <v>9</v>
      </c>
      <c r="N34" s="174">
        <f>N19*$N$4</f>
        <v>366710.81856080977</v>
      </c>
      <c r="O34" s="175">
        <f>N19*$O$4</f>
        <v>471492.51603431342</v>
      </c>
      <c r="P34" s="176">
        <f>N19*$P$4</f>
        <v>982597.78387606726</v>
      </c>
      <c r="Q34" s="177">
        <f>($Q$32-$N$32)/($T$32-$N$32)*(T34-N34)+N34</f>
        <v>366918.47108280478</v>
      </c>
      <c r="R34" s="175">
        <f t="shared" ref="R34:S49" si="10">($Q$32-$N$32)/($T$32-$N$32)*(U34-O34)+O34</f>
        <v>471759.5019128336</v>
      </c>
      <c r="S34" s="176">
        <f t="shared" si="10"/>
        <v>983154.1866261398</v>
      </c>
      <c r="T34" s="177">
        <f>T19*$N$4</f>
        <v>367229.94986579736</v>
      </c>
      <c r="U34" s="175">
        <f>T19*$O$4</f>
        <v>472159.98073061381</v>
      </c>
      <c r="V34" s="176">
        <f>T19*$P$4</f>
        <v>983988.7907512486</v>
      </c>
      <c r="W34" s="177">
        <f>W19*$N$4</f>
        <v>360981.80545056821</v>
      </c>
      <c r="X34" s="175">
        <f>W19*$O$4</f>
        <v>464126.52989749197</v>
      </c>
      <c r="Y34" s="176">
        <f>W19*$P$4</f>
        <v>967246.95346421003</v>
      </c>
      <c r="Z34" s="177">
        <f>Z19*$N$4</f>
        <v>351350.99656834512</v>
      </c>
      <c r="AA34" s="175">
        <f>Z19*$O$4</f>
        <v>451743.87282414472</v>
      </c>
      <c r="AB34" s="176">
        <f>Z19*$P$4</f>
        <v>941441.30229268048</v>
      </c>
      <c r="AC34" s="177">
        <f>AC19*$N$4</f>
        <v>342996.98130252317</v>
      </c>
      <c r="AD34" s="175">
        <f>AC19*$O$4</f>
        <v>441002.83253487857</v>
      </c>
      <c r="AE34" s="176">
        <f>AC19*$P$4</f>
        <v>919056.80619605863</v>
      </c>
      <c r="AF34" s="177">
        <f>AF19*$N$4</f>
        <v>331108.17407868186</v>
      </c>
      <c r="AG34" s="175">
        <f>AF19*$O$4</f>
        <v>425716.99053922895</v>
      </c>
      <c r="AH34" s="176">
        <f>AF19*$P$4</f>
        <v>887200.87220173853</v>
      </c>
      <c r="AI34" s="177">
        <f>AI19*$N$4</f>
        <v>322905.02042104211</v>
      </c>
      <c r="AJ34" s="175">
        <f>AI19*$O$4</f>
        <v>415169.91812768712</v>
      </c>
      <c r="AK34" s="176">
        <f>AI19*$P$4</f>
        <v>865220.60819855076</v>
      </c>
      <c r="AL34" s="177">
        <f>AL19*$N$4</f>
        <v>314664.22634392022</v>
      </c>
      <c r="AM34" s="175">
        <f>AL19*$O$4</f>
        <v>404574.45015433477</v>
      </c>
      <c r="AN34" s="176">
        <f>AL19*$P$4</f>
        <v>843139.48708699492</v>
      </c>
      <c r="AO34" s="178">
        <f>AO19*$N$4</f>
        <v>306850.17593661608</v>
      </c>
      <c r="AP34" s="178">
        <f>AO19*$O$4</f>
        <v>394527.66096655454</v>
      </c>
      <c r="AQ34" s="179">
        <f>AO19*$P$4</f>
        <v>822201.82115325937</v>
      </c>
    </row>
    <row r="35" spans="2:43" x14ac:dyDescent="0.25">
      <c r="B35" t="s">
        <v>233</v>
      </c>
      <c r="C35" t="s">
        <v>250</v>
      </c>
      <c r="D35" t="s">
        <v>251</v>
      </c>
      <c r="E35">
        <v>4</v>
      </c>
      <c r="F35">
        <v>2030</v>
      </c>
      <c r="G35" s="161">
        <v>520986.28104899998</v>
      </c>
      <c r="H35" s="161"/>
      <c r="K35" s="260"/>
      <c r="L35" s="125" t="s">
        <v>224</v>
      </c>
      <c r="M35" s="126" t="s">
        <v>8</v>
      </c>
      <c r="N35" s="180">
        <f>N20*$N$5</f>
        <v>5340772.0334107876</v>
      </c>
      <c r="O35" s="178">
        <f>N20*$O$5</f>
        <v>3654720.8810223513</v>
      </c>
      <c r="P35" s="181">
        <f>N20*$P$5</f>
        <v>8502429.1337366607</v>
      </c>
      <c r="Q35" s="182">
        <f t="shared" ref="Q35:S66" si="11">($Q$32-$N$32)/($T$32-$N$32)*(T35-N35)+N35</f>
        <v>5399343.0696117319</v>
      </c>
      <c r="R35" s="178">
        <f t="shared" si="10"/>
        <v>3694801.3764427863</v>
      </c>
      <c r="S35" s="181">
        <f t="shared" si="10"/>
        <v>8595673.3466468342</v>
      </c>
      <c r="T35" s="182">
        <f>T20*$N$5</f>
        <v>5487199.6239131493</v>
      </c>
      <c r="U35" s="178">
        <f>T20*$O$5</f>
        <v>3754922.119573439</v>
      </c>
      <c r="V35" s="181">
        <f>T20*$P$5</f>
        <v>8735539.6660120953</v>
      </c>
      <c r="W35" s="182">
        <f>W20*$N$5</f>
        <v>5545585.1208133828</v>
      </c>
      <c r="X35" s="178">
        <f>W20*$O$5</f>
        <v>3794875.649388093</v>
      </c>
      <c r="Y35" s="181">
        <f>W20*$P$5</f>
        <v>8828488.5031327847</v>
      </c>
      <c r="Z35" s="182">
        <f>Z20*$N$5</f>
        <v>5583130.968032755</v>
      </c>
      <c r="AA35" s="178">
        <f>Z20*$O$5</f>
        <v>3820568.4876088402</v>
      </c>
      <c r="AB35" s="181">
        <f>Z20*$P$5</f>
        <v>8888260.9299002569</v>
      </c>
      <c r="AC35" s="182">
        <f>AC20*$N$5</f>
        <v>5588560.0171206454</v>
      </c>
      <c r="AD35" s="178">
        <f>AC20*$O$5</f>
        <v>3824283.6169836726</v>
      </c>
      <c r="AE35" s="181">
        <f>AC20*$P$5</f>
        <v>8896903.8947833497</v>
      </c>
      <c r="AF35" s="182">
        <f>AF20*$N$5</f>
        <v>5584665.9893160518</v>
      </c>
      <c r="AG35" s="178">
        <f>AF20*$O$5</f>
        <v>3821618.9114617556</v>
      </c>
      <c r="AH35" s="181">
        <f>AF20*$P$5</f>
        <v>8890704.6608062703</v>
      </c>
      <c r="AI35" s="182">
        <f>AI20*$N$5</f>
        <v>5559152.9279661886</v>
      </c>
      <c r="AJ35" s="178">
        <f>AI20*$O$5</f>
        <v>3804160.1775051598</v>
      </c>
      <c r="AK35" s="181">
        <f>AI20*$P$5</f>
        <v>8850088.2490300592</v>
      </c>
      <c r="AL35" s="182">
        <f>AL20*$N$5</f>
        <v>5555282.1259189183</v>
      </c>
      <c r="AM35" s="178">
        <f>AL20*$O$5</f>
        <v>3801511.3655019575</v>
      </c>
      <c r="AN35" s="181">
        <f>AL20*$P$5</f>
        <v>8843925.9901109822</v>
      </c>
      <c r="AO35" s="178">
        <f>AO20*$N$5</f>
        <v>5535000.7916248487</v>
      </c>
      <c r="AP35" s="178">
        <f>AO20*$O$5</f>
        <v>3787632.732323864</v>
      </c>
      <c r="AQ35" s="179">
        <f>AO20*$P$5</f>
        <v>8811638.4094963837</v>
      </c>
    </row>
    <row r="36" spans="2:43" x14ac:dyDescent="0.25">
      <c r="B36" t="s">
        <v>233</v>
      </c>
      <c r="C36" t="s">
        <v>250</v>
      </c>
      <c r="D36" t="s">
        <v>251</v>
      </c>
      <c r="E36">
        <v>4</v>
      </c>
      <c r="F36">
        <v>2035</v>
      </c>
      <c r="G36" s="161">
        <v>533967.36545799999</v>
      </c>
      <c r="H36" s="161"/>
      <c r="K36" s="260"/>
      <c r="L36" s="125" t="s">
        <v>226</v>
      </c>
      <c r="M36" s="126" t="s">
        <v>8</v>
      </c>
      <c r="N36" s="180">
        <f>N21*$N$6</f>
        <v>3544603.0131452568</v>
      </c>
      <c r="O36" s="178">
        <f>N21*$O$6</f>
        <v>11013350.12892478</v>
      </c>
      <c r="P36" s="181">
        <f>N21*$P$6</f>
        <v>9318990.7960024513</v>
      </c>
      <c r="Q36" s="182">
        <f t="shared" si="11"/>
        <v>3542697.2667639744</v>
      </c>
      <c r="R36" s="178">
        <f t="shared" si="10"/>
        <v>11007428.830523759</v>
      </c>
      <c r="S36" s="181">
        <f t="shared" si="10"/>
        <v>9313980.465389736</v>
      </c>
      <c r="T36" s="182">
        <f>T21*$N$6</f>
        <v>3539838.6471920512</v>
      </c>
      <c r="U36" s="178">
        <f>T21*$O$6</f>
        <v>10998546.882922227</v>
      </c>
      <c r="V36" s="181">
        <f>T21*$P$6</f>
        <v>9306464.969470663</v>
      </c>
      <c r="W36" s="182">
        <f>W21*$N$6</f>
        <v>3514338.4825311266</v>
      </c>
      <c r="X36" s="178">
        <f>W21*$O$6</f>
        <v>10919315.939227125</v>
      </c>
      <c r="Y36" s="181">
        <f>W21*$P$6</f>
        <v>9239423.3857191335</v>
      </c>
      <c r="Z36" s="182">
        <f>Z21*$N$6</f>
        <v>3458517.382948488</v>
      </c>
      <c r="AA36" s="178">
        <f>Z21*$O$6</f>
        <v>10745875.553377071</v>
      </c>
      <c r="AB36" s="181">
        <f>Z21*$P$6</f>
        <v>9092666.1011080835</v>
      </c>
      <c r="AC36" s="182">
        <f>AC21*$N$6</f>
        <v>3394510.0099819158</v>
      </c>
      <c r="AD36" s="178">
        <f>AC21*$O$6</f>
        <v>10546999.795866495</v>
      </c>
      <c r="AE36" s="181">
        <f>AC21*$P$6</f>
        <v>8924386.5737986192</v>
      </c>
      <c r="AF36" s="182">
        <f>AF21*$N$6</f>
        <v>3325170.7735355678</v>
      </c>
      <c r="AG36" s="178">
        <f>AF21*$O$6</f>
        <v>10331557.534540223</v>
      </c>
      <c r="AH36" s="181">
        <f>AF21*$P$6</f>
        <v>8742089.2322207298</v>
      </c>
      <c r="AI36" s="182">
        <f>AI21*$N$6</f>
        <v>3247862.4213618138</v>
      </c>
      <c r="AJ36" s="178">
        <f>AI21*$O$6</f>
        <v>10091354.626845837</v>
      </c>
      <c r="AK36" s="181">
        <f>AI21*$P$6</f>
        <v>8538840.5694820341</v>
      </c>
      <c r="AL36" s="182">
        <f>AL21*$N$6</f>
        <v>3176185.9444477577</v>
      </c>
      <c r="AM36" s="178">
        <f>AL21*$O$6</f>
        <v>9868650.3822986204</v>
      </c>
      <c r="AN36" s="181">
        <f>AL21*$P$6</f>
        <v>8350398.4714036724</v>
      </c>
      <c r="AO36" s="178">
        <f>AO21*$N$6</f>
        <v>3125983.0832813489</v>
      </c>
      <c r="AP36" s="178">
        <f>AO21*$O$6</f>
        <v>9712666.2888898514</v>
      </c>
      <c r="AQ36" s="179">
        <f>AO21*$P$6</f>
        <v>8218411.8993086442</v>
      </c>
    </row>
    <row r="37" spans="2:43" x14ac:dyDescent="0.25">
      <c r="B37" t="s">
        <v>233</v>
      </c>
      <c r="C37" t="s">
        <v>250</v>
      </c>
      <c r="D37" t="s">
        <v>251</v>
      </c>
      <c r="E37">
        <v>4</v>
      </c>
      <c r="F37">
        <v>2040</v>
      </c>
      <c r="G37" s="161">
        <v>558005.17849800002</v>
      </c>
      <c r="H37" s="161"/>
      <c r="K37" s="260"/>
      <c r="L37" s="125" t="s">
        <v>228</v>
      </c>
      <c r="M37" s="126" t="s">
        <v>8</v>
      </c>
      <c r="N37" s="180">
        <f>N22*$N$7</f>
        <v>8656654.5510778408</v>
      </c>
      <c r="O37" s="178">
        <f>N22*$O$7</f>
        <v>7083829.3373994911</v>
      </c>
      <c r="P37" s="181">
        <f>N22*$P$7</f>
        <v>12376206.6450733</v>
      </c>
      <c r="Q37" s="182">
        <f t="shared" si="11"/>
        <v>8714036.0293913875</v>
      </c>
      <c r="R37" s="178">
        <f t="shared" si="10"/>
        <v>7130785.1905067684</v>
      </c>
      <c r="S37" s="181">
        <f t="shared" si="10"/>
        <v>12458243.536925456</v>
      </c>
      <c r="T37" s="182">
        <f>T22*$N$7</f>
        <v>8800108.2468617074</v>
      </c>
      <c r="U37" s="178">
        <f>T22*$O$7</f>
        <v>7201218.9701676834</v>
      </c>
      <c r="V37" s="181">
        <f>T22*$P$7</f>
        <v>12581298.874703689</v>
      </c>
      <c r="W37" s="182">
        <f>W22*$N$7</f>
        <v>8813250.4520816971</v>
      </c>
      <c r="X37" s="178">
        <f>W22*$O$7</f>
        <v>7211973.3716915259</v>
      </c>
      <c r="Y37" s="181">
        <f>W22*$P$7</f>
        <v>12600087.963099772</v>
      </c>
      <c r="Z37" s="182">
        <f>Z22*$N$7</f>
        <v>8802698.5892377347</v>
      </c>
      <c r="AA37" s="178">
        <f>Z22*$O$7</f>
        <v>7203338.6739411149</v>
      </c>
      <c r="AB37" s="181">
        <f>Z22*$P$7</f>
        <v>12585002.223651951</v>
      </c>
      <c r="AC37" s="182">
        <f>AC22*$N$7</f>
        <v>8777415.5101465918</v>
      </c>
      <c r="AD37" s="178">
        <f>AC22*$O$7</f>
        <v>7182649.2706215242</v>
      </c>
      <c r="AE37" s="181">
        <f>AC22*$P$7</f>
        <v>12548855.625724377</v>
      </c>
      <c r="AF37" s="182">
        <f>AF22*$N$7</f>
        <v>8678622.9794636481</v>
      </c>
      <c r="AG37" s="178">
        <f>AF22*$O$7</f>
        <v>7101806.3279999262</v>
      </c>
      <c r="AH37" s="181">
        <f>AF22*$P$7</f>
        <v>12407614.368203061</v>
      </c>
      <c r="AI37" s="182">
        <f>AI22*$N$7</f>
        <v>8550627.4106111471</v>
      </c>
      <c r="AJ37" s="178">
        <f>AI22*$O$7</f>
        <v>6997066.2392803654</v>
      </c>
      <c r="AK37" s="181">
        <f>AI22*$P$7</f>
        <v>12224622.243424902</v>
      </c>
      <c r="AL37" s="182">
        <f>AL22*$N$7</f>
        <v>8449794.0088823568</v>
      </c>
      <c r="AM37" s="178">
        <f>AL22*$O$7</f>
        <v>6914553.2309188098</v>
      </c>
      <c r="AN37" s="181">
        <f>AL22*$P$7</f>
        <v>12080463.202636356</v>
      </c>
      <c r="AO37" s="178">
        <f>AO22*$N$7</f>
        <v>8381477.6238144245</v>
      </c>
      <c r="AP37" s="178">
        <f>AO22*$O$7</f>
        <v>6858649.2312947223</v>
      </c>
      <c r="AQ37" s="179">
        <f>AO22*$P$7</f>
        <v>11982792.942854548</v>
      </c>
    </row>
    <row r="38" spans="2:43" x14ac:dyDescent="0.25">
      <c r="B38" t="s">
        <v>233</v>
      </c>
      <c r="C38" t="s">
        <v>250</v>
      </c>
      <c r="D38" t="s">
        <v>251</v>
      </c>
      <c r="E38">
        <v>4</v>
      </c>
      <c r="F38">
        <v>2045</v>
      </c>
      <c r="G38" s="161">
        <v>564230.19922499999</v>
      </c>
      <c r="H38" s="161"/>
      <c r="K38" s="260"/>
      <c r="L38" s="125" t="s">
        <v>230</v>
      </c>
      <c r="M38" s="126" t="s">
        <v>8</v>
      </c>
      <c r="N38" s="180">
        <f>N23*$N$8</f>
        <v>2228726.1125451387</v>
      </c>
      <c r="O38" s="178">
        <f>N23*$O$8</f>
        <v>8926102.3451446295</v>
      </c>
      <c r="P38" s="181">
        <f>N23*$P$8</f>
        <v>7203582.5466097137</v>
      </c>
      <c r="Q38" s="182">
        <f t="shared" si="11"/>
        <v>2234570.3029883862</v>
      </c>
      <c r="R38" s="178">
        <f t="shared" si="10"/>
        <v>8949508.4701625537</v>
      </c>
      <c r="S38" s="181">
        <f t="shared" si="10"/>
        <v>7222471.8610207895</v>
      </c>
      <c r="T38" s="182">
        <f>T23*$N$8</f>
        <v>2243336.5886532576</v>
      </c>
      <c r="U38" s="178">
        <f>T23*$O$8</f>
        <v>8984617.6576894391</v>
      </c>
      <c r="V38" s="181">
        <f>T23*$P$8</f>
        <v>7250805.8326374041</v>
      </c>
      <c r="W38" s="182">
        <f>W23*$N$8</f>
        <v>2246944.247249329</v>
      </c>
      <c r="X38" s="178">
        <f>W23*$O$8</f>
        <v>8999066.4182049688</v>
      </c>
      <c r="Y38" s="181">
        <f>W23*$P$8</f>
        <v>7262466.3351776237</v>
      </c>
      <c r="Z38" s="182">
        <f>Z23*$N$8</f>
        <v>2241018.8925701133</v>
      </c>
      <c r="AA38" s="178">
        <f>Z23*$O$8</f>
        <v>8975335.2284458298</v>
      </c>
      <c r="AB38" s="181">
        <f>Z23*$P$8</f>
        <v>7243314.685583083</v>
      </c>
      <c r="AC38" s="182">
        <f>AC23*$N$8</f>
        <v>2214791.090396001</v>
      </c>
      <c r="AD38" s="178">
        <f>AC23*$O$8</f>
        <v>8870292.2421513032</v>
      </c>
      <c r="AE38" s="181">
        <f>AC23*$P$8</f>
        <v>7158542.4307448193</v>
      </c>
      <c r="AF38" s="182">
        <f>AF23*$N$8</f>
        <v>2193313.7379875476</v>
      </c>
      <c r="AG38" s="178">
        <f>AF23*$O$8</f>
        <v>8784274.9228308648</v>
      </c>
      <c r="AH38" s="181">
        <f>AF23*$P$8</f>
        <v>7089124.353715946</v>
      </c>
      <c r="AI38" s="182">
        <f>AI23*$N$8</f>
        <v>2166547.9686095072</v>
      </c>
      <c r="AJ38" s="178">
        <f>AI23*$O$8</f>
        <v>8677077.3647863306</v>
      </c>
      <c r="AK38" s="181">
        <f>AI23*$P$8</f>
        <v>7002613.3068659361</v>
      </c>
      <c r="AL38" s="182">
        <f>AL23*$N$8</f>
        <v>2132856.8907951168</v>
      </c>
      <c r="AM38" s="178">
        <f>AL23*$O$8</f>
        <v>8542143.7778387368</v>
      </c>
      <c r="AN38" s="181">
        <f>AL23*$P$8</f>
        <v>6893718.6074436447</v>
      </c>
      <c r="AO38" s="178">
        <f>AO23*$N$8</f>
        <v>2121347.9207133702</v>
      </c>
      <c r="AP38" s="178">
        <f>AO23*$O$8</f>
        <v>8496050.0724441502</v>
      </c>
      <c r="AQ38" s="179">
        <f>AO23*$P$8</f>
        <v>6856519.8616921324</v>
      </c>
    </row>
    <row r="39" spans="2:43" x14ac:dyDescent="0.25">
      <c r="B39" t="s">
        <v>233</v>
      </c>
      <c r="C39" t="s">
        <v>250</v>
      </c>
      <c r="D39" t="s">
        <v>251</v>
      </c>
      <c r="E39">
        <v>4</v>
      </c>
      <c r="F39">
        <v>2050</v>
      </c>
      <c r="G39" s="161">
        <v>573273.47489499999</v>
      </c>
      <c r="H39" s="161"/>
      <c r="K39" s="260"/>
      <c r="L39" s="125" t="s">
        <v>232</v>
      </c>
      <c r="M39" s="126" t="s">
        <v>8</v>
      </c>
      <c r="N39" s="180">
        <f>N24*$N$9</f>
        <v>7697581.9737153184</v>
      </c>
      <c r="O39" s="178">
        <f>N24*$O$9</f>
        <v>8469358.2046011947</v>
      </c>
      <c r="P39" s="181">
        <f>N24*$P$9</f>
        <v>10996401.008012788</v>
      </c>
      <c r="Q39" s="182">
        <f t="shared" si="11"/>
        <v>7846259.8080308437</v>
      </c>
      <c r="R39" s="178">
        <f t="shared" si="10"/>
        <v>8632942.8004135285</v>
      </c>
      <c r="S39" s="181">
        <f t="shared" si="10"/>
        <v>11208795.119919503</v>
      </c>
      <c r="T39" s="182">
        <f>T24*$N$9</f>
        <v>8069276.5595041309</v>
      </c>
      <c r="U39" s="178">
        <f>T24*$O$9</f>
        <v>8878319.69413203</v>
      </c>
      <c r="V39" s="181">
        <f>T24*$P$9</f>
        <v>11527386.287779575</v>
      </c>
      <c r="W39" s="182">
        <f>W24*$N$9</f>
        <v>8299659.4799251836</v>
      </c>
      <c r="X39" s="178">
        <f>W24*$O$9</f>
        <v>9131801.304841822</v>
      </c>
      <c r="Y39" s="181">
        <f>W24*$P$9</f>
        <v>11856500.415696323</v>
      </c>
      <c r="Z39" s="182">
        <f>Z24*$N$9</f>
        <v>8499702.564845439</v>
      </c>
      <c r="AA39" s="178">
        <f>Z24*$O$9</f>
        <v>9351901.1424698401</v>
      </c>
      <c r="AB39" s="181">
        <f>Z24*$P$9</f>
        <v>12142272.49167739</v>
      </c>
      <c r="AC39" s="182">
        <f>AC24*$N$9</f>
        <v>8649614.9085773584</v>
      </c>
      <c r="AD39" s="178">
        <f>AC24*$O$9</f>
        <v>9516844.0222848784</v>
      </c>
      <c r="AE39" s="181">
        <f>AC24*$P$9</f>
        <v>12356430.165263241</v>
      </c>
      <c r="AF39" s="182">
        <f>AF24*$N$9</f>
        <v>8758721.857587805</v>
      </c>
      <c r="AG39" s="178">
        <f>AF24*$O$9</f>
        <v>9636890.27017623</v>
      </c>
      <c r="AH39" s="181">
        <f>AF24*$P$9</f>
        <v>12512295.184716953</v>
      </c>
      <c r="AI39" s="182">
        <f>AI24*$N$9</f>
        <v>8854701.4986086171</v>
      </c>
      <c r="AJ39" s="178">
        <f>AI24*$O$9</f>
        <v>9742493.0377635099</v>
      </c>
      <c r="AK39" s="181">
        <f>AI24*$P$9</f>
        <v>12649407.153757868</v>
      </c>
      <c r="AL39" s="182">
        <f>AL24*$N$9</f>
        <v>8937107.1020398494</v>
      </c>
      <c r="AM39" s="178">
        <f>AL24*$O$9</f>
        <v>9833160.8053700905</v>
      </c>
      <c r="AN39" s="181">
        <f>AL24*$P$9</f>
        <v>12767127.895639066</v>
      </c>
      <c r="AO39" s="178">
        <f>AO24*$N$9</f>
        <v>9019456.7032952085</v>
      </c>
      <c r="AP39" s="178">
        <f>AO24*$O$9</f>
        <v>9923766.9559014197</v>
      </c>
      <c r="AQ39" s="179">
        <f>AO24*$P$9</f>
        <v>12884768.63546438</v>
      </c>
    </row>
    <row r="40" spans="2:43" x14ac:dyDescent="0.25">
      <c r="B40" t="s">
        <v>233</v>
      </c>
      <c r="C40" t="s">
        <v>250</v>
      </c>
      <c r="D40" t="s">
        <v>251</v>
      </c>
      <c r="E40">
        <v>5</v>
      </c>
      <c r="F40">
        <v>2010</v>
      </c>
      <c r="G40" s="161">
        <v>194106.20973800001</v>
      </c>
      <c r="H40" s="161"/>
      <c r="K40" s="260"/>
      <c r="L40" s="125" t="s">
        <v>233</v>
      </c>
      <c r="M40" s="126" t="s">
        <v>9</v>
      </c>
      <c r="N40" s="180">
        <f>N25*$N$10</f>
        <v>3470423.6501805144</v>
      </c>
      <c r="O40" s="178">
        <f>N25*$O$10</f>
        <v>555.69325040908257</v>
      </c>
      <c r="P40" s="181">
        <f>N25*$P$10</f>
        <v>142136.0777223382</v>
      </c>
      <c r="Q40" s="182">
        <f t="shared" si="11"/>
        <v>3548221.4605855015</v>
      </c>
      <c r="R40" s="178">
        <f t="shared" si="10"/>
        <v>568.15043791597611</v>
      </c>
      <c r="S40" s="181">
        <f t="shared" si="10"/>
        <v>145322.39637993951</v>
      </c>
      <c r="T40" s="182">
        <f>T25*$N$10</f>
        <v>3664918.1761929817</v>
      </c>
      <c r="U40" s="178">
        <f>T25*$O$10</f>
        <v>586.83621917631649</v>
      </c>
      <c r="V40" s="181">
        <f>T25*$P$10</f>
        <v>150101.87436634145</v>
      </c>
      <c r="W40" s="182">
        <f>W25*$N$10</f>
        <v>3832517.8083995008</v>
      </c>
      <c r="X40" s="178">
        <f>W25*$O$10</f>
        <v>613.67270767920093</v>
      </c>
      <c r="Y40" s="181">
        <f>W25*$P$10</f>
        <v>156966.15283802085</v>
      </c>
      <c r="Z40" s="182">
        <f>Z25*$N$10</f>
        <v>3956064.5335380989</v>
      </c>
      <c r="AA40" s="178">
        <f>Z25*$O$10</f>
        <v>633.45533026076782</v>
      </c>
      <c r="AB40" s="181">
        <f>Z25*$P$10</f>
        <v>162026.18259137002</v>
      </c>
      <c r="AC40" s="182">
        <f>AC25*$N$10</f>
        <v>4091020.2688263063</v>
      </c>
      <c r="AD40" s="178">
        <f>AC25*$O$10</f>
        <v>655.06479318606546</v>
      </c>
      <c r="AE40" s="181">
        <f>AC25*$P$10</f>
        <v>167553.48438894804</v>
      </c>
      <c r="AF40" s="182">
        <f>AF25*$N$10</f>
        <v>4253630.7101865467</v>
      </c>
      <c r="AG40" s="178">
        <f>AF25*$O$10</f>
        <v>681.10239948961498</v>
      </c>
      <c r="AH40" s="181">
        <f>AF25*$P$10</f>
        <v>174213.42353800283</v>
      </c>
      <c r="AI40" s="182">
        <f>AI25*$N$10</f>
        <v>4349052.5852034828</v>
      </c>
      <c r="AJ40" s="178">
        <f>AI25*$O$10</f>
        <v>696.38159800635287</v>
      </c>
      <c r="AK40" s="181">
        <f>AI25*$P$10</f>
        <v>178121.56052960988</v>
      </c>
      <c r="AL40" s="182">
        <f>AL25*$N$10</f>
        <v>4448745.9664643873</v>
      </c>
      <c r="AM40" s="178">
        <f>AL25*$O$10</f>
        <v>712.34476119948704</v>
      </c>
      <c r="AN40" s="181">
        <f>AL25*$P$10</f>
        <v>182204.64306236221</v>
      </c>
      <c r="AO40" s="178">
        <f>AO25*$N$10</f>
        <v>4584575.5015814593</v>
      </c>
      <c r="AP40" s="178">
        <f>AO25*$O$10</f>
        <v>734.09413922335864</v>
      </c>
      <c r="AQ40" s="179">
        <f>AO25*$P$10</f>
        <v>187767.73255991819</v>
      </c>
    </row>
    <row r="41" spans="2:43" x14ac:dyDescent="0.25">
      <c r="B41" t="s">
        <v>233</v>
      </c>
      <c r="C41" t="s">
        <v>250</v>
      </c>
      <c r="D41" t="s">
        <v>251</v>
      </c>
      <c r="E41">
        <v>5</v>
      </c>
      <c r="F41">
        <v>2015</v>
      </c>
      <c r="G41" s="161">
        <v>185870.264773</v>
      </c>
      <c r="H41" s="161"/>
      <c r="K41" s="260"/>
      <c r="L41" s="125" t="s">
        <v>234</v>
      </c>
      <c r="M41" s="126" t="s">
        <v>9</v>
      </c>
      <c r="N41" s="180">
        <f>N26*$N$11</f>
        <v>7187279.6766166659</v>
      </c>
      <c r="O41" s="178">
        <f>N26*$O$11</f>
        <v>1294668.1397325341</v>
      </c>
      <c r="P41" s="181">
        <f>N26*$P$11</f>
        <v>235262.78741178749</v>
      </c>
      <c r="Q41" s="182">
        <f t="shared" si="11"/>
        <v>7380846.4044696614</v>
      </c>
      <c r="R41" s="178">
        <f t="shared" si="10"/>
        <v>1329535.9460151915</v>
      </c>
      <c r="S41" s="181">
        <f t="shared" si="10"/>
        <v>241598.84917560514</v>
      </c>
      <c r="T41" s="182">
        <f>T26*$N$11</f>
        <v>7671196.4962491542</v>
      </c>
      <c r="U41" s="178">
        <f>T26*$O$11</f>
        <v>1381837.6554391778</v>
      </c>
      <c r="V41" s="181">
        <f>T26*$P$11</f>
        <v>251102.94182133162</v>
      </c>
      <c r="W41" s="182">
        <f>W26*$N$11</f>
        <v>7944449.982048627</v>
      </c>
      <c r="X41" s="178">
        <f>W26*$O$11</f>
        <v>1431059.6974429709</v>
      </c>
      <c r="Y41" s="181">
        <f>W26*$P$11</f>
        <v>260047.40754851387</v>
      </c>
      <c r="Z41" s="182">
        <f>Z26*$N$11</f>
        <v>8235560.3716507042</v>
      </c>
      <c r="AA41" s="178">
        <f>Z26*$O$11</f>
        <v>1483498.3617945372</v>
      </c>
      <c r="AB41" s="181">
        <f>Z26*$P$11</f>
        <v>269576.38718807563</v>
      </c>
      <c r="AC41" s="182">
        <f>AC26*$N$11</f>
        <v>8558809.7767828573</v>
      </c>
      <c r="AD41" s="178">
        <f>AC26*$O$11</f>
        <v>1541726.3318808628</v>
      </c>
      <c r="AE41" s="181">
        <f>AC26*$P$11</f>
        <v>280157.38020661799</v>
      </c>
      <c r="AF41" s="182">
        <f>AF26*$N$11</f>
        <v>8810099.989663858</v>
      </c>
      <c r="AG41" s="178">
        <f>AF26*$O$11</f>
        <v>1586992.0578692507</v>
      </c>
      <c r="AH41" s="181">
        <f>AF26*$P$11</f>
        <v>288382.91734885919</v>
      </c>
      <c r="AI41" s="182">
        <f>AI26*$N$11</f>
        <v>9044802.194149375</v>
      </c>
      <c r="AJ41" s="178">
        <f>AI26*$O$11</f>
        <v>1629269.7317798655</v>
      </c>
      <c r="AK41" s="181">
        <f>AI26*$P$11</f>
        <v>296065.47560780629</v>
      </c>
      <c r="AL41" s="182">
        <f>AL26*$N$11</f>
        <v>9262267.4488815367</v>
      </c>
      <c r="AM41" s="178">
        <f>AL26*$O$11</f>
        <v>1668442.4576884646</v>
      </c>
      <c r="AN41" s="181">
        <f>AL26*$P$11</f>
        <v>303183.81304498063</v>
      </c>
      <c r="AO41" s="178">
        <f>AO26*$N$11</f>
        <v>9494852.8390238658</v>
      </c>
      <c r="AP41" s="178">
        <f>AO26*$O$11</f>
        <v>1710338.8229244261</v>
      </c>
      <c r="AQ41" s="179">
        <f>AO26*$P$11</f>
        <v>310797.08116005984</v>
      </c>
    </row>
    <row r="42" spans="2:43" x14ac:dyDescent="0.25">
      <c r="B42" t="s">
        <v>233</v>
      </c>
      <c r="C42" t="s">
        <v>250</v>
      </c>
      <c r="D42" t="s">
        <v>251</v>
      </c>
      <c r="E42">
        <v>5</v>
      </c>
      <c r="F42">
        <v>2020</v>
      </c>
      <c r="G42" s="161">
        <v>178257.31162399999</v>
      </c>
      <c r="H42" s="161"/>
      <c r="K42" s="260"/>
      <c r="L42" s="125" t="s">
        <v>236</v>
      </c>
      <c r="M42" s="126" t="s">
        <v>9</v>
      </c>
      <c r="N42" s="180">
        <f>N27*$N$12</f>
        <v>526948.89212133212</v>
      </c>
      <c r="O42" s="178">
        <f>N27*$O$12</f>
        <v>9087304.159143215</v>
      </c>
      <c r="P42" s="181">
        <f>N27*$P$12</f>
        <v>4169633.67795964</v>
      </c>
      <c r="Q42" s="182">
        <f t="shared" si="11"/>
        <v>534243.71842340962</v>
      </c>
      <c r="R42" s="178">
        <f t="shared" si="10"/>
        <v>9213104.4148914199</v>
      </c>
      <c r="S42" s="181">
        <f t="shared" si="10"/>
        <v>4227356.0754801286</v>
      </c>
      <c r="T42" s="182">
        <f>T27*$N$12</f>
        <v>545185.95787652594</v>
      </c>
      <c r="U42" s="178">
        <f>T27*$O$12</f>
        <v>9401804.7985137273</v>
      </c>
      <c r="V42" s="181">
        <f>T27*$P$12</f>
        <v>4313939.6717608608</v>
      </c>
      <c r="W42" s="182">
        <f>W27*$N$12</f>
        <v>558047.2120427927</v>
      </c>
      <c r="X42" s="178">
        <f>W27*$O$12</f>
        <v>9623598.8476603441</v>
      </c>
      <c r="Y42" s="181">
        <f>W27*$P$12</f>
        <v>4415708.0202938272</v>
      </c>
      <c r="Z42" s="182">
        <f>Z27*$N$12</f>
        <v>566106.09418633836</v>
      </c>
      <c r="AA42" s="178">
        <f>Z27*$O$12</f>
        <v>9762575.3486380223</v>
      </c>
      <c r="AB42" s="181">
        <f>Z27*$P$12</f>
        <v>4479476.2279793238</v>
      </c>
      <c r="AC42" s="182">
        <f>AC27*$N$12</f>
        <v>571465.62679928681</v>
      </c>
      <c r="AD42" s="178">
        <f>AC27*$O$12</f>
        <v>9855001.2057427689</v>
      </c>
      <c r="AE42" s="181">
        <f>AC27*$P$12</f>
        <v>4521885.0611986332</v>
      </c>
      <c r="AF42" s="182">
        <f>AF27*$N$12</f>
        <v>576182.43368244683</v>
      </c>
      <c r="AG42" s="178">
        <f>AF27*$O$12</f>
        <v>9936343.1716299374</v>
      </c>
      <c r="AH42" s="181">
        <f>AF27*$P$12</f>
        <v>4559208.1434301585</v>
      </c>
      <c r="AI42" s="182">
        <f>AI27*$N$12</f>
        <v>580399.61434351699</v>
      </c>
      <c r="AJ42" s="178">
        <f>AI27*$O$12</f>
        <v>10009069.016458884</v>
      </c>
      <c r="AK42" s="181">
        <f>AI27*$P$12</f>
        <v>4592577.7904174598</v>
      </c>
      <c r="AL42" s="182">
        <f>AL27*$N$12</f>
        <v>586691.99821511679</v>
      </c>
      <c r="AM42" s="178">
        <f>AL27*$O$12</f>
        <v>10117582.018350059</v>
      </c>
      <c r="AN42" s="181">
        <f>AL27*$P$12</f>
        <v>4642368.0757714156</v>
      </c>
      <c r="AO42" s="178">
        <f>AO27*$N$12</f>
        <v>591645.75748716248</v>
      </c>
      <c r="AP42" s="178">
        <f>AO27*$O$12</f>
        <v>10203010.259891726</v>
      </c>
      <c r="AQ42" s="179">
        <f>AO27*$P$12</f>
        <v>4681566.1114861788</v>
      </c>
    </row>
    <row r="43" spans="2:43" x14ac:dyDescent="0.25">
      <c r="B43" t="s">
        <v>233</v>
      </c>
      <c r="C43" t="s">
        <v>250</v>
      </c>
      <c r="D43" t="s">
        <v>251</v>
      </c>
      <c r="E43">
        <v>5</v>
      </c>
      <c r="F43">
        <v>2025</v>
      </c>
      <c r="G43" s="161">
        <v>189188.20581399999</v>
      </c>
      <c r="H43" s="161"/>
      <c r="K43" s="260"/>
      <c r="L43" s="125" t="s">
        <v>238</v>
      </c>
      <c r="M43" s="126" t="s">
        <v>9</v>
      </c>
      <c r="N43" s="180">
        <f>N28*$N$13</f>
        <v>3374376.0855617179</v>
      </c>
      <c r="O43" s="178">
        <f>N28*$O$13</f>
        <v>1003253.8187319745</v>
      </c>
      <c r="P43" s="181">
        <f>N28*$P$13</f>
        <v>3144232.4756334596</v>
      </c>
      <c r="Q43" s="182">
        <f t="shared" si="11"/>
        <v>3431754.0931303864</v>
      </c>
      <c r="R43" s="178">
        <f t="shared" si="10"/>
        <v>1020313.1813355699</v>
      </c>
      <c r="S43" s="181">
        <f t="shared" si="10"/>
        <v>3197697.1133057354</v>
      </c>
      <c r="T43" s="182">
        <f>T28*$N$13</f>
        <v>3517821.1044833888</v>
      </c>
      <c r="U43" s="178">
        <f>T28*$O$13</f>
        <v>1045902.2252409633</v>
      </c>
      <c r="V43" s="181">
        <f>T28*$P$13</f>
        <v>3277894.0698141488</v>
      </c>
      <c r="W43" s="182">
        <f>W28*$N$13</f>
        <v>3579174.070689423</v>
      </c>
      <c r="X43" s="178">
        <f>W28*$O$13</f>
        <v>1064143.4040769883</v>
      </c>
      <c r="Y43" s="181">
        <f>W28*$P$13</f>
        <v>3335062.560797377</v>
      </c>
      <c r="Z43" s="182">
        <f>Z28*$N$13</f>
        <v>3630275.0300853928</v>
      </c>
      <c r="AA43" s="178">
        <f>Z28*$O$13</f>
        <v>1079336.5038841607</v>
      </c>
      <c r="AB43" s="181">
        <f>Z28*$P$13</f>
        <v>3382678.2657439369</v>
      </c>
      <c r="AC43" s="182">
        <f>AC28*$N$13</f>
        <v>3655435.2617381453</v>
      </c>
      <c r="AD43" s="178">
        <f>AC28*$O$13</f>
        <v>1086817.0270522244</v>
      </c>
      <c r="AE43" s="181">
        <f>AC28*$P$13</f>
        <v>3406122.4863794311</v>
      </c>
      <c r="AF43" s="182">
        <f>AF28*$N$13</f>
        <v>3680357.4804079863</v>
      </c>
      <c r="AG43" s="178">
        <f>AF28*$O$13</f>
        <v>1094226.7853061354</v>
      </c>
      <c r="AH43" s="181">
        <f>AF28*$P$13</f>
        <v>3429344.927304687</v>
      </c>
      <c r="AI43" s="182">
        <f>AI28*$N$13</f>
        <v>3677550.0723539451</v>
      </c>
      <c r="AJ43" s="178">
        <f>AI28*$O$13</f>
        <v>1093392.0997881202</v>
      </c>
      <c r="AK43" s="181">
        <f>AI28*$P$13</f>
        <v>3426728.9937655539</v>
      </c>
      <c r="AL43" s="182">
        <f>AL28*$N$13</f>
        <v>3707787.6705686385</v>
      </c>
      <c r="AM43" s="178">
        <f>AL28*$O$13</f>
        <v>1102382.2019904135</v>
      </c>
      <c r="AN43" s="181">
        <f>AL28*$P$13</f>
        <v>3454904.2877698578</v>
      </c>
      <c r="AO43" s="178">
        <f>AO28*$N$13</f>
        <v>3764631.2442466235</v>
      </c>
      <c r="AP43" s="178">
        <f>AO28*$O$13</f>
        <v>1119282.6691928764</v>
      </c>
      <c r="AQ43" s="179">
        <f>AO28*$P$13</f>
        <v>3507870.9417104581</v>
      </c>
    </row>
    <row r="44" spans="2:43" ht="15.75" thickBot="1" x14ac:dyDescent="0.3">
      <c r="B44" t="s">
        <v>233</v>
      </c>
      <c r="C44" t="s">
        <v>250</v>
      </c>
      <c r="D44" t="s">
        <v>251</v>
      </c>
      <c r="E44">
        <v>5</v>
      </c>
      <c r="F44">
        <v>2030</v>
      </c>
      <c r="G44" s="161">
        <v>205218.40004199999</v>
      </c>
      <c r="H44" s="161"/>
      <c r="K44" s="260"/>
      <c r="L44" s="132" t="s">
        <v>240</v>
      </c>
      <c r="M44" s="133" t="s">
        <v>9</v>
      </c>
      <c r="N44" s="180">
        <f>N29*$N$14</f>
        <v>1198741.4962080417</v>
      </c>
      <c r="O44" s="178">
        <f>N29*$O$14</f>
        <v>8451887.1490892544</v>
      </c>
      <c r="P44" s="181">
        <f>N29*$P$14</f>
        <v>13443533.996876501</v>
      </c>
      <c r="Q44" s="182">
        <f t="shared" si="11"/>
        <v>1202010.8525611691</v>
      </c>
      <c r="R44" s="178">
        <f t="shared" si="10"/>
        <v>8474938.1830562931</v>
      </c>
      <c r="S44" s="181">
        <f t="shared" si="10"/>
        <v>13480198.868677638</v>
      </c>
      <c r="T44" s="182">
        <f>T29*$N$14</f>
        <v>1206914.8870908602</v>
      </c>
      <c r="U44" s="178">
        <f>T29*$O$14</f>
        <v>8509514.7340068519</v>
      </c>
      <c r="V44" s="181">
        <f>T29*$P$14</f>
        <v>13535196.176379345</v>
      </c>
      <c r="W44" s="182">
        <f>W29*$N$14</f>
        <v>1202815.0667043112</v>
      </c>
      <c r="X44" s="178">
        <f>W29*$O$14</f>
        <v>8480608.4023679979</v>
      </c>
      <c r="Y44" s="181">
        <f>W29*$P$14</f>
        <v>13489217.894220928</v>
      </c>
      <c r="Z44" s="182">
        <f>Z29*$N$14</f>
        <v>1195383.1820611414</v>
      </c>
      <c r="AA44" s="178">
        <f>Z29*$O$14</f>
        <v>8428208.9063066542</v>
      </c>
      <c r="AB44" s="181">
        <f>Z29*$P$14</f>
        <v>13405871.489531206</v>
      </c>
      <c r="AC44" s="182">
        <f>AC29*$N$14</f>
        <v>1184190.4152537356</v>
      </c>
      <c r="AD44" s="178">
        <f>AC29*$O$14</f>
        <v>8349292.8078471366</v>
      </c>
      <c r="AE44" s="181">
        <f>AC29*$P$14</f>
        <v>13280347.895353103</v>
      </c>
      <c r="AF44" s="182">
        <f>AF29*$N$14</f>
        <v>1170174.0744737925</v>
      </c>
      <c r="AG44" s="178">
        <f>AF29*$O$14</f>
        <v>8250468.7236805372</v>
      </c>
      <c r="AH44" s="181">
        <f>AF29*$P$14</f>
        <v>13123158.747915538</v>
      </c>
      <c r="AI44" s="182">
        <f>AI29*$N$14</f>
        <v>1154911.4509843008</v>
      </c>
      <c r="AJ44" s="178">
        <f>AI29*$O$14</f>
        <v>8142857.5566855855</v>
      </c>
      <c r="AK44" s="181">
        <f>AI29*$P$14</f>
        <v>12951992.905728912</v>
      </c>
      <c r="AL44" s="182">
        <f>AL29*$N$14</f>
        <v>1147369.4082139404</v>
      </c>
      <c r="AM44" s="178">
        <f>AL29*$O$14</f>
        <v>8089681.3760241726</v>
      </c>
      <c r="AN44" s="181">
        <f>AL29*$P$14</f>
        <v>12867411.109978979</v>
      </c>
      <c r="AO44" s="178">
        <f>AO29*$N$14</f>
        <v>1143829.2771877765</v>
      </c>
      <c r="AP44" s="178">
        <f>AO29*$O$14</f>
        <v>8064721.2090317281</v>
      </c>
      <c r="AQ44" s="179">
        <f>AO29*$P$14</f>
        <v>12827709.579703955</v>
      </c>
    </row>
    <row r="45" spans="2:43" ht="15.75" thickTop="1" x14ac:dyDescent="0.25">
      <c r="B45" t="s">
        <v>233</v>
      </c>
      <c r="C45" t="s">
        <v>250</v>
      </c>
      <c r="D45" t="s">
        <v>251</v>
      </c>
      <c r="E45">
        <v>5</v>
      </c>
      <c r="F45">
        <v>2035</v>
      </c>
      <c r="G45" s="161">
        <v>222014.10593799999</v>
      </c>
      <c r="H45" s="161"/>
      <c r="K45" s="260" t="s">
        <v>216</v>
      </c>
      <c r="L45" s="118" t="s">
        <v>222</v>
      </c>
      <c r="M45" s="119" t="s">
        <v>9</v>
      </c>
      <c r="N45" s="183">
        <f>O19*$Q$4</f>
        <v>115658.88258084185</v>
      </c>
      <c r="O45" s="184">
        <f>O19*$R$4</f>
        <v>41116.062642636876</v>
      </c>
      <c r="P45" s="185">
        <f>O19*$S$4</f>
        <v>29152.306820151305</v>
      </c>
      <c r="Q45" s="186">
        <f t="shared" si="11"/>
        <v>125151.41538924215</v>
      </c>
      <c r="R45" s="184">
        <f t="shared" si="10"/>
        <v>44490.603057331515</v>
      </c>
      <c r="S45" s="185">
        <f t="shared" si="10"/>
        <v>31544.939558388363</v>
      </c>
      <c r="T45" s="186">
        <f>U19*$Q$4</f>
        <v>139390.2146018426</v>
      </c>
      <c r="U45" s="184">
        <f>U19*$R$4</f>
        <v>49552.413679373472</v>
      </c>
      <c r="V45" s="185">
        <f>U19*$S$4</f>
        <v>35133.888665743951</v>
      </c>
      <c r="W45" s="186">
        <f>X19*$Q$4</f>
        <v>148843.21753194896</v>
      </c>
      <c r="X45" s="184">
        <f>X19*$R$4</f>
        <v>52912.901451366386</v>
      </c>
      <c r="Y45" s="185">
        <f>X19*$S$4</f>
        <v>37516.557732234636</v>
      </c>
      <c r="Z45" s="186">
        <f>AA19*$Q$4</f>
        <v>161309.71559163122</v>
      </c>
      <c r="AA45" s="184">
        <f>AA19*$R$4</f>
        <v>57344.669282063995</v>
      </c>
      <c r="AB45" s="185">
        <f>AA19*$S$4</f>
        <v>40658.790894954793</v>
      </c>
      <c r="AC45" s="186">
        <f>AD19*$Q$4</f>
        <v>162885.94168301384</v>
      </c>
      <c r="AD45" s="184">
        <f>AD19*$R$4</f>
        <v>57905.008525069803</v>
      </c>
      <c r="AE45" s="185">
        <f>AD19*$S$4</f>
        <v>41056.085297326325</v>
      </c>
      <c r="AF45" s="186">
        <f>AG19*$Q$4</f>
        <v>167618.63538315205</v>
      </c>
      <c r="AG45" s="184">
        <f>AG19*$R$4</f>
        <v>59587.453714761854</v>
      </c>
      <c r="AH45" s="185">
        <f>AG19*$S$4</f>
        <v>42248.980609416081</v>
      </c>
      <c r="AI45" s="186">
        <f>AJ19*$Q$4</f>
        <v>173741.55478797309</v>
      </c>
      <c r="AJ45" s="184">
        <f>AJ19*$R$4</f>
        <v>61764.11608765374</v>
      </c>
      <c r="AK45" s="185">
        <f>AJ19*$S$4</f>
        <v>43792.288145693179</v>
      </c>
      <c r="AL45" s="186">
        <f>AM19*$Q$4</f>
        <v>173914.16584763734</v>
      </c>
      <c r="AM45" s="184">
        <f>AM19*$R$4</f>
        <v>61825.478319274873</v>
      </c>
      <c r="AN45" s="185">
        <f>AM19*$S$4</f>
        <v>43835.795487797805</v>
      </c>
      <c r="AO45" s="178">
        <f>AP19*$Q$4</f>
        <v>171534.53767798652</v>
      </c>
      <c r="AP45" s="178">
        <f>AP19*$R$4</f>
        <v>60979.53429226805</v>
      </c>
      <c r="AQ45" s="179">
        <f>AP19*$S$4</f>
        <v>43236.000219405447</v>
      </c>
    </row>
    <row r="46" spans="2:43" x14ac:dyDescent="0.25">
      <c r="B46" t="s">
        <v>233</v>
      </c>
      <c r="C46" t="s">
        <v>250</v>
      </c>
      <c r="D46" t="s">
        <v>251</v>
      </c>
      <c r="E46">
        <v>5</v>
      </c>
      <c r="F46">
        <v>2040</v>
      </c>
      <c r="G46" s="161">
        <v>221218.15983300001</v>
      </c>
      <c r="H46" s="161"/>
      <c r="K46" s="260"/>
      <c r="L46" s="125" t="s">
        <v>224</v>
      </c>
      <c r="M46" s="126" t="s">
        <v>8</v>
      </c>
      <c r="N46" s="180">
        <f>O20*$Q$5</f>
        <v>3122537.6867474378</v>
      </c>
      <c r="O46" s="178">
        <f>O20*$R$5</f>
        <v>1164348.1384868014</v>
      </c>
      <c r="P46" s="181">
        <f>O20*$S$5</f>
        <v>278707.26370619016</v>
      </c>
      <c r="Q46" s="182">
        <f t="shared" si="11"/>
        <v>3229360.2714836234</v>
      </c>
      <c r="R46" s="178">
        <f t="shared" si="10"/>
        <v>1204180.7010252168</v>
      </c>
      <c r="S46" s="181">
        <f t="shared" si="10"/>
        <v>288241.89011605008</v>
      </c>
      <c r="T46" s="182">
        <f>U20*$Q$5</f>
        <v>3389594.1485879021</v>
      </c>
      <c r="U46" s="178">
        <f>U20*$R$5</f>
        <v>1263929.5448328401</v>
      </c>
      <c r="V46" s="181">
        <f>U20*$S$5</f>
        <v>302543.82973083993</v>
      </c>
      <c r="W46" s="182">
        <f>X20*$Q$5</f>
        <v>3619006.7000702228</v>
      </c>
      <c r="X46" s="178">
        <f>X20*$R$5</f>
        <v>1349474.0935496201</v>
      </c>
      <c r="Y46" s="181">
        <f>X20*$S$5</f>
        <v>323020.42629998957</v>
      </c>
      <c r="Z46" s="182">
        <f>AA20*$Q$5</f>
        <v>3773643.8364286334</v>
      </c>
      <c r="AA46" s="178">
        <f>AA20*$R$5</f>
        <v>1407135.9954776617</v>
      </c>
      <c r="AB46" s="181">
        <f>AA20*$S$5</f>
        <v>336822.8195664442</v>
      </c>
      <c r="AC46" s="182">
        <f>AD20*$Q$5</f>
        <v>3888695.2122133765</v>
      </c>
      <c r="AD46" s="178">
        <f>AD20*$R$5</f>
        <v>1450036.9525402004</v>
      </c>
      <c r="AE46" s="181">
        <f>AD20*$S$5</f>
        <v>347091.92032596114</v>
      </c>
      <c r="AF46" s="182">
        <f>AG20*$Q$5</f>
        <v>3957564.7983220532</v>
      </c>
      <c r="AG46" s="178">
        <f>AG20*$R$5</f>
        <v>1475717.4030034011</v>
      </c>
      <c r="AH46" s="181">
        <f>AG20*$S$5</f>
        <v>353238.98909582465</v>
      </c>
      <c r="AI46" s="182">
        <f>AJ20*$Q$5</f>
        <v>4012155.8660713169</v>
      </c>
      <c r="AJ46" s="178">
        <f>AJ20*$R$5</f>
        <v>1496073.6050699553</v>
      </c>
      <c r="AK46" s="181">
        <f>AJ20*$S$5</f>
        <v>358111.60510291759</v>
      </c>
      <c r="AL46" s="182">
        <f>AM20*$Q$5</f>
        <v>4060808.3726305179</v>
      </c>
      <c r="AM46" s="178">
        <f>AM20*$R$5</f>
        <v>1514215.4054669044</v>
      </c>
      <c r="AN46" s="181">
        <f>AM20*$S$5</f>
        <v>362454.1650127988</v>
      </c>
      <c r="AO46" s="178">
        <f>AP20*$Q$5</f>
        <v>4135588.4484733092</v>
      </c>
      <c r="AP46" s="178">
        <f>AP20*$R$5</f>
        <v>1542099.7901688074</v>
      </c>
      <c r="AQ46" s="179">
        <f>AP20*$S$5</f>
        <v>369128.78431566304</v>
      </c>
    </row>
    <row r="47" spans="2:43" x14ac:dyDescent="0.25">
      <c r="B47" t="s">
        <v>233</v>
      </c>
      <c r="C47" t="s">
        <v>250</v>
      </c>
      <c r="D47" t="s">
        <v>251</v>
      </c>
      <c r="E47">
        <v>5</v>
      </c>
      <c r="F47">
        <v>2045</v>
      </c>
      <c r="G47" s="161">
        <v>219880.55742</v>
      </c>
      <c r="H47" s="161"/>
      <c r="K47" s="260"/>
      <c r="L47" s="125" t="s">
        <v>226</v>
      </c>
      <c r="M47" s="126" t="s">
        <v>8</v>
      </c>
      <c r="N47" s="180">
        <f>O21*$Q$6</f>
        <v>3150346.8489436917</v>
      </c>
      <c r="O47" s="178">
        <f>O21*$R$6</f>
        <v>2272303.6462818887</v>
      </c>
      <c r="P47" s="181">
        <f>O21*$S$6</f>
        <v>216530.8609973967</v>
      </c>
      <c r="Q47" s="182">
        <f t="shared" si="11"/>
        <v>3194961.7601654963</v>
      </c>
      <c r="R47" s="178">
        <f t="shared" si="10"/>
        <v>2304483.7935192767</v>
      </c>
      <c r="S47" s="181">
        <f t="shared" si="10"/>
        <v>219597.35037250118</v>
      </c>
      <c r="T47" s="182">
        <f>U21*$Q$6</f>
        <v>3261884.1269982029</v>
      </c>
      <c r="U47" s="178">
        <f>U21*$R$6</f>
        <v>2352754.0143753584</v>
      </c>
      <c r="V47" s="181">
        <f>U21*$S$6</f>
        <v>224197.08443515794</v>
      </c>
      <c r="W47" s="182">
        <f>X21*$Q$6</f>
        <v>3343046.8640706814</v>
      </c>
      <c r="X47" s="178">
        <f>X21*$R$6</f>
        <v>2411295.6265327148</v>
      </c>
      <c r="Y47" s="181">
        <f>X21*$S$6</f>
        <v>229775.59314606441</v>
      </c>
      <c r="Z47" s="182">
        <f>AA21*$Q$6</f>
        <v>3401621.669420985</v>
      </c>
      <c r="AA47" s="178">
        <f>AA21*$R$6</f>
        <v>2453544.8613502635</v>
      </c>
      <c r="AB47" s="181">
        <f>AA21*$S$6</f>
        <v>233801.57937659926</v>
      </c>
      <c r="AC47" s="182">
        <f>AD21*$Q$6</f>
        <v>3469486.6296738908</v>
      </c>
      <c r="AD47" s="178">
        <f>AD21*$R$6</f>
        <v>2502494.9624126782</v>
      </c>
      <c r="AE47" s="181">
        <f>AD21*$S$6</f>
        <v>238466.10013565249</v>
      </c>
      <c r="AF47" s="182">
        <f>AG21*$Q$6</f>
        <v>3479628.8558898955</v>
      </c>
      <c r="AG47" s="178">
        <f>AG21*$R$6</f>
        <v>2509810.4164617369</v>
      </c>
      <c r="AH47" s="181">
        <f>AG21*$S$6</f>
        <v>239163.19956002801</v>
      </c>
      <c r="AI47" s="182">
        <f>AJ21*$Q$6</f>
        <v>3499285.0493210624</v>
      </c>
      <c r="AJ47" s="178">
        <f>AJ21*$R$6</f>
        <v>2523988.169625849</v>
      </c>
      <c r="AK47" s="181">
        <f>AJ21*$S$6</f>
        <v>240514.21666755984</v>
      </c>
      <c r="AL47" s="182">
        <f>AM21*$Q$6</f>
        <v>3512715.6525724754</v>
      </c>
      <c r="AM47" s="178">
        <f>AM21*$R$6</f>
        <v>2533675.4866748219</v>
      </c>
      <c r="AN47" s="181">
        <f>AM21*$S$6</f>
        <v>241437.33409722254</v>
      </c>
      <c r="AO47" s="178">
        <f>AP21*$Q$6</f>
        <v>3530530.9418022437</v>
      </c>
      <c r="AP47" s="178">
        <f>AP21*$R$6</f>
        <v>2546525.4199099331</v>
      </c>
      <c r="AQ47" s="179">
        <f>AP21*$S$6</f>
        <v>242661.82146347329</v>
      </c>
    </row>
    <row r="48" spans="2:43" x14ac:dyDescent="0.25">
      <c r="B48" t="s">
        <v>233</v>
      </c>
      <c r="C48" t="s">
        <v>250</v>
      </c>
      <c r="D48" t="s">
        <v>251</v>
      </c>
      <c r="E48">
        <v>5</v>
      </c>
      <c r="F48">
        <v>2050</v>
      </c>
      <c r="G48" s="161">
        <v>213536.82685899999</v>
      </c>
      <c r="H48" s="161"/>
      <c r="K48" s="260"/>
      <c r="L48" s="125" t="s">
        <v>228</v>
      </c>
      <c r="M48" s="126" t="s">
        <v>8</v>
      </c>
      <c r="N48" s="180">
        <f>O22*$Q$7</f>
        <v>4531480.2416843595</v>
      </c>
      <c r="O48" s="178">
        <f>O22*$R$7</f>
        <v>2132320.5440732013</v>
      </c>
      <c r="P48" s="181">
        <f>O22*$S$7</f>
        <v>443457.1221140484</v>
      </c>
      <c r="Q48" s="182">
        <f t="shared" si="11"/>
        <v>4590389.1049507428</v>
      </c>
      <c r="R48" s="178">
        <f t="shared" si="10"/>
        <v>2160040.5323930043</v>
      </c>
      <c r="S48" s="181">
        <f t="shared" si="10"/>
        <v>449222.02752637124</v>
      </c>
      <c r="T48" s="182">
        <f>U22*$Q$7</f>
        <v>4678752.3998503173</v>
      </c>
      <c r="U48" s="178">
        <f>U22*$R$7</f>
        <v>2201620.5148727088</v>
      </c>
      <c r="V48" s="181">
        <f>U22*$S$7</f>
        <v>457869.38564485556</v>
      </c>
      <c r="W48" s="182">
        <f>X22*$Q$7</f>
        <v>4849426.9042301588</v>
      </c>
      <c r="X48" s="178">
        <f>X22*$R$7</f>
        <v>2281932.6276103719</v>
      </c>
      <c r="Y48" s="181">
        <f>X22*$S$7</f>
        <v>474571.83616737911</v>
      </c>
      <c r="Z48" s="182">
        <f>AA22*$Q$7</f>
        <v>4973185.0822778484</v>
      </c>
      <c r="AA48" s="178">
        <f>AA22*$R$7</f>
        <v>2340167.9263369683</v>
      </c>
      <c r="AB48" s="181">
        <f>AA22*$S$7</f>
        <v>486682.98805330385</v>
      </c>
      <c r="AC48" s="182">
        <f>AD22*$Q$7</f>
        <v>5081902.8528503478</v>
      </c>
      <c r="AD48" s="178">
        <f>AD22*$R$7</f>
        <v>2391325.8534013066</v>
      </c>
      <c r="AE48" s="181">
        <f>AD22*$S$7</f>
        <v>497322.26420356595</v>
      </c>
      <c r="AF48" s="182">
        <f>AG22*$Q$7</f>
        <v>5108700.0360955149</v>
      </c>
      <c r="AG48" s="178">
        <f>AG22*$R$7</f>
        <v>2403935.4602647191</v>
      </c>
      <c r="AH48" s="181">
        <f>AG22*$S$7</f>
        <v>499944.67479102715</v>
      </c>
      <c r="AI48" s="182">
        <f>AJ22*$Q$7</f>
        <v>5156723.2845799774</v>
      </c>
      <c r="AJ48" s="178">
        <f>AJ22*$R$7</f>
        <v>2426533.14443745</v>
      </c>
      <c r="AK48" s="181">
        <f>AJ22*$S$7</f>
        <v>504644.2984088434</v>
      </c>
      <c r="AL48" s="182">
        <f>AM22*$Q$7</f>
        <v>5212166.8103611683</v>
      </c>
      <c r="AM48" s="178">
        <f>AM22*$R$7</f>
        <v>2452622.4933375218</v>
      </c>
      <c r="AN48" s="181">
        <f>AM22*$S$7</f>
        <v>510070.08095040964</v>
      </c>
      <c r="AO48" s="178">
        <f>AP22*$Q$7</f>
        <v>5229893.7508561732</v>
      </c>
      <c r="AP48" s="178">
        <f>AP22*$R$7</f>
        <v>2460964.0323898937</v>
      </c>
      <c r="AQ48" s="179">
        <f>AP22*$S$7</f>
        <v>511804.8646406238</v>
      </c>
    </row>
    <row r="49" spans="2:43" x14ac:dyDescent="0.25">
      <c r="B49" t="s">
        <v>233</v>
      </c>
      <c r="C49" t="s">
        <v>250</v>
      </c>
      <c r="D49" t="s">
        <v>251</v>
      </c>
      <c r="E49">
        <v>6</v>
      </c>
      <c r="F49">
        <v>2010</v>
      </c>
      <c r="G49" s="161">
        <v>143150.78058200001</v>
      </c>
      <c r="H49" s="161"/>
      <c r="K49" s="260"/>
      <c r="L49" s="125" t="s">
        <v>230</v>
      </c>
      <c r="M49" s="126" t="s">
        <v>8</v>
      </c>
      <c r="N49" s="180">
        <f>O23*$Q$8</f>
        <v>956804.40230835252</v>
      </c>
      <c r="O49" s="178">
        <f>O23*$R$8</f>
        <v>2347968.7125115893</v>
      </c>
      <c r="P49" s="181">
        <f>O23*$S$8</f>
        <v>169317.5044747481</v>
      </c>
      <c r="Q49" s="182">
        <f t="shared" si="11"/>
        <v>988978.60330361931</v>
      </c>
      <c r="R49" s="178">
        <f t="shared" si="10"/>
        <v>2426923.216801798</v>
      </c>
      <c r="S49" s="181">
        <f t="shared" si="10"/>
        <v>175011.09807428077</v>
      </c>
      <c r="T49" s="182">
        <f>U23*$Q$8</f>
        <v>1037239.9047965194</v>
      </c>
      <c r="U49" s="178">
        <f>U23*$R$8</f>
        <v>2545354.9732371112</v>
      </c>
      <c r="V49" s="181">
        <f>U23*$S$8</f>
        <v>183551.48847357978</v>
      </c>
      <c r="W49" s="182">
        <f>X23*$Q$8</f>
        <v>1093965.5011769803</v>
      </c>
      <c r="X49" s="178">
        <f>X23*$R$8</f>
        <v>2684557.8502081553</v>
      </c>
      <c r="Y49" s="181">
        <f>X23*$S$8</f>
        <v>193589.73285854459</v>
      </c>
      <c r="Z49" s="182">
        <f>AA23*$Q$8</f>
        <v>1122556.8240859737</v>
      </c>
      <c r="AA49" s="178">
        <f>AA23*$R$8</f>
        <v>2754720.0813576705</v>
      </c>
      <c r="AB49" s="181">
        <f>AA23*$S$8</f>
        <v>198649.29511902668</v>
      </c>
      <c r="AC49" s="182">
        <f>AD23*$Q$8</f>
        <v>1164760.2848981693</v>
      </c>
      <c r="AD49" s="178">
        <f>AD23*$R$8</f>
        <v>2858286.0822118442</v>
      </c>
      <c r="AE49" s="181">
        <f>AD23*$S$8</f>
        <v>206117.68118380554</v>
      </c>
      <c r="AF49" s="182">
        <f>AG23*$Q$8</f>
        <v>1186444.732797608</v>
      </c>
      <c r="AG49" s="178">
        <f>AG23*$R$8</f>
        <v>2911499.0535287987</v>
      </c>
      <c r="AH49" s="181">
        <f>AG23*$S$8</f>
        <v>209954.99275489344</v>
      </c>
      <c r="AI49" s="182">
        <f>AJ23*$Q$8</f>
        <v>1203590.8364307245</v>
      </c>
      <c r="AJ49" s="178">
        <f>AJ23*$R$8</f>
        <v>2953575.0669490052</v>
      </c>
      <c r="AK49" s="181">
        <f>AJ23*$S$8</f>
        <v>212989.19229622153</v>
      </c>
      <c r="AL49" s="182">
        <f>AM23*$Q$8</f>
        <v>1218576.1116768357</v>
      </c>
      <c r="AM49" s="178">
        <f>AM23*$R$8</f>
        <v>2990348.4736571652</v>
      </c>
      <c r="AN49" s="181">
        <f>AM23*$S$8</f>
        <v>215641.00849022879</v>
      </c>
      <c r="AO49" s="178">
        <f>AP23*$Q$8</f>
        <v>1224068.8316536115</v>
      </c>
      <c r="AP49" s="178">
        <f>AP23*$R$8</f>
        <v>3003827.4403309631</v>
      </c>
      <c r="AQ49" s="179">
        <f>AP23*$S$8</f>
        <v>216613.00823960558</v>
      </c>
    </row>
    <row r="50" spans="2:43" x14ac:dyDescent="0.25">
      <c r="B50" t="s">
        <v>233</v>
      </c>
      <c r="C50" t="s">
        <v>250</v>
      </c>
      <c r="D50" t="s">
        <v>251</v>
      </c>
      <c r="E50">
        <v>6</v>
      </c>
      <c r="F50">
        <v>2015</v>
      </c>
      <c r="G50" s="161">
        <v>146246.42738000001</v>
      </c>
      <c r="H50" s="161"/>
      <c r="K50" s="260"/>
      <c r="L50" s="125" t="s">
        <v>232</v>
      </c>
      <c r="M50" s="126" t="s">
        <v>8</v>
      </c>
      <c r="N50" s="180">
        <f>O24*$Q$9</f>
        <v>7759763.5520719588</v>
      </c>
      <c r="O50" s="178">
        <f>O24*$R$9</f>
        <v>2568248.3247008123</v>
      </c>
      <c r="P50" s="181">
        <f>O24*$S$9</f>
        <v>311831.37136346055</v>
      </c>
      <c r="Q50" s="182">
        <f t="shared" si="11"/>
        <v>7895986.1248953026</v>
      </c>
      <c r="R50" s="178">
        <f t="shared" si="11"/>
        <v>2613333.8987769154</v>
      </c>
      <c r="S50" s="181">
        <f t="shared" si="11"/>
        <v>317305.56802024139</v>
      </c>
      <c r="T50" s="182">
        <f>U24*$Q$9</f>
        <v>8100319.9841303183</v>
      </c>
      <c r="U50" s="178">
        <f>U24*$R$9</f>
        <v>2680962.2598910704</v>
      </c>
      <c r="V50" s="181">
        <f>U24*$S$9</f>
        <v>325516.86300541263</v>
      </c>
      <c r="W50" s="182">
        <f>X24*$Q$9</f>
        <v>8441791.0067425184</v>
      </c>
      <c r="X50" s="178">
        <f>X24*$R$9</f>
        <v>2793978.8970440789</v>
      </c>
      <c r="Y50" s="181">
        <f>X24*$S$9</f>
        <v>339239.10809026624</v>
      </c>
      <c r="Z50" s="182">
        <f>AA24*$Q$9</f>
        <v>8762198.0993547775</v>
      </c>
      <c r="AA50" s="178">
        <f>AA24*$R$9</f>
        <v>2900024.0069629205</v>
      </c>
      <c r="AB50" s="181">
        <f>AA24*$S$9</f>
        <v>352114.88483441481</v>
      </c>
      <c r="AC50" s="182">
        <f>AD24*$Q$9</f>
        <v>8999054.8180175982</v>
      </c>
      <c r="AD50" s="178">
        <f>AD24*$R$9</f>
        <v>2978416.456271186</v>
      </c>
      <c r="AE50" s="181">
        <f>AD24*$S$9</f>
        <v>361633.13302608248</v>
      </c>
      <c r="AF50" s="182">
        <f>AG24*$Q$9</f>
        <v>9191032.7165450063</v>
      </c>
      <c r="AG50" s="178">
        <f>AG24*$R$9</f>
        <v>3041955.3660541964</v>
      </c>
      <c r="AH50" s="181">
        <f>AG24*$S$9</f>
        <v>369347.89533392258</v>
      </c>
      <c r="AI50" s="182">
        <f>AJ24*$Q$9</f>
        <v>9342318.9747819658</v>
      </c>
      <c r="AJ50" s="178">
        <f>AJ24*$R$9</f>
        <v>3092026.5668916986</v>
      </c>
      <c r="AK50" s="181">
        <f>AJ24*$S$9</f>
        <v>375427.43642533652</v>
      </c>
      <c r="AL50" s="182">
        <f>AM24*$Q$9</f>
        <v>9501678.0571543034</v>
      </c>
      <c r="AM50" s="178">
        <f>AM24*$R$9</f>
        <v>3144769.629690221</v>
      </c>
      <c r="AN50" s="181">
        <f>AM24*$S$9</f>
        <v>381831.38944038947</v>
      </c>
      <c r="AO50" s="178">
        <f>AP24*$Q$9</f>
        <v>9727291.9703536145</v>
      </c>
      <c r="AP50" s="178">
        <f>AP24*$R$9</f>
        <v>3219441.0485698092</v>
      </c>
      <c r="AQ50" s="179">
        <f>AP24*$S$9</f>
        <v>390897.83785463689</v>
      </c>
    </row>
    <row r="51" spans="2:43" x14ac:dyDescent="0.25">
      <c r="B51" t="s">
        <v>233</v>
      </c>
      <c r="C51" t="s">
        <v>250</v>
      </c>
      <c r="D51" t="s">
        <v>251</v>
      </c>
      <c r="E51">
        <v>6</v>
      </c>
      <c r="F51">
        <v>2020</v>
      </c>
      <c r="G51" s="161">
        <v>148558.004617</v>
      </c>
      <c r="H51" s="161"/>
      <c r="K51" s="260"/>
      <c r="L51" s="125" t="s">
        <v>233</v>
      </c>
      <c r="M51" s="126" t="s">
        <v>9</v>
      </c>
      <c r="N51" s="180">
        <f>O25*$Q$10</f>
        <v>25108739.518978309</v>
      </c>
      <c r="O51" s="178">
        <f>O25*$R$10</f>
        <v>0</v>
      </c>
      <c r="P51" s="181">
        <f>O25*$S$10</f>
        <v>46273.829552104704</v>
      </c>
      <c r="Q51" s="182">
        <f t="shared" si="11"/>
        <v>25593788.521161541</v>
      </c>
      <c r="R51" s="178">
        <f t="shared" si="11"/>
        <v>0</v>
      </c>
      <c r="S51" s="181">
        <f t="shared" si="11"/>
        <v>47167.74439137731</v>
      </c>
      <c r="T51" s="182">
        <f>U25*$Q$10</f>
        <v>26321362.024436388</v>
      </c>
      <c r="U51" s="178">
        <f>U25*$R$10</f>
        <v>0</v>
      </c>
      <c r="V51" s="181">
        <f>U25*$S$10</f>
        <v>48508.616650286225</v>
      </c>
      <c r="W51" s="182">
        <f>X25*$Q$10</f>
        <v>27773868.760880981</v>
      </c>
      <c r="X51" s="178">
        <f>X25*$R$10</f>
        <v>0</v>
      </c>
      <c r="Y51" s="181">
        <f>X25*$S$10</f>
        <v>51185.49531616742</v>
      </c>
      <c r="Z51" s="182">
        <f>AA25*$Q$10</f>
        <v>29147862.397721604</v>
      </c>
      <c r="AA51" s="178">
        <f>AA25*$R$10</f>
        <v>0</v>
      </c>
      <c r="AB51" s="181">
        <f>AA25*$S$10</f>
        <v>53717.679271828856</v>
      </c>
      <c r="AC51" s="182">
        <f>AD25*$Q$10</f>
        <v>30357477.97697689</v>
      </c>
      <c r="AD51" s="178">
        <f>AD25*$R$10</f>
        <v>0</v>
      </c>
      <c r="AE51" s="181">
        <f>AD25*$S$10</f>
        <v>55946.924793919774</v>
      </c>
      <c r="AF51" s="182">
        <f>AG25*$Q$10</f>
        <v>31310323.966259338</v>
      </c>
      <c r="AG51" s="178">
        <f>AG25*$R$10</f>
        <v>0</v>
      </c>
      <c r="AH51" s="181">
        <f>AG25*$S$10</f>
        <v>57702.960092471345</v>
      </c>
      <c r="AI51" s="182">
        <f>AJ25*$Q$10</f>
        <v>32278239.061796948</v>
      </c>
      <c r="AJ51" s="178">
        <f>AJ25*$R$10</f>
        <v>0</v>
      </c>
      <c r="AK51" s="181">
        <f>AJ25*$S$10</f>
        <v>59486.766807179694</v>
      </c>
      <c r="AL51" s="182">
        <f>AM25*$Q$10</f>
        <v>33210661.981400788</v>
      </c>
      <c r="AM51" s="178">
        <f>AM25*$R$10</f>
        <v>0</v>
      </c>
      <c r="AN51" s="181">
        <f>AM25*$S$10</f>
        <v>61205.163671331778</v>
      </c>
      <c r="AO51" s="178">
        <f>AP25*$Q$10</f>
        <v>34191451.164284632</v>
      </c>
      <c r="AP51" s="178">
        <f>AP25*$R$10</f>
        <v>0</v>
      </c>
      <c r="AQ51" s="179">
        <f>AP25*$S$10</f>
        <v>63012.696520243262</v>
      </c>
    </row>
    <row r="52" spans="2:43" x14ac:dyDescent="0.25">
      <c r="B52" t="s">
        <v>233</v>
      </c>
      <c r="C52" t="s">
        <v>250</v>
      </c>
      <c r="D52" t="s">
        <v>251</v>
      </c>
      <c r="E52">
        <v>6</v>
      </c>
      <c r="F52">
        <v>2025</v>
      </c>
      <c r="G52" s="161">
        <v>160534.49057699999</v>
      </c>
      <c r="H52" s="161"/>
      <c r="K52" s="260"/>
      <c r="L52" s="125" t="s">
        <v>234</v>
      </c>
      <c r="M52" s="126" t="s">
        <v>9</v>
      </c>
      <c r="N52" s="180">
        <f>O26*$Q$11</f>
        <v>8483493.5157543048</v>
      </c>
      <c r="O52" s="178">
        <f>O26*$R$11</f>
        <v>1480809.759827693</v>
      </c>
      <c r="P52" s="181">
        <f>O26*$S$11</f>
        <v>12741.747403550851</v>
      </c>
      <c r="Q52" s="182">
        <f t="shared" si="11"/>
        <v>8626428.4345605001</v>
      </c>
      <c r="R52" s="178">
        <f t="shared" si="11"/>
        <v>1505759.3189209285</v>
      </c>
      <c r="S52" s="181">
        <f t="shared" si="11"/>
        <v>12956.427903653013</v>
      </c>
      <c r="T52" s="182">
        <f>U26*$Q$11</f>
        <v>8840830.8127697911</v>
      </c>
      <c r="U52" s="178">
        <f>U26*$R$11</f>
        <v>1543183.6575607816</v>
      </c>
      <c r="V52" s="181">
        <f>U26*$S$11</f>
        <v>13278.448653806256</v>
      </c>
      <c r="W52" s="182">
        <f>X26*$Q$11</f>
        <v>9195605.2039864101</v>
      </c>
      <c r="X52" s="178">
        <f>X26*$R$11</f>
        <v>1605110.1952630719</v>
      </c>
      <c r="Y52" s="181">
        <f>X26*$S$11</f>
        <v>13811.300558476891</v>
      </c>
      <c r="Z52" s="182">
        <f>AA26*$Q$11</f>
        <v>9525849.3866529595</v>
      </c>
      <c r="AA52" s="178">
        <f>AA26*$R$11</f>
        <v>1662754.9388950195</v>
      </c>
      <c r="AB52" s="181">
        <f>AA26*$S$11</f>
        <v>14307.309419592304</v>
      </c>
      <c r="AC52" s="182">
        <f>AD26*$Q$11</f>
        <v>9858397.664754726</v>
      </c>
      <c r="AD52" s="178">
        <f>AD26*$R$11</f>
        <v>1720801.8667216867</v>
      </c>
      <c r="AE52" s="181">
        <f>AD26*$S$11</f>
        <v>14806.77890715538</v>
      </c>
      <c r="AF52" s="182">
        <f>AG26*$Q$11</f>
        <v>10119604.247332498</v>
      </c>
      <c r="AG52" s="178">
        <f>AG26*$R$11</f>
        <v>1766395.9673235319</v>
      </c>
      <c r="AH52" s="181">
        <f>AG26*$S$11</f>
        <v>15199.097035196619</v>
      </c>
      <c r="AI52" s="182">
        <f>AJ26*$Q$11</f>
        <v>10393011.014045209</v>
      </c>
      <c r="AJ52" s="178">
        <f>AJ26*$R$11</f>
        <v>1814119.6330279098</v>
      </c>
      <c r="AK52" s="181">
        <f>AJ26*$S$11</f>
        <v>15609.739178484115</v>
      </c>
      <c r="AL52" s="182">
        <f>AM26*$Q$11</f>
        <v>10674349.323293002</v>
      </c>
      <c r="AM52" s="178">
        <f>AM26*$R$11</f>
        <v>1863227.7644096205</v>
      </c>
      <c r="AN52" s="181">
        <f>AM26*$S$11</f>
        <v>16032.294068721303</v>
      </c>
      <c r="AO52" s="178">
        <f>AP26*$Q$11</f>
        <v>10915235.936911905</v>
      </c>
      <c r="AP52" s="178">
        <f>AP26*$R$11</f>
        <v>1905274.9761857938</v>
      </c>
      <c r="AQ52" s="179">
        <f>AP26*$S$11</f>
        <v>16394.092704852625</v>
      </c>
    </row>
    <row r="53" spans="2:43" x14ac:dyDescent="0.25">
      <c r="B53" t="s">
        <v>233</v>
      </c>
      <c r="C53" t="s">
        <v>250</v>
      </c>
      <c r="D53" t="s">
        <v>251</v>
      </c>
      <c r="E53">
        <v>6</v>
      </c>
      <c r="F53">
        <v>2030</v>
      </c>
      <c r="G53" s="161">
        <v>169241.25075499999</v>
      </c>
      <c r="H53" s="161"/>
      <c r="K53" s="260"/>
      <c r="L53" s="125" t="s">
        <v>236</v>
      </c>
      <c r="M53" s="126" t="s">
        <v>9</v>
      </c>
      <c r="N53" s="180">
        <f>O27*$Q$12</f>
        <v>116252.77582811218</v>
      </c>
      <c r="O53" s="178">
        <f>O27*$R$12</f>
        <v>4092149.5949332793</v>
      </c>
      <c r="P53" s="181">
        <f>O27*$S$12</f>
        <v>159240.42461906956</v>
      </c>
      <c r="Q53" s="182">
        <f t="shared" si="11"/>
        <v>120610.11446018313</v>
      </c>
      <c r="R53" s="178">
        <f t="shared" si="11"/>
        <v>4245529.8595437389</v>
      </c>
      <c r="S53" s="181">
        <f t="shared" si="11"/>
        <v>165209.00858652664</v>
      </c>
      <c r="T53" s="182">
        <f>U27*$Q$12</f>
        <v>127146.12240828955</v>
      </c>
      <c r="U53" s="178">
        <f>U27*$R$12</f>
        <v>4475600.256459428</v>
      </c>
      <c r="V53" s="181">
        <f>U27*$S$12</f>
        <v>174161.88453771226</v>
      </c>
      <c r="W53" s="182">
        <f>X27*$Q$12</f>
        <v>135816.81195212083</v>
      </c>
      <c r="X53" s="178">
        <f>X27*$R$12</f>
        <v>4780812.3982928721</v>
      </c>
      <c r="Y53" s="181">
        <f>X27*$S$12</f>
        <v>186038.79908761784</v>
      </c>
      <c r="Z53" s="182">
        <f>AA27*$Q$12</f>
        <v>141548.48664051449</v>
      </c>
      <c r="AA53" s="178">
        <f>AA27*$R$12</f>
        <v>4982569.905477725</v>
      </c>
      <c r="AB53" s="181">
        <f>AA27*$S$12</f>
        <v>193889.91752033116</v>
      </c>
      <c r="AC53" s="182">
        <f>AD27*$Q$12</f>
        <v>147245.02425894592</v>
      </c>
      <c r="AD53" s="178">
        <f>AD27*$R$12</f>
        <v>5183090.5721175773</v>
      </c>
      <c r="AE53" s="181">
        <f>AD27*$S$12</f>
        <v>201692.90598882816</v>
      </c>
      <c r="AF53" s="182">
        <f>AG27*$Q$12</f>
        <v>151881.7334530293</v>
      </c>
      <c r="AG53" s="178">
        <f>AG27*$R$12</f>
        <v>5346304.8051991705</v>
      </c>
      <c r="AH53" s="181">
        <f>AG27*$S$12</f>
        <v>208044.16543739982</v>
      </c>
      <c r="AI53" s="182">
        <f>AJ27*$Q$12</f>
        <v>155447.7273844805</v>
      </c>
      <c r="AJ53" s="178">
        <f>AJ27*$R$12</f>
        <v>5471829.3831559047</v>
      </c>
      <c r="AK53" s="181">
        <f>AJ27*$S$12</f>
        <v>212928.78332104435</v>
      </c>
      <c r="AL53" s="182">
        <f>AM27*$Q$12</f>
        <v>158240.68417574899</v>
      </c>
      <c r="AM53" s="178">
        <f>AM27*$R$12</f>
        <v>5570142.7087573018</v>
      </c>
      <c r="AN53" s="181">
        <f>AM27*$S$12</f>
        <v>216754.51240334948</v>
      </c>
      <c r="AO53" s="178">
        <f>AP27*$Q$12</f>
        <v>162830.27076282646</v>
      </c>
      <c r="AP53" s="178">
        <f>AP27*$R$12</f>
        <v>5731698.205040588</v>
      </c>
      <c r="AQ53" s="179">
        <f>AP27*$S$12</f>
        <v>223041.22436997649</v>
      </c>
    </row>
    <row r="54" spans="2:43" x14ac:dyDescent="0.25">
      <c r="B54" t="s">
        <v>233</v>
      </c>
      <c r="C54" t="s">
        <v>250</v>
      </c>
      <c r="D54" t="s">
        <v>251</v>
      </c>
      <c r="E54">
        <v>6</v>
      </c>
      <c r="F54">
        <v>2035</v>
      </c>
      <c r="G54" s="161">
        <v>181266.54130000001</v>
      </c>
      <c r="H54" s="161"/>
      <c r="K54" s="260"/>
      <c r="L54" s="125" t="s">
        <v>238</v>
      </c>
      <c r="M54" s="126" t="s">
        <v>9</v>
      </c>
      <c r="N54" s="180">
        <f>O28*$Q$13</f>
        <v>2058432.6650869534</v>
      </c>
      <c r="O54" s="178">
        <f>O28*$R$13</f>
        <v>119742.72948263225</v>
      </c>
      <c r="P54" s="181">
        <f>O28*$S$13</f>
        <v>119729.90925800461</v>
      </c>
      <c r="Q54" s="182">
        <f t="shared" si="11"/>
        <v>2124077.7385515515</v>
      </c>
      <c r="R54" s="178">
        <f t="shared" si="11"/>
        <v>123561.42144524099</v>
      </c>
      <c r="S54" s="181">
        <f t="shared" si="11"/>
        <v>123548.19237333757</v>
      </c>
      <c r="T54" s="182">
        <f>U28*$Q$13</f>
        <v>2222545.3487484483</v>
      </c>
      <c r="U54" s="178">
        <f>U28*$R$13</f>
        <v>129289.45938915412</v>
      </c>
      <c r="V54" s="181">
        <f>U28*$S$13</f>
        <v>129275.61704633702</v>
      </c>
      <c r="W54" s="182">
        <f>X28*$Q$13</f>
        <v>2340575.123849744</v>
      </c>
      <c r="X54" s="178">
        <f>X28*$R$13</f>
        <v>136155.46364110927</v>
      </c>
      <c r="Y54" s="181">
        <f>X28*$S$13</f>
        <v>136140.88619130751</v>
      </c>
      <c r="Z54" s="182">
        <f>AA28*$Q$13</f>
        <v>2411638.7639259947</v>
      </c>
      <c r="AA54" s="178">
        <f>AA28*$R$13</f>
        <v>140289.36336687085</v>
      </c>
      <c r="AB54" s="181">
        <f>AA28*$S$13</f>
        <v>140274.34332215498</v>
      </c>
      <c r="AC54" s="182">
        <f>AD28*$Q$13</f>
        <v>2471445.5439940491</v>
      </c>
      <c r="AD54" s="178">
        <f>AD28*$R$13</f>
        <v>143768.43130452128</v>
      </c>
      <c r="AE54" s="181">
        <f>AD28*$S$13</f>
        <v>143753.03877428875</v>
      </c>
      <c r="AF54" s="182">
        <f>AG28*$Q$13</f>
        <v>2514364.0673360443</v>
      </c>
      <c r="AG54" s="178">
        <f>AG28*$R$13</f>
        <v>146265.07898093067</v>
      </c>
      <c r="AH54" s="181">
        <f>AG28*$S$13</f>
        <v>146249.41914775487</v>
      </c>
      <c r="AI54" s="182">
        <f>AJ28*$Q$13</f>
        <v>2564347.9898228804</v>
      </c>
      <c r="AJ54" s="178">
        <f>AJ28*$R$13</f>
        <v>149172.73363018743</v>
      </c>
      <c r="AK54" s="181">
        <f>AJ28*$S$13</f>
        <v>149156.76248971219</v>
      </c>
      <c r="AL54" s="182">
        <f>AM28*$Q$13</f>
        <v>2607117.3120689755</v>
      </c>
      <c r="AM54" s="178">
        <f>AM28*$R$13</f>
        <v>151660.70201056355</v>
      </c>
      <c r="AN54" s="181">
        <f>AM28*$S$13</f>
        <v>151644.46449639162</v>
      </c>
      <c r="AO54" s="178">
        <f>AP28*$Q$13</f>
        <v>2636419.0668659136</v>
      </c>
      <c r="AP54" s="178">
        <f>AP28*$R$13</f>
        <v>153365.23777582162</v>
      </c>
      <c r="AQ54" s="179">
        <f>AP28*$S$13</f>
        <v>153348.81776596504</v>
      </c>
    </row>
    <row r="55" spans="2:43" ht="15.75" thickBot="1" x14ac:dyDescent="0.3">
      <c r="B55" t="s">
        <v>233</v>
      </c>
      <c r="C55" t="s">
        <v>250</v>
      </c>
      <c r="D55" t="s">
        <v>251</v>
      </c>
      <c r="E55">
        <v>6</v>
      </c>
      <c r="F55">
        <v>2040</v>
      </c>
      <c r="G55" s="161">
        <v>179580.780076</v>
      </c>
      <c r="H55" s="161"/>
      <c r="K55" s="260"/>
      <c r="L55" s="132" t="s">
        <v>240</v>
      </c>
      <c r="M55" s="133" t="s">
        <v>9</v>
      </c>
      <c r="N55" s="187">
        <f>O29*$Q$14</f>
        <v>734950.23844108218</v>
      </c>
      <c r="O55" s="188">
        <f>O29*$R$14</f>
        <v>3701727.1638324163</v>
      </c>
      <c r="P55" s="189">
        <f>O29*$S$14</f>
        <v>589799.23981315165</v>
      </c>
      <c r="Q55" s="190">
        <f t="shared" si="11"/>
        <v>757596.70037317579</v>
      </c>
      <c r="R55" s="188">
        <f t="shared" si="11"/>
        <v>3815790.7002652274</v>
      </c>
      <c r="S55" s="189">
        <f t="shared" si="11"/>
        <v>607973.07707911101</v>
      </c>
      <c r="T55" s="190">
        <f>U29*$Q$14</f>
        <v>791566.39327131608</v>
      </c>
      <c r="U55" s="188">
        <f>U29*$R$14</f>
        <v>3986886.0049144435</v>
      </c>
      <c r="V55" s="189">
        <f>U29*$S$14</f>
        <v>635233.83297804999</v>
      </c>
      <c r="W55" s="190">
        <f>X29*$Q$14</f>
        <v>826006.27437645197</v>
      </c>
      <c r="X55" s="188">
        <f>X29*$R$14</f>
        <v>4160349.5086156679</v>
      </c>
      <c r="Y55" s="189">
        <f>X29*$S$14</f>
        <v>662871.91598371032</v>
      </c>
      <c r="Z55" s="190">
        <f>AA29*$Q$14</f>
        <v>849395.04852981505</v>
      </c>
      <c r="AA55" s="188">
        <f>AA29*$R$14</f>
        <v>4278151.8523442587</v>
      </c>
      <c r="AB55" s="189">
        <f>AA29*$S$14</f>
        <v>681641.4604974658</v>
      </c>
      <c r="AC55" s="190">
        <f>AD29*$Q$14</f>
        <v>870609.83675402694</v>
      </c>
      <c r="AD55" s="188">
        <f>AD29*$R$14</f>
        <v>4385004.4713883605</v>
      </c>
      <c r="AE55" s="189">
        <f>AD29*$S$14</f>
        <v>698666.37635296315</v>
      </c>
      <c r="AF55" s="190">
        <f>AG29*$Q$14</f>
        <v>887671.63255623379</v>
      </c>
      <c r="AG55" s="188">
        <f>AG29*$R$14</f>
        <v>4470939.6948651997</v>
      </c>
      <c r="AH55" s="189">
        <f>AG29*$S$14</f>
        <v>712358.5063335367</v>
      </c>
      <c r="AI55" s="190">
        <f>AJ29*$Q$14</f>
        <v>900305.07824006793</v>
      </c>
      <c r="AJ55" s="188">
        <f>AJ29*$R$14</f>
        <v>4534570.6274298942</v>
      </c>
      <c r="AK55" s="189">
        <f>AJ29*$S$14</f>
        <v>722496.87526086846</v>
      </c>
      <c r="AL55" s="190">
        <f>AM29*$Q$14</f>
        <v>901692.65461367927</v>
      </c>
      <c r="AM55" s="188">
        <f>AM29*$R$14</f>
        <v>4541559.4395772098</v>
      </c>
      <c r="AN55" s="189">
        <f>AM29*$S$14</f>
        <v>723610.40846016991</v>
      </c>
      <c r="AO55" s="178">
        <f>AP29*$Q$14</f>
        <v>905057.54784754815</v>
      </c>
      <c r="AP55" s="178">
        <f>AP29*$R$14</f>
        <v>4558507.4124272205</v>
      </c>
      <c r="AQ55" s="179">
        <f>AP29*$S$14</f>
        <v>726310.74294213147</v>
      </c>
    </row>
    <row r="56" spans="2:43" ht="15.75" thickTop="1" x14ac:dyDescent="0.25">
      <c r="B56" t="s">
        <v>233</v>
      </c>
      <c r="C56" t="s">
        <v>250</v>
      </c>
      <c r="D56" t="s">
        <v>251</v>
      </c>
      <c r="E56">
        <v>6</v>
      </c>
      <c r="F56">
        <v>2045</v>
      </c>
      <c r="G56" s="161">
        <v>186377.11578399999</v>
      </c>
      <c r="H56" s="161"/>
      <c r="K56" s="260" t="s">
        <v>247</v>
      </c>
      <c r="L56" s="118" t="s">
        <v>222</v>
      </c>
      <c r="M56" s="119" t="s">
        <v>9</v>
      </c>
      <c r="N56" s="180">
        <f>P19*$T$4</f>
        <v>258934.88924913781</v>
      </c>
      <c r="O56" s="178">
        <f>P19*$U$4</f>
        <v>152684.07450907983</v>
      </c>
      <c r="P56" s="181">
        <f>P19*$V$4</f>
        <v>72278.795331532296</v>
      </c>
      <c r="Q56" s="182">
        <f t="shared" si="11"/>
        <v>265691.92138119438</v>
      </c>
      <c r="R56" s="178">
        <f t="shared" si="11"/>
        <v>156668.43984703362</v>
      </c>
      <c r="S56" s="181">
        <f t="shared" si="11"/>
        <v>74164.945722226039</v>
      </c>
      <c r="T56" s="182">
        <f>V19*$T$4</f>
        <v>275827.46957927919</v>
      </c>
      <c r="U56" s="178">
        <f>V19*$U$4</f>
        <v>162644.9878539643</v>
      </c>
      <c r="V56" s="181">
        <f>V19*$V$4</f>
        <v>76994.171308266654</v>
      </c>
      <c r="W56" s="182">
        <f>Y19*$T$4</f>
        <v>284272.18172908371</v>
      </c>
      <c r="X56" s="178">
        <f>Y19*$U$4</f>
        <v>167624.51403070867</v>
      </c>
      <c r="Y56" s="181">
        <f>Y19*$V$4</f>
        <v>79351.418811217663</v>
      </c>
      <c r="Z56" s="182">
        <f>AB19*$T$4</f>
        <v>292298.48456127779</v>
      </c>
      <c r="AA56" s="178">
        <f>AB19*$U$4</f>
        <v>172357.32011650436</v>
      </c>
      <c r="AB56" s="181">
        <f>AB19*$V$4</f>
        <v>81591.872005297933</v>
      </c>
      <c r="AC56" s="182">
        <f>AE19*$T$4</f>
        <v>297493.66711030644</v>
      </c>
      <c r="AD56" s="178">
        <f>AE19*$U$4</f>
        <v>175420.72204624958</v>
      </c>
      <c r="AE56" s="181">
        <f>AE19*$V$4</f>
        <v>83042.049450523933</v>
      </c>
      <c r="AF56" s="182">
        <f>AH19*$T$4</f>
        <v>297679.61774771533</v>
      </c>
      <c r="AG56" s="178">
        <f>AH19*$U$4</f>
        <v>175530.37007807518</v>
      </c>
      <c r="AH56" s="181">
        <f>AH19*$V$4</f>
        <v>83093.955503439473</v>
      </c>
      <c r="AI56" s="182">
        <f>AK19*$T$4</f>
        <v>295788.63400733273</v>
      </c>
      <c r="AJ56" s="178">
        <f>AK19*$U$4</f>
        <v>174415.32875185882</v>
      </c>
      <c r="AK56" s="181">
        <f>AK19*$V$4</f>
        <v>82566.108417468509</v>
      </c>
      <c r="AL56" s="182">
        <f>AN19*$T$4</f>
        <v>290698.92758361791</v>
      </c>
      <c r="AM56" s="178">
        <f>AN19*$U$4</f>
        <v>171414.12208912865</v>
      </c>
      <c r="AN56" s="181">
        <f>AN19*$V$4</f>
        <v>81145.373459873401</v>
      </c>
      <c r="AO56" s="178">
        <f>AQ19*$T$4</f>
        <v>291405.48902568122</v>
      </c>
      <c r="AP56" s="178">
        <f>AQ19*$U$4</f>
        <v>171830.75454904191</v>
      </c>
      <c r="AQ56" s="179">
        <f>AQ19*$V$4</f>
        <v>81342.60223042703</v>
      </c>
    </row>
    <row r="57" spans="2:43" x14ac:dyDescent="0.25">
      <c r="B57" t="s">
        <v>233</v>
      </c>
      <c r="C57" t="s">
        <v>250</v>
      </c>
      <c r="D57" t="s">
        <v>251</v>
      </c>
      <c r="E57">
        <v>6</v>
      </c>
      <c r="F57">
        <v>2050</v>
      </c>
      <c r="G57" s="161">
        <v>186385.75730500001</v>
      </c>
      <c r="K57" s="260"/>
      <c r="L57" s="125" t="s">
        <v>224</v>
      </c>
      <c r="M57" s="126" t="s">
        <v>8</v>
      </c>
      <c r="N57" s="180">
        <f>P20*$T$5</f>
        <v>2343313.870732612</v>
      </c>
      <c r="O57" s="178">
        <f>P20*$U$5</f>
        <v>1188026.2154755893</v>
      </c>
      <c r="P57" s="181">
        <f>P20*$V$5</f>
        <v>525114.3926965784</v>
      </c>
      <c r="Q57" s="182">
        <f t="shared" si="11"/>
        <v>2340984.0675121606</v>
      </c>
      <c r="R57" s="178">
        <f t="shared" si="11"/>
        <v>1186845.0389642539</v>
      </c>
      <c r="S57" s="181">
        <f t="shared" si="11"/>
        <v>524592.30591234949</v>
      </c>
      <c r="T57" s="182">
        <f>V20*$T$5</f>
        <v>2337489.3626814834</v>
      </c>
      <c r="U57" s="178">
        <f>V20*$U$5</f>
        <v>1185073.2741972508</v>
      </c>
      <c r="V57" s="181">
        <f>V20*$V$5</f>
        <v>523809.175736006</v>
      </c>
      <c r="W57" s="182">
        <f>Y20*$T$5</f>
        <v>2354727.0600281092</v>
      </c>
      <c r="X57" s="178">
        <f>Y20*$U$5</f>
        <v>1193812.5372545822</v>
      </c>
      <c r="Y57" s="181">
        <f>Y20*$V$5</f>
        <v>527671.98006909818</v>
      </c>
      <c r="Z57" s="182">
        <f>AB20*$T$5</f>
        <v>2381630.8236613581</v>
      </c>
      <c r="AA57" s="178">
        <f>AB20*$U$5</f>
        <v>1207452.3560131618</v>
      </c>
      <c r="AB57" s="181">
        <f>AB20*$V$5</f>
        <v>533700.85809434915</v>
      </c>
      <c r="AC57" s="182">
        <f>AE20*$T$5</f>
        <v>2445823.6793691707</v>
      </c>
      <c r="AD57" s="178">
        <f>AE20*$U$5</f>
        <v>1239997.2047334402</v>
      </c>
      <c r="AE57" s="181">
        <f>AE20*$V$5</f>
        <v>548085.86765771953</v>
      </c>
      <c r="AF57" s="182">
        <f>AH20*$T$5</f>
        <v>2491569.1077734646</v>
      </c>
      <c r="AG57" s="178">
        <f>AH20*$U$5</f>
        <v>1263189.4748178024</v>
      </c>
      <c r="AH57" s="181">
        <f>AH20*$V$5</f>
        <v>558336.98388896324</v>
      </c>
      <c r="AI57" s="182">
        <f>AK20*$T$5</f>
        <v>2489254.1321367407</v>
      </c>
      <c r="AJ57" s="178">
        <f>AK20*$U$5</f>
        <v>1262015.8156768032</v>
      </c>
      <c r="AK57" s="181">
        <f>AK20*$V$5</f>
        <v>557818.21982548526</v>
      </c>
      <c r="AL57" s="182">
        <f>AN20*$T$5</f>
        <v>2497194.6322265095</v>
      </c>
      <c r="AM57" s="178">
        <f>AN20*$U$5</f>
        <v>1266041.5342919892</v>
      </c>
      <c r="AN57" s="181">
        <f>AN20*$V$5</f>
        <v>559597.61051421205</v>
      </c>
      <c r="AO57" s="178">
        <f>AQ20*$T$5</f>
        <v>2499707.1104840562</v>
      </c>
      <c r="AP57" s="178">
        <f>AQ20*$U$5</f>
        <v>1267315.3244031041</v>
      </c>
      <c r="AQ57" s="179">
        <f>AQ20*$V$5</f>
        <v>560160.63304006879</v>
      </c>
    </row>
    <row r="58" spans="2:43" x14ac:dyDescent="0.25">
      <c r="B58" t="s">
        <v>233</v>
      </c>
      <c r="C58" t="s">
        <v>250</v>
      </c>
      <c r="D58" t="s">
        <v>254</v>
      </c>
      <c r="E58">
        <v>1</v>
      </c>
      <c r="F58">
        <v>2010</v>
      </c>
      <c r="G58">
        <v>95902.335096199997</v>
      </c>
      <c r="H58" s="161"/>
      <c r="K58" s="260"/>
      <c r="L58" s="125" t="s">
        <v>226</v>
      </c>
      <c r="M58" s="126" t="s">
        <v>8</v>
      </c>
      <c r="N58" s="180">
        <f>P21*$T$6</f>
        <v>1098470.9272723068</v>
      </c>
      <c r="O58" s="178">
        <f>P21*$U$6</f>
        <v>1890984.0478908729</v>
      </c>
      <c r="P58" s="181">
        <f>P21*$V$6</f>
        <v>224774.40151675083</v>
      </c>
      <c r="Q58" s="182">
        <f t="shared" si="11"/>
        <v>1140278.6310600403</v>
      </c>
      <c r="R58" s="178">
        <f t="shared" si="11"/>
        <v>1962954.729115787</v>
      </c>
      <c r="S58" s="181">
        <f t="shared" si="11"/>
        <v>233329.29483651536</v>
      </c>
      <c r="T58" s="182">
        <f>V21*$T$6</f>
        <v>1202990.1867416406</v>
      </c>
      <c r="U58" s="178">
        <f>V21*$U$6</f>
        <v>2070910.7509531579</v>
      </c>
      <c r="V58" s="181">
        <f>V21*$V$6</f>
        <v>246161.63481616214</v>
      </c>
      <c r="W58" s="182">
        <f>Y21*$T$6</f>
        <v>1257980.1573829115</v>
      </c>
      <c r="X58" s="178">
        <f>Y21*$U$6</f>
        <v>2165574.300706672</v>
      </c>
      <c r="Y58" s="181">
        <f>Y21*$V$6</f>
        <v>257413.94694699682</v>
      </c>
      <c r="Z58" s="182">
        <f>AB21*$T$6</f>
        <v>1319675.4323258849</v>
      </c>
      <c r="AA58" s="178">
        <f>AB21*$U$6</f>
        <v>2271780.826387878</v>
      </c>
      <c r="AB58" s="181">
        <f>AB21*$V$6</f>
        <v>270038.33067661786</v>
      </c>
      <c r="AC58" s="182">
        <f>AE21*$T$6</f>
        <v>1362896.7493931828</v>
      </c>
      <c r="AD58" s="178">
        <f>AE21*$U$6</f>
        <v>2346184.9995652651</v>
      </c>
      <c r="AE58" s="181">
        <f>AE21*$V$6</f>
        <v>278882.48434092262</v>
      </c>
      <c r="AF58" s="182">
        <f>AH21*$T$6</f>
        <v>1384057.1363479984</v>
      </c>
      <c r="AG58" s="178">
        <f>AH21*$U$6</f>
        <v>2382611.9574257848</v>
      </c>
      <c r="AH58" s="181">
        <f>AH21*$V$6</f>
        <v>283212.42443814693</v>
      </c>
      <c r="AI58" s="182">
        <f>AK21*$T$6</f>
        <v>1381507.1311397008</v>
      </c>
      <c r="AJ58" s="178">
        <f>AK21*$U$6</f>
        <v>2378222.2015831759</v>
      </c>
      <c r="AK58" s="181">
        <f>AK21*$V$6</f>
        <v>282690.63011448376</v>
      </c>
      <c r="AL58" s="182">
        <f>AN21*$T$6</f>
        <v>1389218.7729472136</v>
      </c>
      <c r="AM58" s="178">
        <f>AN21*$U$6</f>
        <v>2391497.5566963665</v>
      </c>
      <c r="AN58" s="181">
        <f>AN21*$V$6</f>
        <v>284268.62333119963</v>
      </c>
      <c r="AO58" s="178">
        <f>AQ21*$T$6</f>
        <v>1370646.476630986</v>
      </c>
      <c r="AP58" s="178">
        <f>AQ21*$U$6</f>
        <v>2359525.9175798921</v>
      </c>
      <c r="AQ58" s="179">
        <f>AQ21*$V$6</f>
        <v>280468.27078146208</v>
      </c>
    </row>
    <row r="59" spans="2:43" x14ac:dyDescent="0.25">
      <c r="B59" t="s">
        <v>233</v>
      </c>
      <c r="C59" t="s">
        <v>250</v>
      </c>
      <c r="D59" t="s">
        <v>254</v>
      </c>
      <c r="E59">
        <v>1</v>
      </c>
      <c r="F59">
        <v>2015</v>
      </c>
      <c r="G59" s="161">
        <v>103601.98037400001</v>
      </c>
      <c r="H59" s="161"/>
      <c r="K59" s="260"/>
      <c r="L59" s="125" t="s">
        <v>228</v>
      </c>
      <c r="M59" s="126" t="s">
        <v>8</v>
      </c>
      <c r="N59" s="180">
        <f>P22*$T$7</f>
        <v>1902526.6347944115</v>
      </c>
      <c r="O59" s="178">
        <f>P22*$U$7</f>
        <v>1661307.9010563965</v>
      </c>
      <c r="P59" s="181">
        <f>P22*$V$7</f>
        <v>638381.73753159214</v>
      </c>
      <c r="Q59" s="182">
        <f t="shared" si="11"/>
        <v>1971531.9340986966</v>
      </c>
      <c r="R59" s="178">
        <f t="shared" si="11"/>
        <v>1721564.1134280874</v>
      </c>
      <c r="S59" s="181">
        <f t="shared" si="11"/>
        <v>661536.06402727216</v>
      </c>
      <c r="T59" s="182">
        <f>V22*$T$7</f>
        <v>2075039.8830551242</v>
      </c>
      <c r="U59" s="178">
        <f>V22*$U$7</f>
        <v>1811948.4319856239</v>
      </c>
      <c r="V59" s="181">
        <f>V22*$V$7</f>
        <v>696267.5537707922</v>
      </c>
      <c r="W59" s="182">
        <f>Y22*$T$7</f>
        <v>2181171.6528350874</v>
      </c>
      <c r="X59" s="178">
        <f>Y22*$U$7</f>
        <v>1904623.9007354237</v>
      </c>
      <c r="Y59" s="181">
        <f>Y22*$V$7</f>
        <v>731879.45131815935</v>
      </c>
      <c r="Z59" s="182">
        <f>AB22*$T$7</f>
        <v>2281697.9285414661</v>
      </c>
      <c r="AA59" s="178">
        <f>AB22*$U$7</f>
        <v>1992404.5882908581</v>
      </c>
      <c r="AB59" s="181">
        <f>AB22*$V$7</f>
        <v>765610.45795920561</v>
      </c>
      <c r="AC59" s="182">
        <f>AE22*$T$7</f>
        <v>2352819.3354485244</v>
      </c>
      <c r="AD59" s="178">
        <f>AE22*$U$7</f>
        <v>2054508.6098945877</v>
      </c>
      <c r="AE59" s="181">
        <f>AE22*$V$7</f>
        <v>789474.83204294904</v>
      </c>
      <c r="AF59" s="182">
        <f>AH22*$T$7</f>
        <v>2405842.3976814738</v>
      </c>
      <c r="AG59" s="178">
        <f>AH22*$U$7</f>
        <v>2100808.9510382074</v>
      </c>
      <c r="AH59" s="181">
        <f>AH22*$V$7</f>
        <v>807266.41192333994</v>
      </c>
      <c r="AI59" s="182">
        <f>AK22*$T$7</f>
        <v>2438535.6496551591</v>
      </c>
      <c r="AJ59" s="178">
        <f>AK22*$U$7</f>
        <v>2129357.0705871251</v>
      </c>
      <c r="AK59" s="181">
        <f>AK22*$V$7</f>
        <v>818236.44231283548</v>
      </c>
      <c r="AL59" s="182">
        <f>AN22*$T$7</f>
        <v>2440837.5522255152</v>
      </c>
      <c r="AM59" s="178">
        <f>AN22*$U$7</f>
        <v>2131367.1180985007</v>
      </c>
      <c r="AN59" s="181">
        <f>AN22*$V$7</f>
        <v>819008.83232074254</v>
      </c>
      <c r="AO59" s="178">
        <f>AQ22*$T$7</f>
        <v>2428145.9436843498</v>
      </c>
      <c r="AP59" s="178">
        <f>AQ22*$U$7</f>
        <v>2120284.6611378752</v>
      </c>
      <c r="AQ59" s="179">
        <f>AQ22*$V$7</f>
        <v>814750.23695371603</v>
      </c>
    </row>
    <row r="60" spans="2:43" x14ac:dyDescent="0.25">
      <c r="B60" t="s">
        <v>233</v>
      </c>
      <c r="C60" t="s">
        <v>250</v>
      </c>
      <c r="D60" t="s">
        <v>254</v>
      </c>
      <c r="E60">
        <v>1</v>
      </c>
      <c r="F60">
        <v>2020</v>
      </c>
      <c r="G60" s="161">
        <v>119978.881473</v>
      </c>
      <c r="H60" s="161"/>
      <c r="K60" s="260"/>
      <c r="L60" s="125" t="s">
        <v>230</v>
      </c>
      <c r="M60" s="126" t="s">
        <v>8</v>
      </c>
      <c r="N60" s="180">
        <f>P23*$T$8</f>
        <v>395591.60758204065</v>
      </c>
      <c r="O60" s="178">
        <f>P23*$U$8</f>
        <v>1647227.7629412201</v>
      </c>
      <c r="P60" s="181">
        <f>P23*$V$8</f>
        <v>167665.13349829946</v>
      </c>
      <c r="Q60" s="182">
        <f t="shared" si="11"/>
        <v>411805.10575439024</v>
      </c>
      <c r="R60" s="178">
        <f t="shared" si="11"/>
        <v>1714740.1262270168</v>
      </c>
      <c r="S60" s="181">
        <f t="shared" si="11"/>
        <v>174536.96364696525</v>
      </c>
      <c r="T60" s="182">
        <f>V23*$T$8</f>
        <v>436125.35301291465</v>
      </c>
      <c r="U60" s="178">
        <f>V23*$U$8</f>
        <v>1816008.6711557116</v>
      </c>
      <c r="V60" s="181">
        <f>V23*$V$8</f>
        <v>184844.70886996391</v>
      </c>
      <c r="W60" s="182">
        <f>Y23*$T$8</f>
        <v>467429.04946011421</v>
      </c>
      <c r="X60" s="178">
        <f>Y23*$U$8</f>
        <v>1946356.0215094921</v>
      </c>
      <c r="Y60" s="181">
        <f>Y23*$V$8</f>
        <v>198112.27659186377</v>
      </c>
      <c r="Z60" s="182">
        <f>AB23*$T$8</f>
        <v>497227.09968691709</v>
      </c>
      <c r="AA60" s="178">
        <f>AB23*$U$8</f>
        <v>2070433.9207225768</v>
      </c>
      <c r="AB60" s="181">
        <f>AB23*$V$8</f>
        <v>210741.70040548654</v>
      </c>
      <c r="AC60" s="182">
        <f>AE23*$T$8</f>
        <v>516045.32990872022</v>
      </c>
      <c r="AD60" s="178">
        <f>AE23*$U$8</f>
        <v>2148792.2849463304</v>
      </c>
      <c r="AE60" s="181">
        <f>AE23*$V$8</f>
        <v>218717.50429481961</v>
      </c>
      <c r="AF60" s="182">
        <f>AH23*$T$8</f>
        <v>532490.92404159484</v>
      </c>
      <c r="AG60" s="178">
        <f>AH23*$U$8</f>
        <v>2217271.0866057319</v>
      </c>
      <c r="AH60" s="181">
        <f>AH23*$V$8</f>
        <v>225687.7045794033</v>
      </c>
      <c r="AI60" s="182">
        <f>AK23*$T$8</f>
        <v>534923.65482964332</v>
      </c>
      <c r="AJ60" s="178">
        <f>AK23*$U$8</f>
        <v>2227400.8811135795</v>
      </c>
      <c r="AK60" s="181">
        <f>AK23*$V$8</f>
        <v>226718.77835479676</v>
      </c>
      <c r="AL60" s="182">
        <f>AN23*$T$8</f>
        <v>542257.82862726424</v>
      </c>
      <c r="AM60" s="178">
        <f>AN23*$U$8</f>
        <v>2257940.0898989225</v>
      </c>
      <c r="AN60" s="181">
        <f>AN23*$V$8</f>
        <v>229827.24983222267</v>
      </c>
      <c r="AO60" s="178">
        <f>AQ23*$T$8</f>
        <v>539335.99867484288</v>
      </c>
      <c r="AP60" s="178">
        <f>AQ23*$U$8</f>
        <v>2245773.7058706069</v>
      </c>
      <c r="AQ60" s="179">
        <f>AQ23*$V$8</f>
        <v>228588.87925093964</v>
      </c>
    </row>
    <row r="61" spans="2:43" x14ac:dyDescent="0.25">
      <c r="B61" t="s">
        <v>233</v>
      </c>
      <c r="C61" t="s">
        <v>250</v>
      </c>
      <c r="D61" t="s">
        <v>254</v>
      </c>
      <c r="E61">
        <v>1</v>
      </c>
      <c r="F61">
        <v>2025</v>
      </c>
      <c r="G61" s="161">
        <v>117506.620709</v>
      </c>
      <c r="H61" s="161"/>
      <c r="K61" s="260"/>
      <c r="L61" s="125" t="s">
        <v>232</v>
      </c>
      <c r="M61" s="126" t="s">
        <v>8</v>
      </c>
      <c r="N61" s="180">
        <f>P24*$T$9</f>
        <v>2923724.0220353068</v>
      </c>
      <c r="O61" s="178">
        <f>P24*$U$9</f>
        <v>1622681.7491215828</v>
      </c>
      <c r="P61" s="181">
        <f>P24*$V$9</f>
        <v>610961.21851745981</v>
      </c>
      <c r="Q61" s="182">
        <f t="shared" si="11"/>
        <v>3024739.387235912</v>
      </c>
      <c r="R61" s="178">
        <f t="shared" si="11"/>
        <v>1678745.7921901094</v>
      </c>
      <c r="S61" s="181">
        <f t="shared" si="11"/>
        <v>632070.07494399243</v>
      </c>
      <c r="T61" s="182">
        <f>V24*$T$9</f>
        <v>3176262.4350368199</v>
      </c>
      <c r="U61" s="178">
        <f>V24*$U$9</f>
        <v>1762841.8567928993</v>
      </c>
      <c r="V61" s="181">
        <f>V24*$V$9</f>
        <v>663733.35958379146</v>
      </c>
      <c r="W61" s="182">
        <f>Y24*$T$9</f>
        <v>3345642.0744358329</v>
      </c>
      <c r="X61" s="178">
        <f>Y24*$U$9</f>
        <v>1856848.4208372859</v>
      </c>
      <c r="Y61" s="181">
        <f>Y24*$V$9</f>
        <v>699128.07881834835</v>
      </c>
      <c r="Z61" s="182">
        <f>AB24*$T$9</f>
        <v>3485608.6419532252</v>
      </c>
      <c r="AA61" s="178">
        <f>AB24*$U$9</f>
        <v>1934530.5799213569</v>
      </c>
      <c r="AB61" s="181">
        <f>AB24*$V$9</f>
        <v>728376.44289020868</v>
      </c>
      <c r="AC61" s="182">
        <f>AE24*$T$9</f>
        <v>3612051.6664254605</v>
      </c>
      <c r="AD61" s="178">
        <f>AE24*$U$9</f>
        <v>2004707.1036180083</v>
      </c>
      <c r="AE61" s="181">
        <f>AE24*$V$9</f>
        <v>754798.83560660877</v>
      </c>
      <c r="AF61" s="182">
        <f>AH24*$T$9</f>
        <v>3707115.8773460421</v>
      </c>
      <c r="AG61" s="178">
        <f>AH24*$U$9</f>
        <v>2057468.2256982268</v>
      </c>
      <c r="AH61" s="181">
        <f>AH24*$V$9</f>
        <v>774664.09843706142</v>
      </c>
      <c r="AI61" s="182">
        <f>AK24*$T$9</f>
        <v>3768223.5342932139</v>
      </c>
      <c r="AJ61" s="178">
        <f>AK24*$U$9</f>
        <v>2091383.2870762602</v>
      </c>
      <c r="AK61" s="181">
        <f>AK24*$V$9</f>
        <v>787433.56924477499</v>
      </c>
      <c r="AL61" s="182">
        <f>AN24*$T$9</f>
        <v>3820721.4030566197</v>
      </c>
      <c r="AM61" s="178">
        <f>AN24*$U$9</f>
        <v>2120519.8720850111</v>
      </c>
      <c r="AN61" s="181">
        <f>AN24*$V$9</f>
        <v>798403.88026849891</v>
      </c>
      <c r="AO61" s="178">
        <f>AQ24*$T$9</f>
        <v>3858301.1994924736</v>
      </c>
      <c r="AP61" s="178">
        <f>AQ24*$U$9</f>
        <v>2141376.8508397001</v>
      </c>
      <c r="AQ61" s="179">
        <f>AQ24*$V$9</f>
        <v>806256.80963154603</v>
      </c>
    </row>
    <row r="62" spans="2:43" x14ac:dyDescent="0.25">
      <c r="B62" t="s">
        <v>233</v>
      </c>
      <c r="C62" t="s">
        <v>250</v>
      </c>
      <c r="D62" t="s">
        <v>254</v>
      </c>
      <c r="E62">
        <v>1</v>
      </c>
      <c r="F62">
        <v>2030</v>
      </c>
      <c r="G62" s="161">
        <v>120368.10563400001</v>
      </c>
      <c r="H62" s="161"/>
      <c r="K62" s="260"/>
      <c r="L62" s="125" t="s">
        <v>233</v>
      </c>
      <c r="M62" s="126" t="s">
        <v>9</v>
      </c>
      <c r="N62" s="180">
        <f>P25*$T$10</f>
        <v>1293193.4939001517</v>
      </c>
      <c r="O62" s="178">
        <f>P25*$U$10</f>
        <v>199.12669814032276</v>
      </c>
      <c r="P62" s="181">
        <f>P25*$V$10</f>
        <v>15877.367276218636</v>
      </c>
      <c r="Q62" s="182">
        <f t="shared" si="11"/>
        <v>1317391.2905293696</v>
      </c>
      <c r="R62" s="178">
        <f t="shared" si="11"/>
        <v>202.85268916005427</v>
      </c>
      <c r="S62" s="181">
        <f t="shared" si="11"/>
        <v>16174.459170176928</v>
      </c>
      <c r="T62" s="182">
        <f>V25*$T$10</f>
        <v>1353687.9854731963</v>
      </c>
      <c r="U62" s="178">
        <f>V25*$U$10</f>
        <v>208.44167568965153</v>
      </c>
      <c r="V62" s="181">
        <f>V25*$V$10</f>
        <v>16620.097011114365</v>
      </c>
      <c r="W62" s="182">
        <f>Y25*$T$10</f>
        <v>1412317.7531843593</v>
      </c>
      <c r="X62" s="178">
        <f>Y25*$U$10</f>
        <v>217.4695219571486</v>
      </c>
      <c r="Y62" s="181">
        <f>Y25*$V$10</f>
        <v>17339.932333253244</v>
      </c>
      <c r="Z62" s="182">
        <f>AB25*$T$10</f>
        <v>1477195.226043249</v>
      </c>
      <c r="AA62" s="178">
        <f>AB25*$U$10</f>
        <v>227.45939355410283</v>
      </c>
      <c r="AB62" s="181">
        <f>AB25*$V$10</f>
        <v>18136.47474503639</v>
      </c>
      <c r="AC62" s="182">
        <f>AE25*$T$10</f>
        <v>1545582.033422908</v>
      </c>
      <c r="AD62" s="178">
        <f>AE25*$U$10</f>
        <v>237.98963455369233</v>
      </c>
      <c r="AE62" s="181">
        <f>AE25*$V$10</f>
        <v>18976.103511138659</v>
      </c>
      <c r="AF62" s="182">
        <f>AH25*$T$10</f>
        <v>1586630.5170037977</v>
      </c>
      <c r="AG62" s="178">
        <f>AH25*$U$10</f>
        <v>244.3103043047272</v>
      </c>
      <c r="AH62" s="181">
        <f>AH25*$V$10</f>
        <v>19480.082113737426</v>
      </c>
      <c r="AI62" s="182">
        <f>AK25*$T$10</f>
        <v>1627337.3874890134</v>
      </c>
      <c r="AJ62" s="178">
        <f>AK25*$U$10</f>
        <v>250.57837226948345</v>
      </c>
      <c r="AK62" s="181">
        <f>AK25*$V$10</f>
        <v>19979.866512907265</v>
      </c>
      <c r="AL62" s="182">
        <f>AN25*$T$10</f>
        <v>1666814.1091261641</v>
      </c>
      <c r="AM62" s="178">
        <f>AN25*$U$10</f>
        <v>256.65702118790853</v>
      </c>
      <c r="AN62" s="181">
        <f>AN25*$V$10</f>
        <v>20464.547584417884</v>
      </c>
      <c r="AO62" s="178">
        <f>AQ25*$T$10</f>
        <v>1702587.3047424851</v>
      </c>
      <c r="AP62" s="178">
        <f>AQ25*$U$10</f>
        <v>262.16539898180099</v>
      </c>
      <c r="AQ62" s="179">
        <f>AQ25*$V$10</f>
        <v>20903.758087813902</v>
      </c>
    </row>
    <row r="63" spans="2:43" x14ac:dyDescent="0.25">
      <c r="B63" t="s">
        <v>233</v>
      </c>
      <c r="C63" t="s">
        <v>250</v>
      </c>
      <c r="D63" t="s">
        <v>254</v>
      </c>
      <c r="E63">
        <v>1</v>
      </c>
      <c r="F63">
        <v>2035</v>
      </c>
      <c r="G63" s="161">
        <v>124513.018201</v>
      </c>
      <c r="H63" s="161"/>
      <c r="K63" s="260"/>
      <c r="L63" s="125" t="s">
        <v>234</v>
      </c>
      <c r="M63" s="126" t="s">
        <v>9</v>
      </c>
      <c r="N63" s="180">
        <f>P26*$T$11</f>
        <v>3872780.4156479868</v>
      </c>
      <c r="O63" s="178">
        <f>P26*$U$11</f>
        <v>739351.81832428754</v>
      </c>
      <c r="P63" s="181">
        <f>P26*$V$11</f>
        <v>20008.451471296397</v>
      </c>
      <c r="Q63" s="182">
        <f t="shared" si="11"/>
        <v>3930029.6045203535</v>
      </c>
      <c r="R63" s="178">
        <f t="shared" si="11"/>
        <v>750281.25075979345</v>
      </c>
      <c r="S63" s="181">
        <f t="shared" si="11"/>
        <v>20304.225435835044</v>
      </c>
      <c r="T63" s="182">
        <f>V26*$T$11</f>
        <v>4015903.3878289037</v>
      </c>
      <c r="U63" s="178">
        <f>V26*$U$11</f>
        <v>766675.39941305225</v>
      </c>
      <c r="V63" s="181">
        <f>V26*$V$11</f>
        <v>20747.886382643013</v>
      </c>
      <c r="W63" s="182">
        <f>Y26*$T$11</f>
        <v>4128377.1847318891</v>
      </c>
      <c r="X63" s="178">
        <f>Y26*$U$11</f>
        <v>788147.75191671075</v>
      </c>
      <c r="Y63" s="181">
        <f>Y26*$V$11</f>
        <v>21328.9744551898</v>
      </c>
      <c r="Z63" s="182">
        <f>AB26*$T$11</f>
        <v>4259586.6029776633</v>
      </c>
      <c r="AA63" s="178">
        <f>AB26*$U$11</f>
        <v>813196.91854885849</v>
      </c>
      <c r="AB63" s="181">
        <f>AB26*$V$11</f>
        <v>22006.858816239568</v>
      </c>
      <c r="AC63" s="182">
        <f>AE26*$T$11</f>
        <v>4345167.124620405</v>
      </c>
      <c r="AD63" s="178">
        <f>AE26*$U$11</f>
        <v>829535.08066980995</v>
      </c>
      <c r="AE63" s="181">
        <f>AE26*$V$11</f>
        <v>22449.004646986479</v>
      </c>
      <c r="AF63" s="182">
        <f>AH26*$T$11</f>
        <v>4454656.3564471146</v>
      </c>
      <c r="AG63" s="178">
        <f>AH26*$U$11</f>
        <v>850437.6503871436</v>
      </c>
      <c r="AH63" s="181">
        <f>AH26*$V$11</f>
        <v>23014.673171022248</v>
      </c>
      <c r="AI63" s="182">
        <f>AK26*$T$11</f>
        <v>4550353.4436945114</v>
      </c>
      <c r="AJ63" s="178">
        <f>AK26*$U$11</f>
        <v>868707.16424308543</v>
      </c>
      <c r="AK63" s="181">
        <f>AK26*$V$11</f>
        <v>23509.085536463212</v>
      </c>
      <c r="AL63" s="182">
        <f>AN26*$T$11</f>
        <v>4598898.7793241888</v>
      </c>
      <c r="AM63" s="178">
        <f>AN26*$U$11</f>
        <v>877974.94560862402</v>
      </c>
      <c r="AN63" s="181">
        <f>AN26*$V$11</f>
        <v>23759.891646765671</v>
      </c>
      <c r="AO63" s="178">
        <f>AQ26*$T$11</f>
        <v>4741173.2478744015</v>
      </c>
      <c r="AP63" s="178">
        <f>AQ26*$U$11</f>
        <v>905136.53902060713</v>
      </c>
      <c r="AQ63" s="179">
        <f>AQ26*$V$11</f>
        <v>24494.94282294115</v>
      </c>
    </row>
    <row r="64" spans="2:43" x14ac:dyDescent="0.25">
      <c r="B64" t="s">
        <v>233</v>
      </c>
      <c r="C64" t="s">
        <v>250</v>
      </c>
      <c r="D64" t="s">
        <v>254</v>
      </c>
      <c r="E64">
        <v>1</v>
      </c>
      <c r="F64">
        <v>2040</v>
      </c>
      <c r="G64" s="161">
        <v>124162.267056</v>
      </c>
      <c r="H64" s="161"/>
      <c r="K64" s="260"/>
      <c r="L64" s="125" t="s">
        <v>236</v>
      </c>
      <c r="M64" s="126" t="s">
        <v>9</v>
      </c>
      <c r="N64" s="180">
        <f>P27*$T$12</f>
        <v>106831.49773258736</v>
      </c>
      <c r="O64" s="178">
        <f>P27*$U$12</f>
        <v>3833987.4655418661</v>
      </c>
      <c r="P64" s="181">
        <f>P27*$V$12</f>
        <v>416755.67871756607</v>
      </c>
      <c r="Q64" s="182">
        <f t="shared" si="11"/>
        <v>107379.0587862346</v>
      </c>
      <c r="R64" s="178">
        <f t="shared" si="11"/>
        <v>3853638.432352772</v>
      </c>
      <c r="S64" s="181">
        <f t="shared" si="11"/>
        <v>418891.74517170561</v>
      </c>
      <c r="T64" s="182">
        <f>V27*$T$12</f>
        <v>108200.40036670546</v>
      </c>
      <c r="U64" s="178">
        <f>V27*$U$12</f>
        <v>3883114.8825691305</v>
      </c>
      <c r="V64" s="181">
        <f>V27*$V$12</f>
        <v>422095.84485291486</v>
      </c>
      <c r="W64" s="182">
        <f>Y27*$T$12</f>
        <v>109061.13881378606</v>
      </c>
      <c r="X64" s="178">
        <f>Y27*$U$12</f>
        <v>3914005.214421235</v>
      </c>
      <c r="Y64" s="181">
        <f>Y27*$V$12</f>
        <v>425453.63392565906</v>
      </c>
      <c r="Z64" s="182">
        <f>AB27*$T$12</f>
        <v>111668.47731106752</v>
      </c>
      <c r="AA64" s="178">
        <f>AB27*$U$12</f>
        <v>4007577.8341932083</v>
      </c>
      <c r="AB64" s="181">
        <f>AB27*$V$12</f>
        <v>435625.0079880252</v>
      </c>
      <c r="AC64" s="182">
        <f>AE27*$T$12</f>
        <v>112932.19907546429</v>
      </c>
      <c r="AD64" s="178">
        <f>AE27*$U$12</f>
        <v>4052930.5017815405</v>
      </c>
      <c r="AE64" s="181">
        <f>AE27*$V$12</f>
        <v>440554.85763732664</v>
      </c>
      <c r="AF64" s="182">
        <f>AH27*$T$12</f>
        <v>114005.08321675268</v>
      </c>
      <c r="AG64" s="178">
        <f>AH27*$U$12</f>
        <v>4091434.3553919685</v>
      </c>
      <c r="AH64" s="181">
        <f>AH27*$V$12</f>
        <v>444740.2389899983</v>
      </c>
      <c r="AI64" s="182">
        <f>AK27*$T$12</f>
        <v>114054.37723792734</v>
      </c>
      <c r="AJ64" s="178">
        <f>AK27*$U$12</f>
        <v>4093203.4278408345</v>
      </c>
      <c r="AK64" s="181">
        <f>AK27*$V$12</f>
        <v>444932.53773790866</v>
      </c>
      <c r="AL64" s="182">
        <f>AN27*$T$12</f>
        <v>115893.8324764789</v>
      </c>
      <c r="AM64" s="178">
        <f>AN27*$U$12</f>
        <v>4159218.1189919892</v>
      </c>
      <c r="AN64" s="181">
        <f>AN27*$V$12</f>
        <v>452108.35603760189</v>
      </c>
      <c r="AO64" s="178">
        <f>AQ27*$T$12</f>
        <v>116941.16143000062</v>
      </c>
      <c r="AP64" s="178">
        <f>AQ27*$U$12</f>
        <v>4196804.8435566155</v>
      </c>
      <c r="AQ64" s="179">
        <f>AQ27*$V$12</f>
        <v>456194.04516608402</v>
      </c>
    </row>
    <row r="65" spans="2:43" x14ac:dyDescent="0.25">
      <c r="B65" t="s">
        <v>233</v>
      </c>
      <c r="C65" t="s">
        <v>250</v>
      </c>
      <c r="D65" t="s">
        <v>254</v>
      </c>
      <c r="E65">
        <v>1</v>
      </c>
      <c r="F65">
        <v>2045</v>
      </c>
      <c r="G65" s="161">
        <v>127951.876987</v>
      </c>
      <c r="H65" s="161"/>
      <c r="K65" s="260"/>
      <c r="L65" s="125" t="s">
        <v>238</v>
      </c>
      <c r="M65" s="126" t="s">
        <v>9</v>
      </c>
      <c r="N65" s="180">
        <f>P28*$T$13</f>
        <v>1044608.3946708139</v>
      </c>
      <c r="O65" s="178">
        <f>P28*$U$13</f>
        <v>391005.71908661147</v>
      </c>
      <c r="P65" s="181">
        <f>P28*$V$13</f>
        <v>392785.99034129432</v>
      </c>
      <c r="Q65" s="182">
        <f t="shared" si="11"/>
        <v>1064856.0263911542</v>
      </c>
      <c r="R65" s="178">
        <f t="shared" si="11"/>
        <v>398584.57815092843</v>
      </c>
      <c r="S65" s="181">
        <f t="shared" si="11"/>
        <v>400399.35638153739</v>
      </c>
      <c r="T65" s="182">
        <f>V28*$T$13</f>
        <v>1095227.4739716642</v>
      </c>
      <c r="U65" s="178">
        <f>V28*$U$13</f>
        <v>409952.86674740381</v>
      </c>
      <c r="V65" s="181">
        <f>V28*$V$13</f>
        <v>411819.40544190194</v>
      </c>
      <c r="W65" s="182">
        <f>Y28*$T$13</f>
        <v>1133135.1522275745</v>
      </c>
      <c r="X65" s="178">
        <f>Y28*$U$13</f>
        <v>424142.02995054558</v>
      </c>
      <c r="Y65" s="181">
        <f>Y28*$V$13</f>
        <v>426073.17271129001</v>
      </c>
      <c r="Z65" s="182">
        <f>AB28*$T$13</f>
        <v>1177377.8493510515</v>
      </c>
      <c r="AA65" s="178">
        <f>AB28*$U$13</f>
        <v>440702.44406491588</v>
      </c>
      <c r="AB65" s="181">
        <f>AB28*$V$13</f>
        <v>442708.98733203229</v>
      </c>
      <c r="AC65" s="182">
        <f>AE28*$T$13</f>
        <v>1202377.0237464816</v>
      </c>
      <c r="AD65" s="178">
        <f>AE28*$U$13</f>
        <v>450059.84556668834</v>
      </c>
      <c r="AE65" s="181">
        <f>AE28*$V$13</f>
        <v>452108.99361449963</v>
      </c>
      <c r="AF65" s="182">
        <f>AH28*$T$13</f>
        <v>1211685.3834223584</v>
      </c>
      <c r="AG65" s="178">
        <f>AH28*$U$13</f>
        <v>453544.04298186419</v>
      </c>
      <c r="AH65" s="181">
        <f>AH28*$V$13</f>
        <v>455609.05477846757</v>
      </c>
      <c r="AI65" s="182">
        <f>AK28*$T$13</f>
        <v>1219092.7308004457</v>
      </c>
      <c r="AJ65" s="178">
        <f>AK28*$U$13</f>
        <v>456316.67548498133</v>
      </c>
      <c r="AK65" s="181">
        <f>AK28*$V$13</f>
        <v>458394.31123490346</v>
      </c>
      <c r="AL65" s="182">
        <f>AN28*$T$13</f>
        <v>1226473.4423320743</v>
      </c>
      <c r="AM65" s="178">
        <f>AN28*$U$13</f>
        <v>459079.33796646056</v>
      </c>
      <c r="AN65" s="181">
        <f>AN28*$V$13</f>
        <v>461169.5522756264</v>
      </c>
      <c r="AO65" s="178">
        <f>AQ28*$T$13</f>
        <v>1236755.3192811736</v>
      </c>
      <c r="AP65" s="178">
        <f>AQ28*$U$13</f>
        <v>462927.93109528522</v>
      </c>
      <c r="AQ65" s="179">
        <f>AQ28*$V$13</f>
        <v>465035.6682676312</v>
      </c>
    </row>
    <row r="66" spans="2:43" ht="15.75" thickBot="1" x14ac:dyDescent="0.3">
      <c r="B66" t="s">
        <v>233</v>
      </c>
      <c r="C66" t="s">
        <v>250</v>
      </c>
      <c r="D66" t="s">
        <v>254</v>
      </c>
      <c r="E66">
        <v>1</v>
      </c>
      <c r="F66">
        <v>2050</v>
      </c>
      <c r="G66" s="161">
        <v>137718.08324800001</v>
      </c>
      <c r="H66" s="161"/>
      <c r="K66" s="260"/>
      <c r="L66" s="132" t="s">
        <v>240</v>
      </c>
      <c r="M66" s="133" t="s">
        <v>9</v>
      </c>
      <c r="N66" s="191">
        <f>P29*$T$14</f>
        <v>313813.71249977412</v>
      </c>
      <c r="O66" s="192">
        <f>P29*$U$14</f>
        <v>2507384.8343158099</v>
      </c>
      <c r="P66" s="193">
        <f>P29*$V$14</f>
        <v>980270.55901684577</v>
      </c>
      <c r="Q66" s="194">
        <f t="shared" si="11"/>
        <v>318968.43654958502</v>
      </c>
      <c r="R66" s="192">
        <f t="shared" si="11"/>
        <v>2548571.2974713617</v>
      </c>
      <c r="S66" s="193">
        <f t="shared" si="11"/>
        <v>996372.54571983078</v>
      </c>
      <c r="T66" s="194">
        <f>V29*$T$14</f>
        <v>326700.52262430143</v>
      </c>
      <c r="U66" s="192">
        <f>V29*$U$14</f>
        <v>2610350.9922046894</v>
      </c>
      <c r="V66" s="193">
        <f>V29*$V$14</f>
        <v>1020525.5257743084</v>
      </c>
      <c r="W66" s="194">
        <f>Y29*$T$14</f>
        <v>338138.38146774791</v>
      </c>
      <c r="X66" s="192">
        <f>Y29*$U$14</f>
        <v>2701739.96808038</v>
      </c>
      <c r="Y66" s="193">
        <f>Y29*$V$14</f>
        <v>1056254.3541709615</v>
      </c>
      <c r="Z66" s="194">
        <f>AB29*$T$14</f>
        <v>349038.56183233869</v>
      </c>
      <c r="AA66" s="192">
        <f>AB29*$U$14</f>
        <v>2788832.8701711432</v>
      </c>
      <c r="AB66" s="193">
        <f>AB29*$V$14</f>
        <v>1090303.6180296578</v>
      </c>
      <c r="AC66" s="194">
        <f>AE29*$T$14</f>
        <v>360099.24705873331</v>
      </c>
      <c r="AD66" s="192">
        <f>AE29*$U$14</f>
        <v>2877208.2128956039</v>
      </c>
      <c r="AE66" s="193">
        <f>AE29*$V$14</f>
        <v>1124854.2563800931</v>
      </c>
      <c r="AF66" s="194">
        <f>AH29*$T$14</f>
        <v>364673.99943789176</v>
      </c>
      <c r="AG66" s="192">
        <f>AH29*$U$14</f>
        <v>2913760.6778751584</v>
      </c>
      <c r="AH66" s="193">
        <f>AH29*$V$14</f>
        <v>1139144.5658645281</v>
      </c>
      <c r="AI66" s="194">
        <f>AK29*$T$14</f>
        <v>366297.70259257755</v>
      </c>
      <c r="AJ66" s="192">
        <f>AK29*$U$14</f>
        <v>2926734.1347488537</v>
      </c>
      <c r="AK66" s="193">
        <f>AK29*$V$14</f>
        <v>1144216.5825920394</v>
      </c>
      <c r="AL66" s="194">
        <f>AN29*$T$14</f>
        <v>366592.26282682712</v>
      </c>
      <c r="AM66" s="192">
        <f>AN29*$U$14</f>
        <v>2929087.6834777049</v>
      </c>
      <c r="AN66" s="193">
        <f>AN29*$V$14</f>
        <v>1145136.7104066969</v>
      </c>
      <c r="AO66" s="192">
        <f>AQ29*$T$14</f>
        <v>366123.37207899394</v>
      </c>
      <c r="AP66" s="192">
        <f>AQ29*$U$14</f>
        <v>2925341.226572738</v>
      </c>
      <c r="AQ66" s="195">
        <f>AQ29*$V$14</f>
        <v>1143672.0204419568</v>
      </c>
    </row>
    <row r="67" spans="2:43" ht="15.75" thickTop="1" x14ac:dyDescent="0.25">
      <c r="B67" t="s">
        <v>233</v>
      </c>
      <c r="C67" t="s">
        <v>250</v>
      </c>
      <c r="D67" t="s">
        <v>254</v>
      </c>
      <c r="E67">
        <v>2</v>
      </c>
      <c r="F67">
        <v>2010</v>
      </c>
      <c r="G67" s="161">
        <v>214357.155662</v>
      </c>
      <c r="H67" s="161"/>
    </row>
    <row r="68" spans="2:43" x14ac:dyDescent="0.25">
      <c r="B68" t="s">
        <v>233</v>
      </c>
      <c r="C68" t="s">
        <v>250</v>
      </c>
      <c r="D68" t="s">
        <v>254</v>
      </c>
      <c r="E68">
        <v>2</v>
      </c>
      <c r="F68">
        <v>2015</v>
      </c>
      <c r="G68" s="161">
        <v>203971.63033799999</v>
      </c>
      <c r="H68" s="161"/>
    </row>
    <row r="69" spans="2:43" x14ac:dyDescent="0.25">
      <c r="B69" t="s">
        <v>233</v>
      </c>
      <c r="C69" t="s">
        <v>250</v>
      </c>
      <c r="D69" t="s">
        <v>254</v>
      </c>
      <c r="E69">
        <v>2</v>
      </c>
      <c r="F69">
        <v>2020</v>
      </c>
      <c r="G69" s="161">
        <v>195734.67413199999</v>
      </c>
      <c r="H69" s="161"/>
      <c r="N69" s="257" t="s">
        <v>276</v>
      </c>
      <c r="O69" s="257"/>
      <c r="P69" s="257"/>
      <c r="Q69" s="257" t="s">
        <v>276</v>
      </c>
      <c r="R69" s="257"/>
      <c r="S69" s="257"/>
      <c r="T69" s="257" t="s">
        <v>276</v>
      </c>
      <c r="U69" s="257"/>
      <c r="V69" s="257"/>
      <c r="W69" s="257" t="s">
        <v>276</v>
      </c>
      <c r="X69" s="257"/>
      <c r="Y69" s="257"/>
      <c r="Z69" s="257" t="s">
        <v>276</v>
      </c>
      <c r="AA69" s="257"/>
      <c r="AB69" s="257"/>
      <c r="AC69" s="257" t="s">
        <v>276</v>
      </c>
      <c r="AD69" s="257"/>
      <c r="AE69" s="257"/>
      <c r="AF69" s="257" t="s">
        <v>276</v>
      </c>
      <c r="AG69" s="257"/>
      <c r="AH69" s="257"/>
      <c r="AI69" s="257" t="s">
        <v>276</v>
      </c>
      <c r="AJ69" s="257"/>
      <c r="AK69" s="257"/>
      <c r="AL69" s="257" t="s">
        <v>276</v>
      </c>
      <c r="AM69" s="257"/>
      <c r="AN69" s="257"/>
      <c r="AO69" s="257" t="s">
        <v>276</v>
      </c>
      <c r="AP69" s="257"/>
      <c r="AQ69" s="257"/>
    </row>
    <row r="70" spans="2:43" ht="15.75" thickBot="1" x14ac:dyDescent="0.3">
      <c r="B70" t="s">
        <v>233</v>
      </c>
      <c r="C70" t="s">
        <v>250</v>
      </c>
      <c r="D70" t="s">
        <v>254</v>
      </c>
      <c r="E70">
        <v>2</v>
      </c>
      <c r="F70">
        <v>2025</v>
      </c>
      <c r="G70" s="161">
        <v>187992.31441799999</v>
      </c>
      <c r="H70" s="161"/>
      <c r="N70" s="253">
        <v>2010</v>
      </c>
      <c r="O70" s="253"/>
      <c r="P70" s="253"/>
      <c r="Q70" s="258">
        <v>2012</v>
      </c>
      <c r="R70" s="258"/>
      <c r="S70" s="258"/>
      <c r="T70" s="258">
        <v>2015</v>
      </c>
      <c r="U70" s="258"/>
      <c r="V70" s="258"/>
      <c r="W70" s="258">
        <v>2020</v>
      </c>
      <c r="X70" s="258"/>
      <c r="Y70" s="258"/>
      <c r="Z70" s="253">
        <v>2025</v>
      </c>
      <c r="AA70" s="253"/>
      <c r="AB70" s="253"/>
      <c r="AC70" s="253">
        <v>2030</v>
      </c>
      <c r="AD70" s="253"/>
      <c r="AE70" s="253"/>
      <c r="AF70" s="253">
        <v>2035</v>
      </c>
      <c r="AG70" s="253"/>
      <c r="AH70" s="253"/>
      <c r="AI70" s="253">
        <v>2040</v>
      </c>
      <c r="AJ70" s="253"/>
      <c r="AK70" s="253"/>
      <c r="AL70" s="253">
        <v>2045</v>
      </c>
      <c r="AM70" s="253"/>
      <c r="AN70" s="253"/>
      <c r="AO70" s="253">
        <v>2050</v>
      </c>
      <c r="AP70" s="253"/>
      <c r="AQ70" s="253"/>
    </row>
    <row r="71" spans="2:43" ht="16.5" thickTop="1" thickBot="1" x14ac:dyDescent="0.3">
      <c r="B71" t="s">
        <v>233</v>
      </c>
      <c r="C71" t="s">
        <v>250</v>
      </c>
      <c r="D71" t="s">
        <v>254</v>
      </c>
      <c r="E71">
        <v>2</v>
      </c>
      <c r="F71">
        <v>2030</v>
      </c>
      <c r="G71" s="161">
        <v>178933.933086</v>
      </c>
      <c r="H71" s="161"/>
      <c r="L71" s="110"/>
      <c r="M71" s="196"/>
      <c r="N71" s="110" t="s">
        <v>220</v>
      </c>
      <c r="O71" s="196" t="s">
        <v>221</v>
      </c>
      <c r="P71" s="197" t="s">
        <v>207</v>
      </c>
      <c r="Q71" s="110" t="s">
        <v>220</v>
      </c>
      <c r="R71" s="196" t="s">
        <v>221</v>
      </c>
      <c r="S71" s="197" t="s">
        <v>207</v>
      </c>
      <c r="T71" s="110" t="s">
        <v>220</v>
      </c>
      <c r="U71" s="196" t="s">
        <v>221</v>
      </c>
      <c r="V71" s="197" t="s">
        <v>207</v>
      </c>
      <c r="W71" s="110" t="s">
        <v>220</v>
      </c>
      <c r="X71" s="196" t="s">
        <v>221</v>
      </c>
      <c r="Y71" s="197" t="s">
        <v>207</v>
      </c>
      <c r="Z71" s="110" t="s">
        <v>220</v>
      </c>
      <c r="AA71" s="196" t="s">
        <v>221</v>
      </c>
      <c r="AB71" s="197" t="s">
        <v>207</v>
      </c>
      <c r="AC71" s="110" t="s">
        <v>220</v>
      </c>
      <c r="AD71" s="196" t="s">
        <v>221</v>
      </c>
      <c r="AE71" s="197" t="s">
        <v>207</v>
      </c>
      <c r="AF71" s="110" t="s">
        <v>220</v>
      </c>
      <c r="AG71" s="196" t="s">
        <v>221</v>
      </c>
      <c r="AH71" s="197" t="s">
        <v>207</v>
      </c>
      <c r="AI71" s="110" t="s">
        <v>220</v>
      </c>
      <c r="AJ71" s="196" t="s">
        <v>221</v>
      </c>
      <c r="AK71" s="197" t="s">
        <v>207</v>
      </c>
      <c r="AL71" s="110" t="s">
        <v>220</v>
      </c>
      <c r="AM71" s="196" t="s">
        <v>221</v>
      </c>
      <c r="AN71" s="197" t="s">
        <v>207</v>
      </c>
      <c r="AO71" s="110" t="s">
        <v>220</v>
      </c>
      <c r="AP71" s="196" t="s">
        <v>221</v>
      </c>
      <c r="AQ71" s="197" t="s">
        <v>207</v>
      </c>
    </row>
    <row r="72" spans="2:43" ht="15.75" thickTop="1" x14ac:dyDescent="0.25">
      <c r="B72" t="s">
        <v>233</v>
      </c>
      <c r="C72" t="s">
        <v>250</v>
      </c>
      <c r="D72" t="s">
        <v>254</v>
      </c>
      <c r="E72">
        <v>2</v>
      </c>
      <c r="F72">
        <v>2035</v>
      </c>
      <c r="G72" s="161">
        <v>173194.189763</v>
      </c>
      <c r="H72" s="161"/>
      <c r="L72" s="254" t="s">
        <v>9</v>
      </c>
      <c r="M72" s="196" t="s">
        <v>255</v>
      </c>
      <c r="N72" s="200">
        <f>SUM(T86:T87)</f>
        <v>22.368450991368469</v>
      </c>
      <c r="O72" s="201">
        <f>SUM(T84:T85)</f>
        <v>27.529089461179847</v>
      </c>
      <c r="P72" s="202">
        <f>SUM(T88:T89)</f>
        <v>24.249816378742224</v>
      </c>
      <c r="Q72" s="200">
        <f>($Q$70-$N$70)/($T$70-$N$70)*(T72-N72)+N72</f>
        <v>23.080596119462186</v>
      </c>
      <c r="R72" s="201">
        <f t="shared" ref="R72:S75" si="12">($Q$70-$N$70)/($T$70-$N$70)*(U72-O72)+O72</f>
        <v>27.975355196953682</v>
      </c>
      <c r="S72" s="202">
        <f t="shared" si="12"/>
        <v>24.342300409511104</v>
      </c>
      <c r="T72" s="200">
        <f t="shared" ref="T72:AQ72" si="13">(SUM(T34,T40:T44,T56,T62:T66))/1000000</f>
        <v>24.148813811602764</v>
      </c>
      <c r="U72" s="201">
        <f t="shared" si="13"/>
        <v>28.644753800614438</v>
      </c>
      <c r="V72" s="202">
        <f t="shared" si="13"/>
        <v>24.481026455664427</v>
      </c>
      <c r="W72" s="200">
        <f t="shared" si="13"/>
        <v>24.883287737489663</v>
      </c>
      <c r="X72" s="201">
        <f t="shared" si="13"/>
        <v>29.060027502075009</v>
      </c>
      <c r="Y72" s="202">
        <f t="shared" si="13"/>
        <v>24.650050475570449</v>
      </c>
      <c r="Z72" s="200">
        <f t="shared" si="13"/>
        <v>25.601905410166669</v>
      </c>
      <c r="AA72" s="201">
        <f t="shared" si="13"/>
        <v>29.428891295265966</v>
      </c>
      <c r="AB72" s="202">
        <f t="shared" si="13"/>
        <v>24.731442674242881</v>
      </c>
      <c r="AC72" s="200">
        <f t="shared" si="13"/>
        <v>26.267569625737156</v>
      </c>
      <c r="AD72" s="201">
        <f t="shared" si="13"/>
        <v>29.65988762244551</v>
      </c>
      <c r="AE72" s="202">
        <f t="shared" si="13"/>
        <v>24.717108378963363</v>
      </c>
      <c r="AF72" s="200">
        <f t="shared" si="13"/>
        <v>26.850883819768942</v>
      </c>
      <c r="AG72" s="201">
        <f t="shared" si="13"/>
        <v>29.779380238443093</v>
      </c>
      <c r="AH72" s="202">
        <f t="shared" si="13"/>
        <v>24.626591602160175</v>
      </c>
      <c r="AI72" s="200">
        <f t="shared" si="13"/>
        <v>27.302545213277469</v>
      </c>
      <c r="AJ72" s="201">
        <f t="shared" si="13"/>
        <v>29.810082013880034</v>
      </c>
      <c r="AK72" s="202">
        <f t="shared" si="13"/>
        <v>24.484305826279588</v>
      </c>
      <c r="AL72" s="200">
        <f t="shared" si="13"/>
        <v>27.732898072356885</v>
      </c>
      <c r="AM72" s="201">
        <f t="shared" si="13"/>
        <v>29.980405714123737</v>
      </c>
      <c r="AN72" s="202">
        <f t="shared" si="13"/>
        <v>24.476995848125572</v>
      </c>
      <c r="AO72" s="200">
        <f t="shared" si="13"/>
        <v>28.341370689896237</v>
      </c>
      <c r="AP72" s="201">
        <f t="shared" si="13"/>
        <v>30.154918176339802</v>
      </c>
      <c r="AQ72" s="202">
        <f t="shared" si="13"/>
        <v>24.529556304790681</v>
      </c>
    </row>
    <row r="73" spans="2:43" ht="15.75" thickBot="1" x14ac:dyDescent="0.3">
      <c r="B73" t="s">
        <v>233</v>
      </c>
      <c r="C73" t="s">
        <v>250</v>
      </c>
      <c r="D73" t="s">
        <v>254</v>
      </c>
      <c r="E73">
        <v>2</v>
      </c>
      <c r="F73">
        <v>2040</v>
      </c>
      <c r="G73" s="161">
        <v>175540.31409500001</v>
      </c>
      <c r="H73" s="161"/>
      <c r="L73" s="255"/>
      <c r="M73" s="198" t="s">
        <v>256</v>
      </c>
      <c r="N73" s="203">
        <f>SUM(T92:T93)</f>
        <v>36.888478789355062</v>
      </c>
      <c r="O73" s="204">
        <f>SUM(T90:T91)</f>
        <v>9.8155656926779731</v>
      </c>
      <c r="P73" s="205">
        <f>SUM(T94:T95)</f>
        <v>1.0446943195614473</v>
      </c>
      <c r="Q73" s="203">
        <f t="shared" ref="Q73:Q75" si="14">($Q$70-$N$70)/($T$70-$N$70)*(T73-N73)+N73</f>
        <v>37.510223640107469</v>
      </c>
      <c r="R73" s="204">
        <f t="shared" si="12"/>
        <v>9.9631441324080559</v>
      </c>
      <c r="S73" s="205">
        <f t="shared" si="12"/>
        <v>1.0410535071496427</v>
      </c>
      <c r="T73" s="203">
        <f t="shared" ref="T73:AQ73" si="15">(SUM(T45,T51:T55))/1000000</f>
        <v>38.442840916236079</v>
      </c>
      <c r="U73" s="204">
        <f t="shared" si="15"/>
        <v>10.18451179200318</v>
      </c>
      <c r="V73" s="205">
        <f t="shared" si="15"/>
        <v>1.0355922885319357</v>
      </c>
      <c r="W73" s="203">
        <f t="shared" si="15"/>
        <v>40.420715392577655</v>
      </c>
      <c r="X73" s="204">
        <f t="shared" si="15"/>
        <v>10.735340467264086</v>
      </c>
      <c r="Y73" s="205">
        <f t="shared" si="15"/>
        <v>1.0875649548695145</v>
      </c>
      <c r="Z73" s="203">
        <f t="shared" si="15"/>
        <v>42.237603799062519</v>
      </c>
      <c r="AA73" s="204">
        <f t="shared" si="15"/>
        <v>11.121110729365938</v>
      </c>
      <c r="AB73" s="205">
        <f t="shared" si="15"/>
        <v>1.1244895009263278</v>
      </c>
      <c r="AC73" s="203">
        <f t="shared" si="15"/>
        <v>43.868061988421651</v>
      </c>
      <c r="AD73" s="204">
        <f t="shared" si="15"/>
        <v>11.490570350057215</v>
      </c>
      <c r="AE73" s="205">
        <f t="shared" si="15"/>
        <v>1.1559221101144814</v>
      </c>
      <c r="AF73" s="203">
        <f t="shared" si="15"/>
        <v>45.151464282320298</v>
      </c>
      <c r="AG73" s="204">
        <f t="shared" si="15"/>
        <v>11.789493000083596</v>
      </c>
      <c r="AH73" s="205">
        <f t="shared" si="15"/>
        <v>1.1818031286557755</v>
      </c>
      <c r="AI73" s="203">
        <f t="shared" si="15"/>
        <v>46.465092426077561</v>
      </c>
      <c r="AJ73" s="204">
        <f t="shared" si="15"/>
        <v>12.031456493331552</v>
      </c>
      <c r="AK73" s="205">
        <f t="shared" si="15"/>
        <v>1.2034712152029821</v>
      </c>
      <c r="AL73" s="203">
        <f t="shared" si="15"/>
        <v>47.725976121399832</v>
      </c>
      <c r="AM73" s="204">
        <f t="shared" si="15"/>
        <v>12.188416093073972</v>
      </c>
      <c r="AN73" s="205">
        <f t="shared" si="15"/>
        <v>1.213082638587762</v>
      </c>
      <c r="AO73" s="203">
        <f t="shared" si="15"/>
        <v>48.982528524350805</v>
      </c>
      <c r="AP73" s="204">
        <f t="shared" si="15"/>
        <v>12.409825365721691</v>
      </c>
      <c r="AQ73" s="205">
        <f t="shared" si="15"/>
        <v>1.2253435745225745</v>
      </c>
    </row>
    <row r="74" spans="2:43" ht="15.75" thickTop="1" x14ac:dyDescent="0.25">
      <c r="B74" t="s">
        <v>233</v>
      </c>
      <c r="C74" t="s">
        <v>250</v>
      </c>
      <c r="D74" t="s">
        <v>254</v>
      </c>
      <c r="E74">
        <v>2</v>
      </c>
      <c r="F74">
        <v>2045</v>
      </c>
      <c r="G74" s="161">
        <v>175692.10997600001</v>
      </c>
      <c r="H74" s="161"/>
      <c r="L74" s="256" t="s">
        <v>8</v>
      </c>
      <c r="M74" s="24" t="s">
        <v>255</v>
      </c>
      <c r="N74" s="206">
        <f>SUM(U86:U87)</f>
        <v>35.785524137371837</v>
      </c>
      <c r="O74" s="207">
        <f>SUM(U84:U85)</f>
        <v>46.811572929993012</v>
      </c>
      <c r="P74" s="208">
        <f>SUM(U88:U89)</f>
        <v>51.231491965708543</v>
      </c>
      <c r="Q74" s="206">
        <f t="shared" si="14"/>
        <v>36.418381237084013</v>
      </c>
      <c r="R74" s="207">
        <f t="shared" si="12"/>
        <v>47.472707081823593</v>
      </c>
      <c r="S74" s="208">
        <f t="shared" si="12"/>
        <v>51.425420004777187</v>
      </c>
      <c r="T74" s="206">
        <f t="shared" ref="T74:AQ74" si="16">(SUM(T35:T39,T57:T61))/1000000</f>
        <v>37.367666886652273</v>
      </c>
      <c r="U74" s="207">
        <f t="shared" si="16"/>
        <v>48.464408309569464</v>
      </c>
      <c r="V74" s="208">
        <f t="shared" si="16"/>
        <v>51.716312063380151</v>
      </c>
      <c r="W74" s="206">
        <f t="shared" si="16"/>
        <v>38.026727776742774</v>
      </c>
      <c r="X74" s="207">
        <f t="shared" si="16"/>
        <v>49.124247864396985</v>
      </c>
      <c r="Y74" s="208">
        <f t="shared" si="16"/>
        <v>52.201172336570103</v>
      </c>
      <c r="Z74" s="206">
        <f t="shared" si="16"/>
        <v>38.550908323803377</v>
      </c>
      <c r="AA74" s="207">
        <f t="shared" si="16"/>
        <v>49.573621357178517</v>
      </c>
      <c r="AB74" s="208">
        <f t="shared" si="16"/>
        <v>52.459984221946634</v>
      </c>
      <c r="AC74" s="206">
        <f t="shared" si="16"/>
        <v>38.914528296767578</v>
      </c>
      <c r="AD74" s="207">
        <f t="shared" si="16"/>
        <v>49.735259150665506</v>
      </c>
      <c r="AE74" s="208">
        <f t="shared" si="16"/>
        <v>52.475078214257429</v>
      </c>
      <c r="AF74" s="206">
        <f t="shared" si="16"/>
        <v>39.061570781081194</v>
      </c>
      <c r="AG74" s="207">
        <f t="shared" si="16"/>
        <v>49.697497662594756</v>
      </c>
      <c r="AH74" s="208">
        <f t="shared" si="16"/>
        <v>52.290995422929882</v>
      </c>
      <c r="AI74" s="206">
        <f t="shared" si="16"/>
        <v>38.991336329211727</v>
      </c>
      <c r="AJ74" s="207">
        <f t="shared" si="16"/>
        <v>49.400530702218148</v>
      </c>
      <c r="AK74" s="208">
        <f t="shared" si="16"/>
        <v>51.93846916241317</v>
      </c>
      <c r="AL74" s="206">
        <f t="shared" si="16"/>
        <v>38.941456261167119</v>
      </c>
      <c r="AM74" s="207">
        <f t="shared" si="16"/>
        <v>49.127385732998995</v>
      </c>
      <c r="AN74" s="208">
        <f t="shared" si="16"/>
        <v>51.626740363500588</v>
      </c>
      <c r="AO74" s="206">
        <f t="shared" si="16"/>
        <v>38.879402851695907</v>
      </c>
      <c r="AP74" s="207">
        <f t="shared" si="16"/>
        <v>48.913041740685181</v>
      </c>
      <c r="AQ74" s="208">
        <f t="shared" si="16"/>
        <v>51.444356578473815</v>
      </c>
    </row>
    <row r="75" spans="2:43" ht="15.75" thickBot="1" x14ac:dyDescent="0.3">
      <c r="B75" t="s">
        <v>233</v>
      </c>
      <c r="C75" t="s">
        <v>250</v>
      </c>
      <c r="D75" t="s">
        <v>254</v>
      </c>
      <c r="E75">
        <v>2</v>
      </c>
      <c r="F75">
        <v>2050</v>
      </c>
      <c r="G75" s="161">
        <v>176746.33549999999</v>
      </c>
      <c r="L75" s="255"/>
      <c r="M75" s="198" t="s">
        <v>256</v>
      </c>
      <c r="N75" s="203">
        <f>SUM(U92:U93)</f>
        <v>20.807854052295571</v>
      </c>
      <c r="O75" s="204">
        <f>SUM(U90:U91)</f>
        <v>11.210734630123532</v>
      </c>
      <c r="P75" s="205">
        <f>SUM(U94:U95)</f>
        <v>1.6018125795573881</v>
      </c>
      <c r="Q75" s="203">
        <f t="shared" si="14"/>
        <v>20.671828657122646</v>
      </c>
      <c r="R75" s="204">
        <f t="shared" si="12"/>
        <v>11.144289300957755</v>
      </c>
      <c r="S75" s="205">
        <f t="shared" si="12"/>
        <v>1.5585590082503713</v>
      </c>
      <c r="T75" s="203">
        <f t="shared" ref="T75:AQ75" si="17">(SUM(T46:T50))/1000000</f>
        <v>20.467790564363259</v>
      </c>
      <c r="U75" s="204">
        <f t="shared" si="17"/>
        <v>11.04462130720909</v>
      </c>
      <c r="V75" s="205">
        <f t="shared" si="17"/>
        <v>1.4936786512898459</v>
      </c>
      <c r="W75" s="203">
        <f t="shared" si="17"/>
        <v>21.34723697629056</v>
      </c>
      <c r="X75" s="204">
        <f t="shared" si="17"/>
        <v>11.521239094944942</v>
      </c>
      <c r="Y75" s="205">
        <f t="shared" si="17"/>
        <v>1.560196696562244</v>
      </c>
      <c r="Z75" s="203">
        <f t="shared" si="17"/>
        <v>22.033205511568219</v>
      </c>
      <c r="AA75" s="204">
        <f t="shared" si="17"/>
        <v>11.855592871485483</v>
      </c>
      <c r="AB75" s="205">
        <f t="shared" si="17"/>
        <v>1.6080715669497887</v>
      </c>
      <c r="AC75" s="203">
        <f t="shared" si="17"/>
        <v>22.603899797653384</v>
      </c>
      <c r="AD75" s="204">
        <f t="shared" si="17"/>
        <v>12.180560306837217</v>
      </c>
      <c r="AE75" s="205">
        <f t="shared" si="17"/>
        <v>1.6506310988750676</v>
      </c>
      <c r="AF75" s="203">
        <f t="shared" si="17"/>
        <v>22.923371139650076</v>
      </c>
      <c r="AG75" s="204">
        <f t="shared" si="17"/>
        <v>12.342917699312851</v>
      </c>
      <c r="AH75" s="205">
        <f t="shared" si="17"/>
        <v>1.6716497515356961</v>
      </c>
      <c r="AI75" s="203">
        <f t="shared" si="17"/>
        <v>23.214074011185051</v>
      </c>
      <c r="AJ75" s="204">
        <f t="shared" si="17"/>
        <v>12.492196552973958</v>
      </c>
      <c r="AK75" s="205">
        <f t="shared" si="17"/>
        <v>1.6916867489008791</v>
      </c>
      <c r="AL75" s="203">
        <f t="shared" si="17"/>
        <v>23.505945004395301</v>
      </c>
      <c r="AM75" s="204">
        <f t="shared" si="17"/>
        <v>12.635631488826634</v>
      </c>
      <c r="AN75" s="205">
        <f t="shared" si="17"/>
        <v>1.7114339779910492</v>
      </c>
      <c r="AO75" s="203">
        <f t="shared" si="17"/>
        <v>23.847373943138951</v>
      </c>
      <c r="AP75" s="204">
        <f t="shared" si="17"/>
        <v>12.772857731369408</v>
      </c>
      <c r="AQ75" s="205">
        <f t="shared" si="17"/>
        <v>1.7311063165140026</v>
      </c>
    </row>
    <row r="76" spans="2:43" ht="15.75" thickTop="1" x14ac:dyDescent="0.25">
      <c r="B76" t="s">
        <v>233</v>
      </c>
      <c r="C76" t="s">
        <v>250</v>
      </c>
      <c r="D76" t="s">
        <v>254</v>
      </c>
      <c r="E76">
        <v>3</v>
      </c>
      <c r="F76">
        <v>2010</v>
      </c>
      <c r="G76">
        <v>82631.001804150001</v>
      </c>
      <c r="L76" s="199"/>
    </row>
    <row r="77" spans="2:43" x14ac:dyDescent="0.25">
      <c r="B77" t="s">
        <v>233</v>
      </c>
      <c r="C77" t="s">
        <v>250</v>
      </c>
      <c r="D77" t="s">
        <v>254</v>
      </c>
      <c r="E77">
        <v>3</v>
      </c>
      <c r="F77">
        <v>2015</v>
      </c>
      <c r="G77">
        <v>83060.118966719994</v>
      </c>
      <c r="L77" s="199"/>
    </row>
    <row r="78" spans="2:43" x14ac:dyDescent="0.25">
      <c r="B78" t="s">
        <v>233</v>
      </c>
      <c r="C78" t="s">
        <v>250</v>
      </c>
      <c r="D78" t="s">
        <v>254</v>
      </c>
      <c r="E78">
        <v>3</v>
      </c>
      <c r="F78">
        <v>2020</v>
      </c>
      <c r="G78">
        <v>78275.108405620005</v>
      </c>
      <c r="Q78" s="230"/>
      <c r="R78" s="230"/>
      <c r="S78" s="230"/>
    </row>
    <row r="79" spans="2:43" s="24" customFormat="1" x14ac:dyDescent="0.25">
      <c r="B79" t="s">
        <v>233</v>
      </c>
      <c r="C79" t="s">
        <v>250</v>
      </c>
      <c r="D79" t="s">
        <v>254</v>
      </c>
      <c r="E79">
        <v>3</v>
      </c>
      <c r="F79">
        <v>2025</v>
      </c>
      <c r="G79">
        <v>79098.648379659993</v>
      </c>
      <c r="H79"/>
      <c r="I79"/>
      <c r="J79"/>
      <c r="K79"/>
      <c r="Q79" s="230"/>
      <c r="R79" s="230"/>
      <c r="S79" s="230"/>
    </row>
    <row r="80" spans="2:43" s="24" customFormat="1" x14ac:dyDescent="0.25">
      <c r="B80" t="s">
        <v>233</v>
      </c>
      <c r="C80" t="s">
        <v>250</v>
      </c>
      <c r="D80" t="s">
        <v>254</v>
      </c>
      <c r="E80">
        <v>3</v>
      </c>
      <c r="F80">
        <v>2030</v>
      </c>
      <c r="G80">
        <v>78500.474299309994</v>
      </c>
      <c r="H80"/>
      <c r="I80"/>
      <c r="J80"/>
      <c r="K80"/>
      <c r="Q80" s="216"/>
      <c r="R80" s="216"/>
      <c r="S80" s="216"/>
    </row>
    <row r="81" spans="2:43" s="24" customFormat="1" x14ac:dyDescent="0.25">
      <c r="B81" t="s">
        <v>233</v>
      </c>
      <c r="C81" t="s">
        <v>250</v>
      </c>
      <c r="D81" t="s">
        <v>254</v>
      </c>
      <c r="E81">
        <v>3</v>
      </c>
      <c r="F81">
        <v>2035</v>
      </c>
      <c r="G81">
        <v>76974.295562569998</v>
      </c>
      <c r="H81"/>
      <c r="I81"/>
      <c r="J81"/>
      <c r="K81"/>
      <c r="Q81" s="216"/>
      <c r="R81" s="216"/>
      <c r="S81" s="216"/>
    </row>
    <row r="82" spans="2:43" s="24" customFormat="1" ht="15.75" thickBot="1" x14ac:dyDescent="0.3">
      <c r="B82" t="s">
        <v>233</v>
      </c>
      <c r="C82" t="s">
        <v>250</v>
      </c>
      <c r="D82" t="s">
        <v>254</v>
      </c>
      <c r="E82">
        <v>3</v>
      </c>
      <c r="F82">
        <v>2040</v>
      </c>
      <c r="G82">
        <v>80164.482383359995</v>
      </c>
      <c r="H82"/>
      <c r="I82"/>
      <c r="J82"/>
      <c r="K82"/>
      <c r="L82" s="251"/>
      <c r="N82" s="209"/>
      <c r="O82" s="209"/>
      <c r="P82" s="209"/>
      <c r="Q82"/>
      <c r="R82"/>
      <c r="S82"/>
      <c r="T82" s="252" t="s">
        <v>264</v>
      </c>
      <c r="U82" s="252"/>
      <c r="V82" s="209"/>
      <c r="W82" s="209"/>
      <c r="X82" s="209"/>
      <c r="Y82" s="209"/>
      <c r="Z82" s="209"/>
      <c r="AA82" s="209"/>
      <c r="AB82" s="209"/>
      <c r="AC82" s="209"/>
      <c r="AD82" s="209"/>
      <c r="AE82" s="209"/>
      <c r="AF82" s="209"/>
      <c r="AG82" s="209"/>
      <c r="AH82" s="209"/>
      <c r="AI82" s="209"/>
      <c r="AJ82" s="209"/>
      <c r="AK82" s="209"/>
      <c r="AL82" s="209"/>
      <c r="AM82" s="209"/>
      <c r="AN82" s="209"/>
      <c r="AO82" s="209"/>
      <c r="AP82" s="209"/>
      <c r="AQ82" s="209"/>
    </row>
    <row r="83" spans="2:43" s="24" customFormat="1" ht="16.5" thickTop="1" thickBot="1" x14ac:dyDescent="0.3">
      <c r="B83" t="s">
        <v>233</v>
      </c>
      <c r="C83" t="s">
        <v>250</v>
      </c>
      <c r="D83" t="s">
        <v>254</v>
      </c>
      <c r="E83">
        <v>3</v>
      </c>
      <c r="F83">
        <v>2045</v>
      </c>
      <c r="G83">
        <v>77660.947559029999</v>
      </c>
      <c r="H83"/>
      <c r="I83"/>
      <c r="J83"/>
      <c r="K83"/>
      <c r="L83" s="251"/>
      <c r="N83" s="209"/>
      <c r="O83" s="209"/>
      <c r="P83" s="209"/>
      <c r="Q83" s="217"/>
      <c r="R83" s="218"/>
      <c r="S83" s="218"/>
      <c r="T83" s="224" t="s">
        <v>9</v>
      </c>
      <c r="U83" s="219" t="s">
        <v>8</v>
      </c>
      <c r="V83" s="209"/>
      <c r="W83" s="209"/>
      <c r="X83" s="209"/>
      <c r="Y83" s="209"/>
      <c r="Z83" s="209"/>
      <c r="AA83" s="209"/>
      <c r="AB83" s="209"/>
      <c r="AC83" s="209"/>
      <c r="AD83" s="209"/>
      <c r="AE83" s="209"/>
      <c r="AF83" s="209"/>
      <c r="AG83" s="209"/>
      <c r="AH83" s="209"/>
      <c r="AI83" s="209"/>
      <c r="AJ83" s="209"/>
      <c r="AK83" s="209"/>
      <c r="AL83" s="209"/>
      <c r="AM83" s="209"/>
      <c r="AN83" s="209"/>
      <c r="AO83" s="209"/>
      <c r="AP83" s="209"/>
      <c r="AQ83" s="209"/>
    </row>
    <row r="84" spans="2:43" s="24" customFormat="1" ht="15.75" thickTop="1" x14ac:dyDescent="0.25">
      <c r="B84" t="s">
        <v>233</v>
      </c>
      <c r="C84" t="s">
        <v>250</v>
      </c>
      <c r="D84" t="s">
        <v>254</v>
      </c>
      <c r="E84">
        <v>3</v>
      </c>
      <c r="F84">
        <v>2050</v>
      </c>
      <c r="G84">
        <v>82785.983346339999</v>
      </c>
      <c r="H84" s="161"/>
      <c r="I84"/>
      <c r="J84"/>
      <c r="K84"/>
      <c r="L84" s="251"/>
      <c r="N84" s="227"/>
      <c r="O84" s="227"/>
      <c r="P84" s="227"/>
      <c r="Q84" s="245" t="s">
        <v>262</v>
      </c>
      <c r="R84" s="248" t="s">
        <v>221</v>
      </c>
      <c r="S84" s="222" t="s">
        <v>260</v>
      </c>
      <c r="T84" s="225">
        <v>16.260264398284722</v>
      </c>
      <c r="U84" s="220">
        <v>25.496437167789633</v>
      </c>
      <c r="V84" s="209"/>
      <c r="W84" s="209"/>
      <c r="X84" s="209"/>
      <c r="Y84" s="209"/>
      <c r="Z84" s="209"/>
      <c r="AA84" s="209"/>
      <c r="AB84" s="209"/>
      <c r="AC84" s="209"/>
      <c r="AD84" s="209"/>
      <c r="AE84" s="209"/>
      <c r="AF84" s="209"/>
      <c r="AG84" s="209"/>
      <c r="AH84" s="209"/>
      <c r="AI84" s="209"/>
      <c r="AJ84" s="209"/>
      <c r="AK84" s="209"/>
      <c r="AL84" s="209"/>
      <c r="AM84" s="209"/>
      <c r="AN84" s="209"/>
      <c r="AO84" s="209"/>
      <c r="AP84" s="209"/>
      <c r="AQ84" s="209"/>
    </row>
    <row r="85" spans="2:43" s="24" customFormat="1" x14ac:dyDescent="0.25">
      <c r="B85" t="s">
        <v>233</v>
      </c>
      <c r="C85" t="s">
        <v>250</v>
      </c>
      <c r="D85" t="s">
        <v>254</v>
      </c>
      <c r="E85">
        <v>4</v>
      </c>
      <c r="F85">
        <v>2010</v>
      </c>
      <c r="G85" s="161">
        <v>101897.83463300001</v>
      </c>
      <c r="H85"/>
      <c r="I85"/>
      <c r="J85"/>
      <c r="K85"/>
      <c r="L85" s="251"/>
      <c r="N85" s="227"/>
      <c r="O85" s="227"/>
      <c r="P85" s="227"/>
      <c r="Q85" s="246"/>
      <c r="R85" s="249"/>
      <c r="S85" s="223" t="s">
        <v>261</v>
      </c>
      <c r="T85" s="226">
        <v>11.268825062895125</v>
      </c>
      <c r="U85" s="221">
        <v>21.315135762203379</v>
      </c>
      <c r="V85" s="209"/>
      <c r="W85" s="209"/>
      <c r="X85" s="209"/>
      <c r="Y85" s="209"/>
      <c r="Z85" s="209"/>
      <c r="AA85" s="209"/>
      <c r="AB85" s="209"/>
      <c r="AC85" s="209"/>
      <c r="AD85" s="209"/>
      <c r="AE85" s="209"/>
      <c r="AF85" s="209"/>
      <c r="AG85" s="209"/>
      <c r="AH85" s="209"/>
      <c r="AI85" s="209"/>
      <c r="AJ85" s="209"/>
      <c r="AK85" s="209"/>
      <c r="AL85" s="209"/>
      <c r="AM85" s="209"/>
      <c r="AN85" s="209"/>
      <c r="AO85" s="209"/>
      <c r="AP85" s="209"/>
      <c r="AQ85" s="209"/>
    </row>
    <row r="86" spans="2:43" x14ac:dyDescent="0.25">
      <c r="B86" t="s">
        <v>233</v>
      </c>
      <c r="C86" t="s">
        <v>250</v>
      </c>
      <c r="D86" t="s">
        <v>254</v>
      </c>
      <c r="E86">
        <v>4</v>
      </c>
      <c r="F86">
        <v>2015</v>
      </c>
      <c r="G86">
        <v>91388.931263959996</v>
      </c>
      <c r="N86" s="228"/>
      <c r="O86" s="228"/>
      <c r="P86" s="228"/>
      <c r="Q86" s="246"/>
      <c r="R86" s="249" t="s">
        <v>220</v>
      </c>
      <c r="S86" s="223" t="s">
        <v>260</v>
      </c>
      <c r="T86" s="226">
        <v>16.601608811524365</v>
      </c>
      <c r="U86" s="221">
        <v>19.938561833634289</v>
      </c>
      <c r="V86" s="44"/>
      <c r="W86" s="44"/>
      <c r="X86" s="44"/>
      <c r="Y86" s="44"/>
      <c r="Z86" s="44"/>
      <c r="AA86" s="44"/>
      <c r="AB86" s="44"/>
      <c r="AC86" s="44"/>
      <c r="AD86" s="44"/>
      <c r="AE86" s="44"/>
      <c r="AF86" s="44"/>
      <c r="AG86" s="44"/>
      <c r="AH86" s="44"/>
      <c r="AI86" s="44"/>
      <c r="AJ86" s="44"/>
      <c r="AK86" s="44"/>
      <c r="AL86" s="44"/>
      <c r="AM86" s="44"/>
      <c r="AN86" s="44"/>
      <c r="AO86" s="44"/>
      <c r="AP86" s="44"/>
      <c r="AQ86" s="44"/>
    </row>
    <row r="87" spans="2:43" x14ac:dyDescent="0.25">
      <c r="B87" t="s">
        <v>233</v>
      </c>
      <c r="C87" t="s">
        <v>250</v>
      </c>
      <c r="D87" t="s">
        <v>254</v>
      </c>
      <c r="E87">
        <v>4</v>
      </c>
      <c r="F87">
        <v>2020</v>
      </c>
      <c r="G87">
        <v>80758.15536931</v>
      </c>
      <c r="N87" s="53"/>
      <c r="O87" s="53"/>
      <c r="P87" s="53"/>
      <c r="Q87" s="246"/>
      <c r="R87" s="249"/>
      <c r="S87" s="223" t="s">
        <v>261</v>
      </c>
      <c r="T87" s="226">
        <v>5.7668421798441063</v>
      </c>
      <c r="U87" s="221">
        <v>15.84696230373755</v>
      </c>
    </row>
    <row r="88" spans="2:43" x14ac:dyDescent="0.25">
      <c r="B88" t="s">
        <v>233</v>
      </c>
      <c r="C88" t="s">
        <v>250</v>
      </c>
      <c r="D88" t="s">
        <v>254</v>
      </c>
      <c r="E88">
        <v>4</v>
      </c>
      <c r="F88">
        <v>2025</v>
      </c>
      <c r="G88">
        <v>80715.375216820001</v>
      </c>
      <c r="Q88" s="246"/>
      <c r="R88" s="249" t="s">
        <v>207</v>
      </c>
      <c r="S88" s="223" t="s">
        <v>260</v>
      </c>
      <c r="T88" s="226">
        <v>18.268754962227746</v>
      </c>
      <c r="U88" s="221">
        <v>39.68131083380036</v>
      </c>
    </row>
    <row r="89" spans="2:43" ht="15.75" thickBot="1" x14ac:dyDescent="0.3">
      <c r="B89" t="s">
        <v>233</v>
      </c>
      <c r="C89" t="s">
        <v>250</v>
      </c>
      <c r="D89" t="s">
        <v>254</v>
      </c>
      <c r="E89">
        <v>4</v>
      </c>
      <c r="F89">
        <v>2030</v>
      </c>
      <c r="G89">
        <v>80241.879108919995</v>
      </c>
      <c r="Q89" s="247"/>
      <c r="R89" s="250"/>
      <c r="S89" s="240" t="s">
        <v>261</v>
      </c>
      <c r="T89" s="241">
        <v>5.9810614165144784</v>
      </c>
      <c r="U89" s="242">
        <v>11.550181131908179</v>
      </c>
    </row>
    <row r="90" spans="2:43" ht="15.75" thickTop="1" x14ac:dyDescent="0.25">
      <c r="B90" t="s">
        <v>233</v>
      </c>
      <c r="C90" t="s">
        <v>250</v>
      </c>
      <c r="D90" t="s">
        <v>254</v>
      </c>
      <c r="E90">
        <v>4</v>
      </c>
      <c r="F90">
        <v>2035</v>
      </c>
      <c r="G90">
        <v>83105.48681853</v>
      </c>
      <c r="N90" s="229"/>
      <c r="O90" s="229"/>
      <c r="P90" s="229"/>
      <c r="Q90" s="245" t="s">
        <v>263</v>
      </c>
      <c r="R90" s="248" t="s">
        <v>221</v>
      </c>
      <c r="S90" s="222" t="s">
        <v>260</v>
      </c>
      <c r="T90" s="225">
        <v>6.7640199905105227</v>
      </c>
      <c r="U90" s="220">
        <v>7.916013373783807</v>
      </c>
    </row>
    <row r="91" spans="2:43" x14ac:dyDescent="0.25">
      <c r="B91" t="s">
        <v>233</v>
      </c>
      <c r="C91" t="s">
        <v>250</v>
      </c>
      <c r="D91" t="s">
        <v>254</v>
      </c>
      <c r="E91">
        <v>4</v>
      </c>
      <c r="F91">
        <v>2040</v>
      </c>
      <c r="G91">
        <v>83255.365024369996</v>
      </c>
      <c r="N91" s="229"/>
      <c r="O91" s="229"/>
      <c r="P91" s="229"/>
      <c r="Q91" s="246"/>
      <c r="R91" s="249"/>
      <c r="S91" s="223" t="s">
        <v>261</v>
      </c>
      <c r="T91" s="226">
        <v>3.0515457021674508</v>
      </c>
      <c r="U91" s="221">
        <v>3.2947212563397263</v>
      </c>
    </row>
    <row r="92" spans="2:43" x14ac:dyDescent="0.25">
      <c r="B92" t="s">
        <v>233</v>
      </c>
      <c r="C92" t="s">
        <v>250</v>
      </c>
      <c r="D92" t="s">
        <v>254</v>
      </c>
      <c r="E92">
        <v>4</v>
      </c>
      <c r="F92">
        <v>2045</v>
      </c>
      <c r="G92">
        <v>83384.637950610006</v>
      </c>
      <c r="N92" s="229"/>
      <c r="O92" s="229"/>
      <c r="P92" s="229"/>
      <c r="Q92" s="246"/>
      <c r="R92" s="249" t="s">
        <v>220</v>
      </c>
      <c r="S92" s="223" t="s">
        <v>260</v>
      </c>
      <c r="T92" s="226">
        <v>30.311189426387813</v>
      </c>
      <c r="U92" s="221">
        <v>15.671080155654499</v>
      </c>
    </row>
    <row r="93" spans="2:43" x14ac:dyDescent="0.25">
      <c r="B93" t="s">
        <v>233</v>
      </c>
      <c r="C93" t="s">
        <v>250</v>
      </c>
      <c r="D93" t="s">
        <v>254</v>
      </c>
      <c r="E93">
        <v>4</v>
      </c>
      <c r="F93">
        <v>2050</v>
      </c>
      <c r="G93">
        <v>86528.650589290002</v>
      </c>
      <c r="N93" s="229"/>
      <c r="O93" s="229"/>
      <c r="P93" s="229"/>
      <c r="Q93" s="246"/>
      <c r="R93" s="249"/>
      <c r="S93" s="223" t="s">
        <v>261</v>
      </c>
      <c r="T93" s="226">
        <v>6.5772893629672522</v>
      </c>
      <c r="U93" s="221">
        <v>5.1367738966410732</v>
      </c>
      <c r="X93" s="53"/>
      <c r="Y93" s="53"/>
      <c r="Z93" s="53"/>
    </row>
    <row r="94" spans="2:43" x14ac:dyDescent="0.25">
      <c r="B94" t="s">
        <v>233</v>
      </c>
      <c r="C94" t="s">
        <v>250</v>
      </c>
      <c r="D94" t="s">
        <v>254</v>
      </c>
      <c r="E94">
        <v>5</v>
      </c>
      <c r="F94">
        <v>2010</v>
      </c>
      <c r="G94">
        <v>28513.6882028</v>
      </c>
      <c r="Q94" s="246"/>
      <c r="R94" s="249" t="s">
        <v>207</v>
      </c>
      <c r="S94" s="223" t="s">
        <v>260</v>
      </c>
      <c r="T94" s="226">
        <v>0.7699507442540815</v>
      </c>
      <c r="U94" s="221">
        <v>1.2463458323532781</v>
      </c>
      <c r="Y94" s="53"/>
    </row>
    <row r="95" spans="2:43" ht="15.75" thickBot="1" x14ac:dyDescent="0.3">
      <c r="B95" t="s">
        <v>233</v>
      </c>
      <c r="C95" t="s">
        <v>250</v>
      </c>
      <c r="D95" t="s">
        <v>254</v>
      </c>
      <c r="E95">
        <v>5</v>
      </c>
      <c r="F95">
        <v>2015</v>
      </c>
      <c r="G95">
        <v>26059.29903925</v>
      </c>
      <c r="Q95" s="247"/>
      <c r="R95" s="250"/>
      <c r="S95" s="240" t="s">
        <v>261</v>
      </c>
      <c r="T95" s="241">
        <v>0.27474357530736582</v>
      </c>
      <c r="U95" s="242">
        <v>0.35546674720410998</v>
      </c>
      <c r="Z95" s="53"/>
    </row>
    <row r="96" spans="2:43" ht="15.75" thickTop="1" x14ac:dyDescent="0.25">
      <c r="B96" t="s">
        <v>233</v>
      </c>
      <c r="C96" t="s">
        <v>250</v>
      </c>
      <c r="D96" t="s">
        <v>254</v>
      </c>
      <c r="E96">
        <v>5</v>
      </c>
      <c r="F96">
        <v>2020</v>
      </c>
      <c r="G96">
        <v>30243.261859729999</v>
      </c>
      <c r="Z96" s="53"/>
    </row>
    <row r="97" spans="2:7" x14ac:dyDescent="0.25">
      <c r="B97" t="s">
        <v>233</v>
      </c>
      <c r="C97" t="s">
        <v>250</v>
      </c>
      <c r="D97" t="s">
        <v>254</v>
      </c>
      <c r="E97">
        <v>5</v>
      </c>
      <c r="F97">
        <v>2025</v>
      </c>
      <c r="G97">
        <v>26597.886823950001</v>
      </c>
    </row>
    <row r="98" spans="2:7" x14ac:dyDescent="0.25">
      <c r="B98" t="s">
        <v>233</v>
      </c>
      <c r="C98" t="s">
        <v>250</v>
      </c>
      <c r="D98" t="s">
        <v>254</v>
      </c>
      <c r="E98">
        <v>5</v>
      </c>
      <c r="F98">
        <v>2030</v>
      </c>
      <c r="G98">
        <v>29094.583813040001</v>
      </c>
    </row>
    <row r="99" spans="2:7" x14ac:dyDescent="0.25">
      <c r="B99" t="s">
        <v>233</v>
      </c>
      <c r="C99" t="s">
        <v>250</v>
      </c>
      <c r="D99" t="s">
        <v>254</v>
      </c>
      <c r="E99">
        <v>5</v>
      </c>
      <c r="F99">
        <v>2035</v>
      </c>
      <c r="G99">
        <v>31000.0053763</v>
      </c>
    </row>
    <row r="100" spans="2:7" x14ac:dyDescent="0.25">
      <c r="B100" t="s">
        <v>233</v>
      </c>
      <c r="C100" t="s">
        <v>250</v>
      </c>
      <c r="D100" t="s">
        <v>254</v>
      </c>
      <c r="E100">
        <v>5</v>
      </c>
      <c r="F100">
        <v>2040</v>
      </c>
      <c r="G100">
        <v>31396.187392380001</v>
      </c>
    </row>
    <row r="101" spans="2:7" x14ac:dyDescent="0.25">
      <c r="B101" t="s">
        <v>233</v>
      </c>
      <c r="C101" t="s">
        <v>250</v>
      </c>
      <c r="D101" t="s">
        <v>254</v>
      </c>
      <c r="E101">
        <v>5</v>
      </c>
      <c r="F101">
        <v>2045</v>
      </c>
      <c r="G101">
        <v>31225.261853529999</v>
      </c>
    </row>
    <row r="102" spans="2:7" x14ac:dyDescent="0.25">
      <c r="B102" t="s">
        <v>233</v>
      </c>
      <c r="C102" t="s">
        <v>250</v>
      </c>
      <c r="D102" t="s">
        <v>254</v>
      </c>
      <c r="E102">
        <v>5</v>
      </c>
      <c r="F102">
        <v>2050</v>
      </c>
      <c r="G102">
        <v>33039.419717470002</v>
      </c>
    </row>
    <row r="103" spans="2:7" x14ac:dyDescent="0.25">
      <c r="B103" t="s">
        <v>233</v>
      </c>
      <c r="C103" t="s">
        <v>250</v>
      </c>
      <c r="D103" t="s">
        <v>254</v>
      </c>
      <c r="E103">
        <v>6</v>
      </c>
      <c r="F103">
        <v>2010</v>
      </c>
      <c r="G103">
        <v>30701.213735990001</v>
      </c>
    </row>
    <row r="104" spans="2:7" x14ac:dyDescent="0.25">
      <c r="B104" t="s">
        <v>233</v>
      </c>
      <c r="C104" t="s">
        <v>250</v>
      </c>
      <c r="D104" t="s">
        <v>254</v>
      </c>
      <c r="E104">
        <v>6</v>
      </c>
      <c r="F104">
        <v>2015</v>
      </c>
      <c r="G104">
        <v>30275.459524829999</v>
      </c>
    </row>
    <row r="105" spans="2:7" x14ac:dyDescent="0.25">
      <c r="B105" t="s">
        <v>233</v>
      </c>
      <c r="C105" t="s">
        <v>250</v>
      </c>
      <c r="D105" t="s">
        <v>254</v>
      </c>
      <c r="E105">
        <v>6</v>
      </c>
      <c r="F105">
        <v>2020</v>
      </c>
      <c r="G105">
        <v>28822.31489478</v>
      </c>
    </row>
    <row r="106" spans="2:7" x14ac:dyDescent="0.25">
      <c r="B106" t="s">
        <v>233</v>
      </c>
      <c r="C106" t="s">
        <v>250</v>
      </c>
      <c r="D106" t="s">
        <v>254</v>
      </c>
      <c r="E106">
        <v>6</v>
      </c>
      <c r="F106">
        <v>2025</v>
      </c>
      <c r="G106">
        <v>31391.316773490002</v>
      </c>
    </row>
    <row r="107" spans="2:7" x14ac:dyDescent="0.25">
      <c r="B107" t="s">
        <v>233</v>
      </c>
      <c r="C107" t="s">
        <v>250</v>
      </c>
      <c r="D107" t="s">
        <v>254</v>
      </c>
      <c r="E107">
        <v>6</v>
      </c>
      <c r="F107">
        <v>2030</v>
      </c>
      <c r="G107">
        <v>33098.493126989997</v>
      </c>
    </row>
    <row r="108" spans="2:7" x14ac:dyDescent="0.25">
      <c r="B108" t="s">
        <v>233</v>
      </c>
      <c r="C108" t="s">
        <v>250</v>
      </c>
      <c r="D108" t="s">
        <v>254</v>
      </c>
      <c r="E108">
        <v>6</v>
      </c>
      <c r="F108">
        <v>2035</v>
      </c>
      <c r="G108">
        <v>34333.773585080002</v>
      </c>
    </row>
    <row r="109" spans="2:7" x14ac:dyDescent="0.25">
      <c r="B109" t="s">
        <v>233</v>
      </c>
      <c r="C109" t="s">
        <v>250</v>
      </c>
      <c r="D109" t="s">
        <v>254</v>
      </c>
      <c r="E109">
        <v>6</v>
      </c>
      <c r="F109">
        <v>2040</v>
      </c>
      <c r="G109">
        <v>31249.022971030001</v>
      </c>
    </row>
    <row r="110" spans="2:7" x14ac:dyDescent="0.25">
      <c r="B110" t="s">
        <v>233</v>
      </c>
      <c r="C110" t="s">
        <v>250</v>
      </c>
      <c r="D110" t="s">
        <v>254</v>
      </c>
      <c r="E110">
        <v>6</v>
      </c>
      <c r="F110">
        <v>2045</v>
      </c>
      <c r="G110">
        <v>34446.275579900001</v>
      </c>
    </row>
    <row r="111" spans="2:7" x14ac:dyDescent="0.25">
      <c r="B111" t="s">
        <v>233</v>
      </c>
      <c r="C111" t="s">
        <v>250</v>
      </c>
      <c r="D111" t="s">
        <v>254</v>
      </c>
      <c r="E111">
        <v>6</v>
      </c>
      <c r="F111">
        <v>2050</v>
      </c>
      <c r="G111">
        <v>37481.865175630002</v>
      </c>
    </row>
    <row r="112" spans="2:7" x14ac:dyDescent="0.25">
      <c r="B112" t="s">
        <v>233</v>
      </c>
      <c r="C112" t="s">
        <v>250</v>
      </c>
      <c r="D112" t="s">
        <v>257</v>
      </c>
      <c r="E112">
        <v>1</v>
      </c>
      <c r="F112">
        <v>2010</v>
      </c>
      <c r="G112">
        <v>41671.339073919997</v>
      </c>
    </row>
    <row r="113" spans="2:8" x14ac:dyDescent="0.25">
      <c r="B113" t="s">
        <v>233</v>
      </c>
      <c r="C113" t="s">
        <v>250</v>
      </c>
      <c r="D113" t="s">
        <v>257</v>
      </c>
      <c r="E113">
        <v>1</v>
      </c>
      <c r="F113">
        <v>2015</v>
      </c>
      <c r="G113">
        <v>51690.717934599998</v>
      </c>
    </row>
    <row r="114" spans="2:8" x14ac:dyDescent="0.25">
      <c r="B114" t="s">
        <v>233</v>
      </c>
      <c r="C114" t="s">
        <v>250</v>
      </c>
      <c r="D114" t="s">
        <v>257</v>
      </c>
      <c r="E114">
        <v>1</v>
      </c>
      <c r="F114">
        <v>2020</v>
      </c>
      <c r="G114">
        <v>56651.229346510001</v>
      </c>
    </row>
    <row r="115" spans="2:8" x14ac:dyDescent="0.25">
      <c r="B115" t="s">
        <v>233</v>
      </c>
      <c r="C115" t="s">
        <v>250</v>
      </c>
      <c r="D115" t="s">
        <v>257</v>
      </c>
      <c r="E115">
        <v>1</v>
      </c>
      <c r="F115">
        <v>2025</v>
      </c>
      <c r="G115">
        <v>57168.34953444</v>
      </c>
    </row>
    <row r="116" spans="2:8" x14ac:dyDescent="0.25">
      <c r="B116" t="s">
        <v>233</v>
      </c>
      <c r="C116" t="s">
        <v>250</v>
      </c>
      <c r="D116" t="s">
        <v>257</v>
      </c>
      <c r="E116">
        <v>1</v>
      </c>
      <c r="F116">
        <v>2030</v>
      </c>
      <c r="G116">
        <v>63299.185145739997</v>
      </c>
    </row>
    <row r="117" spans="2:8" x14ac:dyDescent="0.25">
      <c r="B117" t="s">
        <v>233</v>
      </c>
      <c r="C117" t="s">
        <v>250</v>
      </c>
      <c r="D117" t="s">
        <v>257</v>
      </c>
      <c r="E117">
        <v>1</v>
      </c>
      <c r="F117">
        <v>2035</v>
      </c>
      <c r="G117">
        <v>69052.829665199999</v>
      </c>
    </row>
    <row r="118" spans="2:8" x14ac:dyDescent="0.25">
      <c r="B118" t="s">
        <v>233</v>
      </c>
      <c r="C118" t="s">
        <v>250</v>
      </c>
      <c r="D118" t="s">
        <v>257</v>
      </c>
      <c r="E118">
        <v>1</v>
      </c>
      <c r="F118">
        <v>2040</v>
      </c>
      <c r="G118">
        <v>67773.057810019993</v>
      </c>
    </row>
    <row r="119" spans="2:8" x14ac:dyDescent="0.25">
      <c r="B119" t="s">
        <v>233</v>
      </c>
      <c r="C119" t="s">
        <v>250</v>
      </c>
      <c r="D119" t="s">
        <v>257</v>
      </c>
      <c r="E119">
        <v>1</v>
      </c>
      <c r="F119">
        <v>2045</v>
      </c>
      <c r="G119">
        <v>70846.69914189</v>
      </c>
    </row>
    <row r="120" spans="2:8" x14ac:dyDescent="0.25">
      <c r="B120" t="s">
        <v>233</v>
      </c>
      <c r="C120" t="s">
        <v>250</v>
      </c>
      <c r="D120" t="s">
        <v>257</v>
      </c>
      <c r="E120">
        <v>1</v>
      </c>
      <c r="F120">
        <v>2050</v>
      </c>
      <c r="G120">
        <v>76506.367446539996</v>
      </c>
      <c r="H120" s="161"/>
    </row>
    <row r="121" spans="2:8" x14ac:dyDescent="0.25">
      <c r="B121" t="s">
        <v>233</v>
      </c>
      <c r="C121" t="s">
        <v>250</v>
      </c>
      <c r="D121" t="s">
        <v>257</v>
      </c>
      <c r="E121">
        <v>2</v>
      </c>
      <c r="F121">
        <v>2010</v>
      </c>
      <c r="G121" s="161">
        <v>112034.548412</v>
      </c>
      <c r="H121" s="161"/>
    </row>
    <row r="122" spans="2:8" x14ac:dyDescent="0.25">
      <c r="B122" t="s">
        <v>233</v>
      </c>
      <c r="C122" t="s">
        <v>250</v>
      </c>
      <c r="D122" t="s">
        <v>257</v>
      </c>
      <c r="E122">
        <v>2</v>
      </c>
      <c r="F122">
        <v>2015</v>
      </c>
      <c r="G122" s="161">
        <v>110228.065112</v>
      </c>
      <c r="H122" s="161"/>
    </row>
    <row r="123" spans="2:8" x14ac:dyDescent="0.25">
      <c r="B123" t="s">
        <v>233</v>
      </c>
      <c r="C123" t="s">
        <v>250</v>
      </c>
      <c r="D123" t="s">
        <v>257</v>
      </c>
      <c r="E123">
        <v>2</v>
      </c>
      <c r="F123">
        <v>2020</v>
      </c>
      <c r="G123" s="161">
        <v>107180.502714</v>
      </c>
      <c r="H123" s="161"/>
    </row>
    <row r="124" spans="2:8" x14ac:dyDescent="0.25">
      <c r="B124" t="s">
        <v>233</v>
      </c>
      <c r="C124" t="s">
        <v>250</v>
      </c>
      <c r="D124" t="s">
        <v>257</v>
      </c>
      <c r="E124">
        <v>2</v>
      </c>
      <c r="F124">
        <v>2025</v>
      </c>
      <c r="G124" s="161">
        <v>101975.331577</v>
      </c>
    </row>
    <row r="125" spans="2:8" x14ac:dyDescent="0.25">
      <c r="B125" t="s">
        <v>233</v>
      </c>
      <c r="C125" t="s">
        <v>250</v>
      </c>
      <c r="D125" t="s">
        <v>257</v>
      </c>
      <c r="E125">
        <v>2</v>
      </c>
      <c r="F125">
        <v>2030</v>
      </c>
      <c r="G125">
        <v>97655.753684209994</v>
      </c>
    </row>
    <row r="126" spans="2:8" x14ac:dyDescent="0.25">
      <c r="B126" t="s">
        <v>233</v>
      </c>
      <c r="C126" t="s">
        <v>250</v>
      </c>
      <c r="D126" t="s">
        <v>257</v>
      </c>
      <c r="E126">
        <v>2</v>
      </c>
      <c r="F126">
        <v>2035</v>
      </c>
      <c r="G126">
        <v>96460.508152619994</v>
      </c>
    </row>
    <row r="127" spans="2:8" x14ac:dyDescent="0.25">
      <c r="B127" t="s">
        <v>233</v>
      </c>
      <c r="C127" t="s">
        <v>250</v>
      </c>
      <c r="D127" t="s">
        <v>257</v>
      </c>
      <c r="E127">
        <v>2</v>
      </c>
      <c r="F127">
        <v>2040</v>
      </c>
      <c r="G127">
        <v>92931.900222580007</v>
      </c>
    </row>
    <row r="128" spans="2:8" x14ac:dyDescent="0.25">
      <c r="B128" t="s">
        <v>233</v>
      </c>
      <c r="C128" t="s">
        <v>250</v>
      </c>
      <c r="D128" t="s">
        <v>257</v>
      </c>
      <c r="E128">
        <v>2</v>
      </c>
      <c r="F128">
        <v>2045</v>
      </c>
      <c r="G128">
        <v>93380.613124280004</v>
      </c>
    </row>
    <row r="129" spans="2:7" x14ac:dyDescent="0.25">
      <c r="B129" t="s">
        <v>233</v>
      </c>
      <c r="C129" t="s">
        <v>250</v>
      </c>
      <c r="D129" t="s">
        <v>257</v>
      </c>
      <c r="E129">
        <v>2</v>
      </c>
      <c r="F129">
        <v>2050</v>
      </c>
      <c r="G129">
        <v>93200.241167810003</v>
      </c>
    </row>
    <row r="130" spans="2:7" x14ac:dyDescent="0.25">
      <c r="B130" t="s">
        <v>233</v>
      </c>
      <c r="C130" t="s">
        <v>250</v>
      </c>
      <c r="D130" t="s">
        <v>257</v>
      </c>
      <c r="E130">
        <v>3</v>
      </c>
      <c r="F130">
        <v>2010</v>
      </c>
      <c r="G130">
        <v>41255.285201669998</v>
      </c>
    </row>
    <row r="131" spans="2:7" x14ac:dyDescent="0.25">
      <c r="B131" t="s">
        <v>233</v>
      </c>
      <c r="C131" t="s">
        <v>250</v>
      </c>
      <c r="D131" t="s">
        <v>257</v>
      </c>
      <c r="E131">
        <v>3</v>
      </c>
      <c r="F131">
        <v>2015</v>
      </c>
      <c r="G131">
        <v>41724.159135579997</v>
      </c>
    </row>
    <row r="132" spans="2:7" x14ac:dyDescent="0.25">
      <c r="B132" t="s">
        <v>233</v>
      </c>
      <c r="C132" t="s">
        <v>250</v>
      </c>
      <c r="D132" t="s">
        <v>257</v>
      </c>
      <c r="E132">
        <v>3</v>
      </c>
      <c r="F132">
        <v>2020</v>
      </c>
      <c r="G132">
        <v>40466.193812420002</v>
      </c>
    </row>
    <row r="133" spans="2:7" x14ac:dyDescent="0.25">
      <c r="B133" t="s">
        <v>233</v>
      </c>
      <c r="C133" t="s">
        <v>250</v>
      </c>
      <c r="D133" t="s">
        <v>257</v>
      </c>
      <c r="E133">
        <v>3</v>
      </c>
      <c r="F133">
        <v>2025</v>
      </c>
      <c r="G133">
        <v>38771.271151870002</v>
      </c>
    </row>
    <row r="134" spans="2:7" x14ac:dyDescent="0.25">
      <c r="B134" t="s">
        <v>233</v>
      </c>
      <c r="C134" t="s">
        <v>250</v>
      </c>
      <c r="D134" t="s">
        <v>257</v>
      </c>
      <c r="E134">
        <v>3</v>
      </c>
      <c r="F134">
        <v>2030</v>
      </c>
      <c r="G134">
        <v>40209.773855840001</v>
      </c>
    </row>
    <row r="135" spans="2:7" x14ac:dyDescent="0.25">
      <c r="B135" t="s">
        <v>233</v>
      </c>
      <c r="C135" t="s">
        <v>250</v>
      </c>
      <c r="D135" t="s">
        <v>257</v>
      </c>
      <c r="E135">
        <v>3</v>
      </c>
      <c r="F135">
        <v>2035</v>
      </c>
      <c r="G135">
        <v>38127.030798079999</v>
      </c>
    </row>
    <row r="136" spans="2:7" x14ac:dyDescent="0.25">
      <c r="B136" t="s">
        <v>233</v>
      </c>
      <c r="C136" t="s">
        <v>250</v>
      </c>
      <c r="D136" t="s">
        <v>257</v>
      </c>
      <c r="E136">
        <v>3</v>
      </c>
      <c r="F136">
        <v>2040</v>
      </c>
      <c r="G136">
        <v>39192.318668059997</v>
      </c>
    </row>
    <row r="137" spans="2:7" x14ac:dyDescent="0.25">
      <c r="B137" t="s">
        <v>233</v>
      </c>
      <c r="C137" t="s">
        <v>250</v>
      </c>
      <c r="D137" t="s">
        <v>257</v>
      </c>
      <c r="E137">
        <v>3</v>
      </c>
      <c r="F137">
        <v>2045</v>
      </c>
      <c r="G137">
        <v>39672.963599679999</v>
      </c>
    </row>
    <row r="138" spans="2:7" x14ac:dyDescent="0.25">
      <c r="B138" t="s">
        <v>233</v>
      </c>
      <c r="C138" t="s">
        <v>250</v>
      </c>
      <c r="D138" t="s">
        <v>257</v>
      </c>
      <c r="E138">
        <v>3</v>
      </c>
      <c r="F138">
        <v>2050</v>
      </c>
      <c r="G138">
        <v>39688.54634434</v>
      </c>
    </row>
    <row r="139" spans="2:7" x14ac:dyDescent="0.25">
      <c r="B139" t="s">
        <v>233</v>
      </c>
      <c r="C139" t="s">
        <v>250</v>
      </c>
      <c r="D139" t="s">
        <v>257</v>
      </c>
      <c r="E139">
        <v>4</v>
      </c>
      <c r="F139">
        <v>2010</v>
      </c>
      <c r="G139">
        <v>50665.872361840004</v>
      </c>
    </row>
    <row r="140" spans="2:7" x14ac:dyDescent="0.25">
      <c r="B140" t="s">
        <v>233</v>
      </c>
      <c r="C140" t="s">
        <v>250</v>
      </c>
      <c r="D140" t="s">
        <v>257</v>
      </c>
      <c r="E140">
        <v>4</v>
      </c>
      <c r="F140">
        <v>2015</v>
      </c>
      <c r="G140">
        <v>45929.743217969997</v>
      </c>
    </row>
    <row r="141" spans="2:7" x14ac:dyDescent="0.25">
      <c r="B141" t="s">
        <v>233</v>
      </c>
      <c r="C141" t="s">
        <v>250</v>
      </c>
      <c r="D141" t="s">
        <v>257</v>
      </c>
      <c r="E141">
        <v>4</v>
      </c>
      <c r="F141">
        <v>2020</v>
      </c>
      <c r="G141">
        <v>43844.040375420002</v>
      </c>
    </row>
    <row r="142" spans="2:7" x14ac:dyDescent="0.25">
      <c r="B142" t="s">
        <v>233</v>
      </c>
      <c r="C142" t="s">
        <v>250</v>
      </c>
      <c r="D142" t="s">
        <v>257</v>
      </c>
      <c r="E142">
        <v>4</v>
      </c>
      <c r="F142">
        <v>2025</v>
      </c>
      <c r="G142">
        <v>44672.610908670002</v>
      </c>
    </row>
    <row r="143" spans="2:7" x14ac:dyDescent="0.25">
      <c r="B143" t="s">
        <v>233</v>
      </c>
      <c r="C143" t="s">
        <v>250</v>
      </c>
      <c r="D143" t="s">
        <v>257</v>
      </c>
      <c r="E143">
        <v>4</v>
      </c>
      <c r="F143">
        <v>2030</v>
      </c>
      <c r="G143">
        <v>43115.966611149997</v>
      </c>
    </row>
    <row r="144" spans="2:7" x14ac:dyDescent="0.25">
      <c r="B144" t="s">
        <v>233</v>
      </c>
      <c r="C144" t="s">
        <v>250</v>
      </c>
      <c r="D144" t="s">
        <v>257</v>
      </c>
      <c r="E144">
        <v>4</v>
      </c>
      <c r="F144">
        <v>2035</v>
      </c>
      <c r="G144">
        <v>43580.307528700003</v>
      </c>
    </row>
    <row r="145" spans="2:7" x14ac:dyDescent="0.25">
      <c r="B145" t="s">
        <v>233</v>
      </c>
      <c r="C145" t="s">
        <v>250</v>
      </c>
      <c r="D145" t="s">
        <v>257</v>
      </c>
      <c r="E145">
        <v>4</v>
      </c>
      <c r="F145">
        <v>2040</v>
      </c>
      <c r="G145">
        <v>41842.094414250001</v>
      </c>
    </row>
    <row r="146" spans="2:7" x14ac:dyDescent="0.25">
      <c r="B146" t="s">
        <v>233</v>
      </c>
      <c r="C146" t="s">
        <v>250</v>
      </c>
      <c r="D146" t="s">
        <v>257</v>
      </c>
      <c r="E146">
        <v>4</v>
      </c>
      <c r="F146">
        <v>2045</v>
      </c>
      <c r="G146">
        <v>42511.265138759998</v>
      </c>
    </row>
    <row r="147" spans="2:7" x14ac:dyDescent="0.25">
      <c r="B147" t="s">
        <v>233</v>
      </c>
      <c r="C147" t="s">
        <v>250</v>
      </c>
      <c r="D147" t="s">
        <v>257</v>
      </c>
      <c r="E147">
        <v>4</v>
      </c>
      <c r="F147">
        <v>2050</v>
      </c>
      <c r="G147">
        <v>41490.100224000002</v>
      </c>
    </row>
    <row r="148" spans="2:7" x14ac:dyDescent="0.25">
      <c r="B148" t="s">
        <v>233</v>
      </c>
      <c r="C148" t="s">
        <v>250</v>
      </c>
      <c r="D148" t="s">
        <v>257</v>
      </c>
      <c r="E148">
        <v>5</v>
      </c>
      <c r="F148">
        <v>2010</v>
      </c>
      <c r="G148">
        <v>15072.70543932</v>
      </c>
    </row>
    <row r="149" spans="2:7" x14ac:dyDescent="0.25">
      <c r="B149" t="s">
        <v>233</v>
      </c>
      <c r="C149" t="s">
        <v>250</v>
      </c>
      <c r="D149" t="s">
        <v>257</v>
      </c>
      <c r="E149">
        <v>5</v>
      </c>
      <c r="F149">
        <v>2015</v>
      </c>
      <c r="G149">
        <v>13392.65750306</v>
      </c>
    </row>
    <row r="150" spans="2:7" x14ac:dyDescent="0.25">
      <c r="B150" t="s">
        <v>233</v>
      </c>
      <c r="C150" t="s">
        <v>250</v>
      </c>
      <c r="D150" t="s">
        <v>257</v>
      </c>
      <c r="E150">
        <v>5</v>
      </c>
      <c r="F150">
        <v>2020</v>
      </c>
      <c r="G150">
        <v>15166.88902767</v>
      </c>
    </row>
    <row r="151" spans="2:7" x14ac:dyDescent="0.25">
      <c r="B151" t="s">
        <v>233</v>
      </c>
      <c r="C151" t="s">
        <v>250</v>
      </c>
      <c r="D151" t="s">
        <v>257</v>
      </c>
      <c r="E151">
        <v>5</v>
      </c>
      <c r="F151">
        <v>2025</v>
      </c>
      <c r="G151">
        <v>14412.2409238</v>
      </c>
    </row>
    <row r="152" spans="2:7" x14ac:dyDescent="0.25">
      <c r="B152" t="s">
        <v>233</v>
      </c>
      <c r="C152" t="s">
        <v>250</v>
      </c>
      <c r="D152" t="s">
        <v>257</v>
      </c>
      <c r="E152">
        <v>5</v>
      </c>
      <c r="F152">
        <v>2030</v>
      </c>
      <c r="G152">
        <v>15463.78506378</v>
      </c>
    </row>
    <row r="153" spans="2:7" x14ac:dyDescent="0.25">
      <c r="B153" t="s">
        <v>233</v>
      </c>
      <c r="C153" t="s">
        <v>250</v>
      </c>
      <c r="D153" t="s">
        <v>257</v>
      </c>
      <c r="E153">
        <v>5</v>
      </c>
      <c r="F153">
        <v>2035</v>
      </c>
      <c r="G153">
        <v>16272.026015380001</v>
      </c>
    </row>
    <row r="154" spans="2:7" x14ac:dyDescent="0.25">
      <c r="B154" t="s">
        <v>233</v>
      </c>
      <c r="C154" t="s">
        <v>250</v>
      </c>
      <c r="D154" t="s">
        <v>257</v>
      </c>
      <c r="E154">
        <v>5</v>
      </c>
      <c r="F154">
        <v>2040</v>
      </c>
      <c r="G154">
        <v>16857.61411414</v>
      </c>
    </row>
    <row r="155" spans="2:7" x14ac:dyDescent="0.25">
      <c r="B155" t="s">
        <v>233</v>
      </c>
      <c r="C155" t="s">
        <v>250</v>
      </c>
      <c r="D155" t="s">
        <v>257</v>
      </c>
      <c r="E155">
        <v>5</v>
      </c>
      <c r="F155">
        <v>2045</v>
      </c>
      <c r="G155">
        <v>16552.592438539999</v>
      </c>
    </row>
    <row r="156" spans="2:7" x14ac:dyDescent="0.25">
      <c r="B156" t="s">
        <v>233</v>
      </c>
      <c r="C156" t="s">
        <v>250</v>
      </c>
      <c r="D156" t="s">
        <v>257</v>
      </c>
      <c r="E156">
        <v>5</v>
      </c>
      <c r="F156">
        <v>2050</v>
      </c>
      <c r="G156">
        <v>18409.777897</v>
      </c>
    </row>
    <row r="157" spans="2:7" x14ac:dyDescent="0.25">
      <c r="B157" t="s">
        <v>233</v>
      </c>
      <c r="C157" t="s">
        <v>250</v>
      </c>
      <c r="D157" t="s">
        <v>257</v>
      </c>
      <c r="E157">
        <v>6</v>
      </c>
      <c r="F157">
        <v>2010</v>
      </c>
      <c r="G157">
        <v>16275.73353447</v>
      </c>
    </row>
    <row r="158" spans="2:7" x14ac:dyDescent="0.25">
      <c r="B158" t="s">
        <v>233</v>
      </c>
      <c r="C158" t="s">
        <v>250</v>
      </c>
      <c r="D158" t="s">
        <v>257</v>
      </c>
      <c r="E158">
        <v>6</v>
      </c>
      <c r="F158">
        <v>2015</v>
      </c>
      <c r="G158">
        <v>17565.560482270001</v>
      </c>
    </row>
    <row r="159" spans="2:7" x14ac:dyDescent="0.25">
      <c r="B159" t="s">
        <v>233</v>
      </c>
      <c r="C159" t="s">
        <v>250</v>
      </c>
      <c r="D159" t="s">
        <v>257</v>
      </c>
      <c r="E159">
        <v>6</v>
      </c>
      <c r="F159">
        <v>2020</v>
      </c>
      <c r="G159">
        <v>16562.344310979999</v>
      </c>
    </row>
    <row r="160" spans="2:7" x14ac:dyDescent="0.25">
      <c r="B160" t="s">
        <v>233</v>
      </c>
      <c r="C160" t="s">
        <v>250</v>
      </c>
      <c r="D160" t="s">
        <v>257</v>
      </c>
      <c r="E160">
        <v>6</v>
      </c>
      <c r="F160">
        <v>2025</v>
      </c>
      <c r="G160">
        <v>16601.082384779998</v>
      </c>
    </row>
    <row r="161" spans="2:7" x14ac:dyDescent="0.25">
      <c r="B161" t="s">
        <v>233</v>
      </c>
      <c r="C161" t="s">
        <v>250</v>
      </c>
      <c r="D161" t="s">
        <v>257</v>
      </c>
      <c r="E161">
        <v>6</v>
      </c>
      <c r="F161">
        <v>2030</v>
      </c>
      <c r="G161">
        <v>16997.028581729999</v>
      </c>
    </row>
    <row r="162" spans="2:7" x14ac:dyDescent="0.25">
      <c r="B162" t="s">
        <v>233</v>
      </c>
      <c r="C162" t="s">
        <v>250</v>
      </c>
      <c r="D162" t="s">
        <v>257</v>
      </c>
      <c r="E162">
        <v>6</v>
      </c>
      <c r="F162">
        <v>2035</v>
      </c>
      <c r="G162">
        <v>20878.534785799999</v>
      </c>
    </row>
    <row r="163" spans="2:7" x14ac:dyDescent="0.25">
      <c r="B163" t="s">
        <v>233</v>
      </c>
      <c r="C163" t="s">
        <v>250</v>
      </c>
      <c r="D163" t="s">
        <v>257</v>
      </c>
      <c r="E163">
        <v>6</v>
      </c>
      <c r="F163">
        <v>2040</v>
      </c>
      <c r="G163">
        <v>20149.642586819999</v>
      </c>
    </row>
    <row r="164" spans="2:7" x14ac:dyDescent="0.25">
      <c r="B164" t="s">
        <v>233</v>
      </c>
      <c r="C164" t="s">
        <v>250</v>
      </c>
      <c r="D164" t="s">
        <v>257</v>
      </c>
      <c r="E164">
        <v>6</v>
      </c>
      <c r="F164">
        <v>2045</v>
      </c>
      <c r="G164">
        <v>20929.704441599999</v>
      </c>
    </row>
    <row r="165" spans="2:7" x14ac:dyDescent="0.25">
      <c r="B165" t="s">
        <v>233</v>
      </c>
      <c r="C165" t="s">
        <v>250</v>
      </c>
      <c r="D165" t="s">
        <v>257</v>
      </c>
      <c r="E165">
        <v>6</v>
      </c>
      <c r="F165">
        <v>2050</v>
      </c>
      <c r="G165">
        <v>22469.43326849</v>
      </c>
    </row>
    <row r="166" spans="2:7" x14ac:dyDescent="0.25">
      <c r="B166" t="s">
        <v>233</v>
      </c>
      <c r="C166" t="s">
        <v>250</v>
      </c>
      <c r="D166" t="s">
        <v>258</v>
      </c>
      <c r="E166">
        <v>1</v>
      </c>
      <c r="F166">
        <v>2010</v>
      </c>
      <c r="G166">
        <v>41547.943480219998</v>
      </c>
    </row>
    <row r="167" spans="2:7" x14ac:dyDescent="0.25">
      <c r="B167" t="s">
        <v>233</v>
      </c>
      <c r="C167" t="s">
        <v>250</v>
      </c>
      <c r="D167" t="s">
        <v>258</v>
      </c>
      <c r="E167">
        <v>1</v>
      </c>
      <c r="F167">
        <v>2015</v>
      </c>
      <c r="G167">
        <v>48434.352015850003</v>
      </c>
    </row>
    <row r="168" spans="2:7" x14ac:dyDescent="0.25">
      <c r="B168" t="s">
        <v>233</v>
      </c>
      <c r="C168" t="s">
        <v>250</v>
      </c>
      <c r="D168" t="s">
        <v>258</v>
      </c>
      <c r="E168">
        <v>1</v>
      </c>
      <c r="F168">
        <v>2020</v>
      </c>
      <c r="G168">
        <v>48933.429591319997</v>
      </c>
    </row>
    <row r="169" spans="2:7" x14ac:dyDescent="0.25">
      <c r="B169" t="s">
        <v>233</v>
      </c>
      <c r="C169" t="s">
        <v>250</v>
      </c>
      <c r="D169" t="s">
        <v>258</v>
      </c>
      <c r="E169">
        <v>1</v>
      </c>
      <c r="F169">
        <v>2025</v>
      </c>
      <c r="G169">
        <v>57202.252927670001</v>
      </c>
    </row>
    <row r="170" spans="2:7" x14ac:dyDescent="0.25">
      <c r="B170" t="s">
        <v>233</v>
      </c>
      <c r="C170" t="s">
        <v>250</v>
      </c>
      <c r="D170" t="s">
        <v>258</v>
      </c>
      <c r="E170">
        <v>1</v>
      </c>
      <c r="F170">
        <v>2030</v>
      </c>
      <c r="G170">
        <v>60590.79637887</v>
      </c>
    </row>
    <row r="171" spans="2:7" x14ac:dyDescent="0.25">
      <c r="B171" t="s">
        <v>233</v>
      </c>
      <c r="C171" t="s">
        <v>250</v>
      </c>
      <c r="D171" t="s">
        <v>258</v>
      </c>
      <c r="E171">
        <v>1</v>
      </c>
      <c r="F171">
        <v>2035</v>
      </c>
      <c r="G171">
        <v>68416.396995019997</v>
      </c>
    </row>
    <row r="172" spans="2:7" x14ac:dyDescent="0.25">
      <c r="B172" t="s">
        <v>233</v>
      </c>
      <c r="C172" t="s">
        <v>250</v>
      </c>
      <c r="D172" t="s">
        <v>258</v>
      </c>
      <c r="E172">
        <v>1</v>
      </c>
      <c r="F172">
        <v>2040</v>
      </c>
      <c r="G172">
        <v>76992.271153979993</v>
      </c>
    </row>
    <row r="173" spans="2:7" x14ac:dyDescent="0.25">
      <c r="B173" t="s">
        <v>233</v>
      </c>
      <c r="C173" t="s">
        <v>250</v>
      </c>
      <c r="D173" t="s">
        <v>258</v>
      </c>
      <c r="E173">
        <v>1</v>
      </c>
      <c r="F173">
        <v>2045</v>
      </c>
      <c r="G173">
        <v>73813.320586219997</v>
      </c>
    </row>
    <row r="174" spans="2:7" x14ac:dyDescent="0.25">
      <c r="B174" t="s">
        <v>233</v>
      </c>
      <c r="C174" t="s">
        <v>250</v>
      </c>
      <c r="D174" t="s">
        <v>258</v>
      </c>
      <c r="E174">
        <v>1</v>
      </c>
      <c r="F174">
        <v>2050</v>
      </c>
      <c r="G174">
        <v>73088.394472610002</v>
      </c>
    </row>
    <row r="175" spans="2:7" x14ac:dyDescent="0.25">
      <c r="B175" t="s">
        <v>233</v>
      </c>
      <c r="C175" t="s">
        <v>250</v>
      </c>
      <c r="D175" t="s">
        <v>258</v>
      </c>
      <c r="E175">
        <v>2</v>
      </c>
      <c r="F175">
        <v>2010</v>
      </c>
      <c r="G175">
        <v>88527.897545619999</v>
      </c>
    </row>
    <row r="176" spans="2:7" x14ac:dyDescent="0.25">
      <c r="B176" t="s">
        <v>233</v>
      </c>
      <c r="C176" t="s">
        <v>250</v>
      </c>
      <c r="D176" t="s">
        <v>258</v>
      </c>
      <c r="E176">
        <v>2</v>
      </c>
      <c r="F176">
        <v>2015</v>
      </c>
      <c r="G176">
        <v>97467.935955780005</v>
      </c>
    </row>
    <row r="177" spans="2:8" x14ac:dyDescent="0.25">
      <c r="B177" t="s">
        <v>233</v>
      </c>
      <c r="C177" t="s">
        <v>250</v>
      </c>
      <c r="D177" t="s">
        <v>258</v>
      </c>
      <c r="E177">
        <v>2</v>
      </c>
      <c r="F177">
        <v>2020</v>
      </c>
      <c r="G177">
        <v>97646.236091500003</v>
      </c>
      <c r="H177" s="161"/>
    </row>
    <row r="178" spans="2:8" x14ac:dyDescent="0.25">
      <c r="B178" t="s">
        <v>233</v>
      </c>
      <c r="C178" t="s">
        <v>250</v>
      </c>
      <c r="D178" t="s">
        <v>258</v>
      </c>
      <c r="E178">
        <v>2</v>
      </c>
      <c r="F178">
        <v>2025</v>
      </c>
      <c r="G178" s="161">
        <v>100494.053695</v>
      </c>
      <c r="H178" s="161"/>
    </row>
    <row r="179" spans="2:8" x14ac:dyDescent="0.25">
      <c r="B179" t="s">
        <v>233</v>
      </c>
      <c r="C179" t="s">
        <v>250</v>
      </c>
      <c r="D179" t="s">
        <v>258</v>
      </c>
      <c r="E179">
        <v>2</v>
      </c>
      <c r="F179">
        <v>2030</v>
      </c>
      <c r="G179" s="161">
        <v>105878.09734399999</v>
      </c>
      <c r="H179" s="161"/>
    </row>
    <row r="180" spans="2:8" x14ac:dyDescent="0.25">
      <c r="B180" t="s">
        <v>233</v>
      </c>
      <c r="C180" t="s">
        <v>250</v>
      </c>
      <c r="D180" t="s">
        <v>258</v>
      </c>
      <c r="E180">
        <v>2</v>
      </c>
      <c r="F180">
        <v>2035</v>
      </c>
      <c r="G180" s="161">
        <v>104068.562704</v>
      </c>
    </row>
    <row r="181" spans="2:8" x14ac:dyDescent="0.25">
      <c r="B181" t="s">
        <v>233</v>
      </c>
      <c r="C181" t="s">
        <v>250</v>
      </c>
      <c r="D181" t="s">
        <v>258</v>
      </c>
      <c r="E181">
        <v>2</v>
      </c>
      <c r="F181">
        <v>2040</v>
      </c>
      <c r="G181">
        <v>98370.381743990001</v>
      </c>
    </row>
    <row r="182" spans="2:8" x14ac:dyDescent="0.25">
      <c r="B182" t="s">
        <v>233</v>
      </c>
      <c r="C182" t="s">
        <v>250</v>
      </c>
      <c r="D182" t="s">
        <v>258</v>
      </c>
      <c r="E182">
        <v>2</v>
      </c>
      <c r="F182">
        <v>2045</v>
      </c>
      <c r="G182">
        <v>98225.503585910003</v>
      </c>
      <c r="H182" s="161"/>
    </row>
    <row r="183" spans="2:8" x14ac:dyDescent="0.25">
      <c r="B183" t="s">
        <v>233</v>
      </c>
      <c r="C183" t="s">
        <v>250</v>
      </c>
      <c r="D183" t="s">
        <v>258</v>
      </c>
      <c r="E183">
        <v>2</v>
      </c>
      <c r="F183">
        <v>2050</v>
      </c>
      <c r="G183" s="161">
        <v>101623.683592</v>
      </c>
    </row>
    <row r="184" spans="2:8" x14ac:dyDescent="0.25">
      <c r="B184" t="s">
        <v>233</v>
      </c>
      <c r="C184" t="s">
        <v>250</v>
      </c>
      <c r="D184" t="s">
        <v>258</v>
      </c>
      <c r="E184">
        <v>3</v>
      </c>
      <c r="F184">
        <v>2010</v>
      </c>
      <c r="G184">
        <v>44091.187527119997</v>
      </c>
    </row>
    <row r="185" spans="2:8" x14ac:dyDescent="0.25">
      <c r="B185" t="s">
        <v>233</v>
      </c>
      <c r="C185" t="s">
        <v>250</v>
      </c>
      <c r="D185" t="s">
        <v>258</v>
      </c>
      <c r="E185">
        <v>3</v>
      </c>
      <c r="F185">
        <v>2015</v>
      </c>
      <c r="G185">
        <v>43577.441183100003</v>
      </c>
    </row>
    <row r="186" spans="2:8" x14ac:dyDescent="0.25">
      <c r="B186" t="s">
        <v>233</v>
      </c>
      <c r="C186" t="s">
        <v>250</v>
      </c>
      <c r="D186" t="s">
        <v>258</v>
      </c>
      <c r="E186">
        <v>3</v>
      </c>
      <c r="F186">
        <v>2020</v>
      </c>
      <c r="G186">
        <v>43942.456854130003</v>
      </c>
    </row>
    <row r="187" spans="2:8" x14ac:dyDescent="0.25">
      <c r="B187" t="s">
        <v>233</v>
      </c>
      <c r="C187" t="s">
        <v>250</v>
      </c>
      <c r="D187" t="s">
        <v>258</v>
      </c>
      <c r="E187">
        <v>3</v>
      </c>
      <c r="F187">
        <v>2025</v>
      </c>
      <c r="G187">
        <v>43684.204055870003</v>
      </c>
    </row>
    <row r="188" spans="2:8" x14ac:dyDescent="0.25">
      <c r="B188" t="s">
        <v>233</v>
      </c>
      <c r="C188" t="s">
        <v>250</v>
      </c>
      <c r="D188" t="s">
        <v>258</v>
      </c>
      <c r="E188">
        <v>3</v>
      </c>
      <c r="F188">
        <v>2030</v>
      </c>
      <c r="G188">
        <v>43447.340548870001</v>
      </c>
    </row>
    <row r="189" spans="2:8" x14ac:dyDescent="0.25">
      <c r="B189" t="s">
        <v>233</v>
      </c>
      <c r="C189" t="s">
        <v>250</v>
      </c>
      <c r="D189" t="s">
        <v>258</v>
      </c>
      <c r="E189">
        <v>3</v>
      </c>
      <c r="F189">
        <v>2035</v>
      </c>
      <c r="G189">
        <v>40253.809401229999</v>
      </c>
    </row>
    <row r="190" spans="2:8" x14ac:dyDescent="0.25">
      <c r="B190" t="s">
        <v>233</v>
      </c>
      <c r="C190" t="s">
        <v>250</v>
      </c>
      <c r="D190" t="s">
        <v>258</v>
      </c>
      <c r="E190">
        <v>3</v>
      </c>
      <c r="F190">
        <v>2040</v>
      </c>
      <c r="G190">
        <v>40840.711519789998</v>
      </c>
    </row>
    <row r="191" spans="2:8" x14ac:dyDescent="0.25">
      <c r="B191" t="s">
        <v>233</v>
      </c>
      <c r="C191" t="s">
        <v>250</v>
      </c>
      <c r="D191" t="s">
        <v>258</v>
      </c>
      <c r="E191">
        <v>3</v>
      </c>
      <c r="F191">
        <v>2045</v>
      </c>
      <c r="G191">
        <v>42712.135930830002</v>
      </c>
    </row>
    <row r="192" spans="2:8" x14ac:dyDescent="0.25">
      <c r="B192" t="s">
        <v>233</v>
      </c>
      <c r="C192" t="s">
        <v>250</v>
      </c>
      <c r="D192" t="s">
        <v>258</v>
      </c>
      <c r="E192">
        <v>3</v>
      </c>
      <c r="F192">
        <v>2050</v>
      </c>
      <c r="G192">
        <v>48318.129095520002</v>
      </c>
    </row>
    <row r="193" spans="2:7" x14ac:dyDescent="0.25">
      <c r="B193" t="s">
        <v>233</v>
      </c>
      <c r="C193" t="s">
        <v>250</v>
      </c>
      <c r="D193" t="s">
        <v>258</v>
      </c>
      <c r="E193">
        <v>4</v>
      </c>
      <c r="F193">
        <v>2010</v>
      </c>
      <c r="G193">
        <v>51538.404616669999</v>
      </c>
    </row>
    <row r="194" spans="2:7" x14ac:dyDescent="0.25">
      <c r="B194" t="s">
        <v>233</v>
      </c>
      <c r="C194" t="s">
        <v>250</v>
      </c>
      <c r="D194" t="s">
        <v>258</v>
      </c>
      <c r="E194">
        <v>4</v>
      </c>
      <c r="F194">
        <v>2015</v>
      </c>
      <c r="G194">
        <v>43776.09512287</v>
      </c>
    </row>
    <row r="195" spans="2:7" x14ac:dyDescent="0.25">
      <c r="B195" t="s">
        <v>233</v>
      </c>
      <c r="C195" t="s">
        <v>250</v>
      </c>
      <c r="D195" t="s">
        <v>258</v>
      </c>
      <c r="E195">
        <v>4</v>
      </c>
      <c r="F195">
        <v>2020</v>
      </c>
      <c r="G195">
        <v>41953.357305329999</v>
      </c>
    </row>
    <row r="196" spans="2:7" x14ac:dyDescent="0.25">
      <c r="B196" t="s">
        <v>233</v>
      </c>
      <c r="C196" t="s">
        <v>250</v>
      </c>
      <c r="D196" t="s">
        <v>258</v>
      </c>
      <c r="E196">
        <v>4</v>
      </c>
      <c r="F196">
        <v>2025</v>
      </c>
      <c r="G196">
        <v>45469.825485449997</v>
      </c>
    </row>
    <row r="197" spans="2:7" x14ac:dyDescent="0.25">
      <c r="B197" t="s">
        <v>233</v>
      </c>
      <c r="C197" t="s">
        <v>250</v>
      </c>
      <c r="D197" t="s">
        <v>258</v>
      </c>
      <c r="E197">
        <v>4</v>
      </c>
      <c r="F197">
        <v>2030</v>
      </c>
      <c r="G197">
        <v>45738.456488399999</v>
      </c>
    </row>
    <row r="198" spans="2:7" x14ac:dyDescent="0.25">
      <c r="B198" t="s">
        <v>233</v>
      </c>
      <c r="C198" t="s">
        <v>250</v>
      </c>
      <c r="D198" t="s">
        <v>258</v>
      </c>
      <c r="E198">
        <v>4</v>
      </c>
      <c r="F198">
        <v>2035</v>
      </c>
      <c r="G198">
        <v>44989.594873920003</v>
      </c>
    </row>
    <row r="199" spans="2:7" x14ac:dyDescent="0.25">
      <c r="B199" t="s">
        <v>233</v>
      </c>
      <c r="C199" t="s">
        <v>250</v>
      </c>
      <c r="D199" t="s">
        <v>258</v>
      </c>
      <c r="E199">
        <v>4</v>
      </c>
      <c r="F199">
        <v>2040</v>
      </c>
      <c r="G199">
        <v>49377.304863739999</v>
      </c>
    </row>
    <row r="200" spans="2:7" x14ac:dyDescent="0.25">
      <c r="B200" t="s">
        <v>233</v>
      </c>
      <c r="C200" t="s">
        <v>250</v>
      </c>
      <c r="D200" t="s">
        <v>258</v>
      </c>
      <c r="E200">
        <v>4</v>
      </c>
      <c r="F200">
        <v>2045</v>
      </c>
      <c r="G200">
        <v>51962.970764819998</v>
      </c>
    </row>
    <row r="201" spans="2:7" x14ac:dyDescent="0.25">
      <c r="B201" t="s">
        <v>233</v>
      </c>
      <c r="C201" t="s">
        <v>250</v>
      </c>
      <c r="D201" t="s">
        <v>258</v>
      </c>
      <c r="E201">
        <v>4</v>
      </c>
      <c r="F201">
        <v>2050</v>
      </c>
      <c r="G201">
        <v>51488.748746910002</v>
      </c>
    </row>
    <row r="202" spans="2:7" x14ac:dyDescent="0.25">
      <c r="B202" t="s">
        <v>233</v>
      </c>
      <c r="C202" t="s">
        <v>250</v>
      </c>
      <c r="D202" t="s">
        <v>258</v>
      </c>
      <c r="E202">
        <v>5</v>
      </c>
      <c r="F202">
        <v>2010</v>
      </c>
      <c r="G202">
        <v>16239.18426804</v>
      </c>
    </row>
    <row r="203" spans="2:7" x14ac:dyDescent="0.25">
      <c r="B203" t="s">
        <v>233</v>
      </c>
      <c r="C203" t="s">
        <v>250</v>
      </c>
      <c r="D203" t="s">
        <v>258</v>
      </c>
      <c r="E203">
        <v>5</v>
      </c>
      <c r="F203">
        <v>2015</v>
      </c>
      <c r="G203">
        <v>13826.77753234</v>
      </c>
    </row>
    <row r="204" spans="2:7" x14ac:dyDescent="0.25">
      <c r="B204" t="s">
        <v>233</v>
      </c>
      <c r="C204" t="s">
        <v>250</v>
      </c>
      <c r="D204" t="s">
        <v>258</v>
      </c>
      <c r="E204">
        <v>5</v>
      </c>
      <c r="F204">
        <v>2020</v>
      </c>
      <c r="G204">
        <v>17585.380229089998</v>
      </c>
    </row>
    <row r="205" spans="2:7" x14ac:dyDescent="0.25">
      <c r="B205" t="s">
        <v>233</v>
      </c>
      <c r="C205" t="s">
        <v>250</v>
      </c>
      <c r="D205" t="s">
        <v>258</v>
      </c>
      <c r="E205">
        <v>5</v>
      </c>
      <c r="F205">
        <v>2025</v>
      </c>
      <c r="G205">
        <v>15928.85626194</v>
      </c>
    </row>
    <row r="206" spans="2:7" x14ac:dyDescent="0.25">
      <c r="B206" t="s">
        <v>233</v>
      </c>
      <c r="C206" t="s">
        <v>250</v>
      </c>
      <c r="D206" t="s">
        <v>258</v>
      </c>
      <c r="E206">
        <v>5</v>
      </c>
      <c r="F206">
        <v>2030</v>
      </c>
      <c r="G206">
        <v>15357.85127805</v>
      </c>
    </row>
    <row r="207" spans="2:7" x14ac:dyDescent="0.25">
      <c r="B207" t="s">
        <v>233</v>
      </c>
      <c r="C207" t="s">
        <v>250</v>
      </c>
      <c r="D207" t="s">
        <v>258</v>
      </c>
      <c r="E207">
        <v>5</v>
      </c>
      <c r="F207">
        <v>2035</v>
      </c>
      <c r="G207">
        <v>19939.41202398</v>
      </c>
    </row>
    <row r="208" spans="2:7" x14ac:dyDescent="0.25">
      <c r="B208" t="s">
        <v>233</v>
      </c>
      <c r="C208" t="s">
        <v>250</v>
      </c>
      <c r="D208" t="s">
        <v>258</v>
      </c>
      <c r="E208">
        <v>5</v>
      </c>
      <c r="F208">
        <v>2040</v>
      </c>
      <c r="G208">
        <v>19171.467909260002</v>
      </c>
    </row>
    <row r="209" spans="2:7" x14ac:dyDescent="0.25">
      <c r="B209" t="s">
        <v>233</v>
      </c>
      <c r="C209" t="s">
        <v>250</v>
      </c>
      <c r="D209" t="s">
        <v>258</v>
      </c>
      <c r="E209">
        <v>5</v>
      </c>
      <c r="F209">
        <v>2045</v>
      </c>
      <c r="G209">
        <v>19583.914184239999</v>
      </c>
    </row>
    <row r="210" spans="2:7" x14ac:dyDescent="0.25">
      <c r="B210" t="s">
        <v>233</v>
      </c>
      <c r="C210" t="s">
        <v>250</v>
      </c>
      <c r="D210" t="s">
        <v>258</v>
      </c>
      <c r="E210">
        <v>5</v>
      </c>
      <c r="F210">
        <v>2050</v>
      </c>
      <c r="G210">
        <v>21132.75366988</v>
      </c>
    </row>
    <row r="211" spans="2:7" x14ac:dyDescent="0.25">
      <c r="B211" t="s">
        <v>233</v>
      </c>
      <c r="C211" t="s">
        <v>250</v>
      </c>
      <c r="D211" t="s">
        <v>258</v>
      </c>
      <c r="E211">
        <v>6</v>
      </c>
      <c r="F211">
        <v>2010</v>
      </c>
      <c r="G211">
        <v>9898.3018263400008</v>
      </c>
    </row>
    <row r="212" spans="2:7" x14ac:dyDescent="0.25">
      <c r="B212" t="s">
        <v>233</v>
      </c>
      <c r="C212" t="s">
        <v>250</v>
      </c>
      <c r="D212" t="s">
        <v>258</v>
      </c>
      <c r="E212">
        <v>6</v>
      </c>
      <c r="F212">
        <v>2015</v>
      </c>
      <c r="G212">
        <v>13060.89924544</v>
      </c>
    </row>
    <row r="213" spans="2:7" x14ac:dyDescent="0.25">
      <c r="B213" t="s">
        <v>233</v>
      </c>
      <c r="C213" t="s">
        <v>250</v>
      </c>
      <c r="D213" t="s">
        <v>258</v>
      </c>
      <c r="E213">
        <v>6</v>
      </c>
      <c r="F213">
        <v>2020</v>
      </c>
      <c r="G213">
        <v>13270.939087209999</v>
      </c>
    </row>
    <row r="214" spans="2:7" x14ac:dyDescent="0.25">
      <c r="B214" t="s">
        <v>233</v>
      </c>
      <c r="C214" t="s">
        <v>250</v>
      </c>
      <c r="D214" t="s">
        <v>258</v>
      </c>
      <c r="E214">
        <v>6</v>
      </c>
      <c r="F214">
        <v>2025</v>
      </c>
      <c r="G214">
        <v>13837.10565596</v>
      </c>
    </row>
    <row r="215" spans="2:7" x14ac:dyDescent="0.25">
      <c r="B215" t="s">
        <v>233</v>
      </c>
      <c r="C215" t="s">
        <v>250</v>
      </c>
      <c r="D215" t="s">
        <v>258</v>
      </c>
      <c r="E215">
        <v>6</v>
      </c>
      <c r="F215">
        <v>2030</v>
      </c>
      <c r="G215">
        <v>16207.14408966</v>
      </c>
    </row>
    <row r="216" spans="2:7" x14ac:dyDescent="0.25">
      <c r="B216" t="s">
        <v>233</v>
      </c>
      <c r="C216" t="s">
        <v>250</v>
      </c>
      <c r="D216" t="s">
        <v>258</v>
      </c>
      <c r="E216">
        <v>6</v>
      </c>
      <c r="F216">
        <v>2035</v>
      </c>
      <c r="G216">
        <v>17943.209036169999</v>
      </c>
    </row>
    <row r="217" spans="2:7" x14ac:dyDescent="0.25">
      <c r="B217" t="s">
        <v>233</v>
      </c>
      <c r="C217" t="s">
        <v>250</v>
      </c>
      <c r="D217" t="s">
        <v>258</v>
      </c>
      <c r="E217">
        <v>6</v>
      </c>
      <c r="F217">
        <v>2040</v>
      </c>
      <c r="G217">
        <v>19665.73215426</v>
      </c>
    </row>
    <row r="218" spans="2:7" x14ac:dyDescent="0.25">
      <c r="B218" t="s">
        <v>233</v>
      </c>
      <c r="C218" t="s">
        <v>250</v>
      </c>
      <c r="D218" t="s">
        <v>258</v>
      </c>
      <c r="E218">
        <v>6</v>
      </c>
      <c r="F218">
        <v>2045</v>
      </c>
      <c r="G218">
        <v>18904.44290192</v>
      </c>
    </row>
    <row r="219" spans="2:7" x14ac:dyDescent="0.25">
      <c r="B219" t="s">
        <v>233</v>
      </c>
      <c r="C219" t="s">
        <v>250</v>
      </c>
      <c r="D219" t="s">
        <v>258</v>
      </c>
      <c r="E219">
        <v>6</v>
      </c>
      <c r="F219">
        <v>2050</v>
      </c>
      <c r="G219">
        <v>18262.766665380001</v>
      </c>
    </row>
    <row r="220" spans="2:7" x14ac:dyDescent="0.25">
      <c r="B220" t="s">
        <v>233</v>
      </c>
      <c r="C220" t="s">
        <v>250</v>
      </c>
      <c r="D220" t="s">
        <v>259</v>
      </c>
      <c r="E220">
        <v>1</v>
      </c>
      <c r="F220">
        <v>2010</v>
      </c>
      <c r="G220">
        <v>14896.91018497</v>
      </c>
    </row>
    <row r="221" spans="2:7" x14ac:dyDescent="0.25">
      <c r="B221" t="s">
        <v>233</v>
      </c>
      <c r="C221" t="s">
        <v>250</v>
      </c>
      <c r="D221" t="s">
        <v>259</v>
      </c>
      <c r="E221">
        <v>1</v>
      </c>
      <c r="F221">
        <v>2015</v>
      </c>
      <c r="G221">
        <v>20618.06869765</v>
      </c>
    </row>
    <row r="222" spans="2:7" x14ac:dyDescent="0.25">
      <c r="B222" t="s">
        <v>233</v>
      </c>
      <c r="C222" t="s">
        <v>250</v>
      </c>
      <c r="D222" t="s">
        <v>259</v>
      </c>
      <c r="E222">
        <v>1</v>
      </c>
      <c r="F222">
        <v>2020</v>
      </c>
      <c r="G222">
        <v>24280.928167829999</v>
      </c>
    </row>
    <row r="223" spans="2:7" x14ac:dyDescent="0.25">
      <c r="B223" t="s">
        <v>233</v>
      </c>
      <c r="C223" t="s">
        <v>250</v>
      </c>
      <c r="D223" t="s">
        <v>259</v>
      </c>
      <c r="E223">
        <v>1</v>
      </c>
      <c r="F223">
        <v>2025</v>
      </c>
      <c r="G223">
        <v>28509.587704090001</v>
      </c>
    </row>
    <row r="224" spans="2:7" x14ac:dyDescent="0.25">
      <c r="B224" t="s">
        <v>233</v>
      </c>
      <c r="C224" t="s">
        <v>250</v>
      </c>
      <c r="D224" t="s">
        <v>259</v>
      </c>
      <c r="E224">
        <v>1</v>
      </c>
      <c r="F224">
        <v>2030</v>
      </c>
      <c r="G224">
        <v>32516.12836368</v>
      </c>
    </row>
    <row r="225" spans="2:7" x14ac:dyDescent="0.25">
      <c r="B225" t="s">
        <v>233</v>
      </c>
      <c r="C225" t="s">
        <v>250</v>
      </c>
      <c r="D225" t="s">
        <v>259</v>
      </c>
      <c r="E225">
        <v>1</v>
      </c>
      <c r="F225">
        <v>2035</v>
      </c>
      <c r="G225">
        <v>39063.00361901</v>
      </c>
    </row>
    <row r="226" spans="2:7" x14ac:dyDescent="0.25">
      <c r="B226" t="s">
        <v>233</v>
      </c>
      <c r="C226" t="s">
        <v>250</v>
      </c>
      <c r="D226" t="s">
        <v>259</v>
      </c>
      <c r="E226">
        <v>1</v>
      </c>
      <c r="F226">
        <v>2040</v>
      </c>
      <c r="G226">
        <v>40175.615938620002</v>
      </c>
    </row>
    <row r="227" spans="2:7" x14ac:dyDescent="0.25">
      <c r="B227" t="s">
        <v>233</v>
      </c>
      <c r="C227" t="s">
        <v>250</v>
      </c>
      <c r="D227" t="s">
        <v>259</v>
      </c>
      <c r="E227">
        <v>1</v>
      </c>
      <c r="F227">
        <v>2045</v>
      </c>
      <c r="G227">
        <v>41596.776716660002</v>
      </c>
    </row>
    <row r="228" spans="2:7" x14ac:dyDescent="0.25">
      <c r="B228" t="s">
        <v>233</v>
      </c>
      <c r="C228" t="s">
        <v>250</v>
      </c>
      <c r="D228" t="s">
        <v>259</v>
      </c>
      <c r="E228">
        <v>1</v>
      </c>
      <c r="F228">
        <v>2050</v>
      </c>
      <c r="G228">
        <v>42792.032733380001</v>
      </c>
    </row>
    <row r="229" spans="2:7" x14ac:dyDescent="0.25">
      <c r="B229" t="s">
        <v>233</v>
      </c>
      <c r="C229" t="s">
        <v>250</v>
      </c>
      <c r="D229" t="s">
        <v>259</v>
      </c>
      <c r="E229">
        <v>2</v>
      </c>
      <c r="F229">
        <v>2010</v>
      </c>
      <c r="G229">
        <v>18251.750320070001</v>
      </c>
    </row>
    <row r="230" spans="2:7" x14ac:dyDescent="0.25">
      <c r="B230" t="s">
        <v>233</v>
      </c>
      <c r="C230" t="s">
        <v>250</v>
      </c>
      <c r="D230" t="s">
        <v>259</v>
      </c>
      <c r="E230">
        <v>2</v>
      </c>
      <c r="F230">
        <v>2015</v>
      </c>
      <c r="G230">
        <v>27323.495984559999</v>
      </c>
    </row>
    <row r="231" spans="2:7" x14ac:dyDescent="0.25">
      <c r="B231" t="s">
        <v>233</v>
      </c>
      <c r="C231" t="s">
        <v>250</v>
      </c>
      <c r="D231" t="s">
        <v>259</v>
      </c>
      <c r="E231">
        <v>2</v>
      </c>
      <c r="F231">
        <v>2020</v>
      </c>
      <c r="G231">
        <v>38694.939257990001</v>
      </c>
    </row>
    <row r="232" spans="2:7" x14ac:dyDescent="0.25">
      <c r="B232" t="s">
        <v>233</v>
      </c>
      <c r="C232" t="s">
        <v>250</v>
      </c>
      <c r="D232" t="s">
        <v>259</v>
      </c>
      <c r="E232">
        <v>2</v>
      </c>
      <c r="F232">
        <v>2025</v>
      </c>
      <c r="G232">
        <v>48713.98343213</v>
      </c>
    </row>
    <row r="233" spans="2:7" x14ac:dyDescent="0.25">
      <c r="B233" t="s">
        <v>233</v>
      </c>
      <c r="C233" t="s">
        <v>250</v>
      </c>
      <c r="D233" t="s">
        <v>259</v>
      </c>
      <c r="E233">
        <v>2</v>
      </c>
      <c r="F233">
        <v>2030</v>
      </c>
      <c r="G233">
        <v>53643.685257849997</v>
      </c>
    </row>
    <row r="234" spans="2:7" x14ac:dyDescent="0.25">
      <c r="B234" t="s">
        <v>233</v>
      </c>
      <c r="C234" t="s">
        <v>250</v>
      </c>
      <c r="D234" t="s">
        <v>259</v>
      </c>
      <c r="E234">
        <v>2</v>
      </c>
      <c r="F234">
        <v>2035</v>
      </c>
      <c r="G234">
        <v>63900.970649789997</v>
      </c>
    </row>
    <row r="235" spans="2:7" x14ac:dyDescent="0.25">
      <c r="B235" t="s">
        <v>233</v>
      </c>
      <c r="C235" t="s">
        <v>250</v>
      </c>
      <c r="D235" t="s">
        <v>259</v>
      </c>
      <c r="E235">
        <v>2</v>
      </c>
      <c r="F235">
        <v>2040</v>
      </c>
      <c r="G235">
        <v>65969.348419539994</v>
      </c>
    </row>
    <row r="236" spans="2:7" x14ac:dyDescent="0.25">
      <c r="B236" t="s">
        <v>233</v>
      </c>
      <c r="C236" t="s">
        <v>250</v>
      </c>
      <c r="D236" t="s">
        <v>259</v>
      </c>
      <c r="E236">
        <v>2</v>
      </c>
      <c r="F236">
        <v>2045</v>
      </c>
      <c r="G236">
        <v>71023.311398599995</v>
      </c>
    </row>
    <row r="237" spans="2:7" x14ac:dyDescent="0.25">
      <c r="B237" t="s">
        <v>233</v>
      </c>
      <c r="C237" t="s">
        <v>250</v>
      </c>
      <c r="D237" t="s">
        <v>259</v>
      </c>
      <c r="E237">
        <v>2</v>
      </c>
      <c r="F237">
        <v>2050</v>
      </c>
      <c r="G237">
        <v>79411.714348409994</v>
      </c>
    </row>
    <row r="238" spans="2:7" x14ac:dyDescent="0.25">
      <c r="B238" t="s">
        <v>233</v>
      </c>
      <c r="C238" t="s">
        <v>250</v>
      </c>
      <c r="D238" t="s">
        <v>259</v>
      </c>
      <c r="E238">
        <v>3</v>
      </c>
      <c r="F238">
        <v>2010</v>
      </c>
      <c r="G238">
        <v>15436.46368972</v>
      </c>
    </row>
    <row r="239" spans="2:7" x14ac:dyDescent="0.25">
      <c r="B239" t="s">
        <v>233</v>
      </c>
      <c r="C239" t="s">
        <v>250</v>
      </c>
      <c r="D239" t="s">
        <v>259</v>
      </c>
      <c r="E239">
        <v>3</v>
      </c>
      <c r="F239">
        <v>2015</v>
      </c>
      <c r="G239">
        <v>23189.336920139998</v>
      </c>
    </row>
    <row r="240" spans="2:7" x14ac:dyDescent="0.25">
      <c r="B240" t="s">
        <v>233</v>
      </c>
      <c r="C240" t="s">
        <v>250</v>
      </c>
      <c r="D240" t="s">
        <v>259</v>
      </c>
      <c r="E240">
        <v>3</v>
      </c>
      <c r="F240">
        <v>2020</v>
      </c>
      <c r="G240">
        <v>26860.222134840002</v>
      </c>
    </row>
    <row r="241" spans="2:7" x14ac:dyDescent="0.25">
      <c r="B241" t="s">
        <v>233</v>
      </c>
      <c r="C241" t="s">
        <v>250</v>
      </c>
      <c r="D241" t="s">
        <v>259</v>
      </c>
      <c r="E241">
        <v>3</v>
      </c>
      <c r="F241">
        <v>2025</v>
      </c>
      <c r="G241">
        <v>32311.10364048</v>
      </c>
    </row>
    <row r="242" spans="2:7" x14ac:dyDescent="0.25">
      <c r="B242" t="s">
        <v>233</v>
      </c>
      <c r="C242" t="s">
        <v>250</v>
      </c>
      <c r="D242" t="s">
        <v>259</v>
      </c>
      <c r="E242">
        <v>3</v>
      </c>
      <c r="F242">
        <v>2030</v>
      </c>
      <c r="G242">
        <v>37046.103459439997</v>
      </c>
    </row>
    <row r="243" spans="2:7" x14ac:dyDescent="0.25">
      <c r="B243" t="s">
        <v>233</v>
      </c>
      <c r="C243" t="s">
        <v>250</v>
      </c>
      <c r="D243" t="s">
        <v>259</v>
      </c>
      <c r="E243">
        <v>3</v>
      </c>
      <c r="F243">
        <v>2035</v>
      </c>
      <c r="G243">
        <v>33917.165391909999</v>
      </c>
    </row>
    <row r="244" spans="2:7" x14ac:dyDescent="0.25">
      <c r="B244" t="s">
        <v>233</v>
      </c>
      <c r="C244" t="s">
        <v>250</v>
      </c>
      <c r="D244" t="s">
        <v>259</v>
      </c>
      <c r="E244">
        <v>3</v>
      </c>
      <c r="F244">
        <v>2040</v>
      </c>
      <c r="G244">
        <v>38397.143185120003</v>
      </c>
    </row>
    <row r="245" spans="2:7" x14ac:dyDescent="0.25">
      <c r="B245" t="s">
        <v>233</v>
      </c>
      <c r="C245" t="s">
        <v>250</v>
      </c>
      <c r="D245" t="s">
        <v>259</v>
      </c>
      <c r="E245">
        <v>3</v>
      </c>
      <c r="F245">
        <v>2045</v>
      </c>
      <c r="G245">
        <v>39198.956674159999</v>
      </c>
    </row>
    <row r="246" spans="2:7" x14ac:dyDescent="0.25">
      <c r="B246" t="s">
        <v>233</v>
      </c>
      <c r="C246" t="s">
        <v>250</v>
      </c>
      <c r="D246" t="s">
        <v>259</v>
      </c>
      <c r="E246">
        <v>3</v>
      </c>
      <c r="F246">
        <v>2050</v>
      </c>
      <c r="G246">
        <v>43736.874739289997</v>
      </c>
    </row>
    <row r="247" spans="2:7" x14ac:dyDescent="0.25">
      <c r="B247" t="s">
        <v>233</v>
      </c>
      <c r="C247" t="s">
        <v>250</v>
      </c>
      <c r="D247" t="s">
        <v>259</v>
      </c>
      <c r="E247">
        <v>4</v>
      </c>
      <c r="F247">
        <v>2010</v>
      </c>
      <c r="G247">
        <v>24635.550792810001</v>
      </c>
    </row>
    <row r="248" spans="2:7" x14ac:dyDescent="0.25">
      <c r="B248" t="s">
        <v>233</v>
      </c>
      <c r="C248" t="s">
        <v>250</v>
      </c>
      <c r="D248" t="s">
        <v>259</v>
      </c>
      <c r="E248">
        <v>4</v>
      </c>
      <c r="F248">
        <v>2015</v>
      </c>
      <c r="G248">
        <v>32305.550922769999</v>
      </c>
    </row>
    <row r="249" spans="2:7" x14ac:dyDescent="0.25">
      <c r="B249" t="s">
        <v>233</v>
      </c>
      <c r="C249" t="s">
        <v>250</v>
      </c>
      <c r="D249" t="s">
        <v>259</v>
      </c>
      <c r="E249">
        <v>4</v>
      </c>
      <c r="F249">
        <v>2020</v>
      </c>
      <c r="G249">
        <v>36681.888379950004</v>
      </c>
    </row>
    <row r="250" spans="2:7" x14ac:dyDescent="0.25">
      <c r="B250" t="s">
        <v>233</v>
      </c>
      <c r="C250" t="s">
        <v>250</v>
      </c>
      <c r="D250" t="s">
        <v>259</v>
      </c>
      <c r="E250">
        <v>4</v>
      </c>
      <c r="F250">
        <v>2025</v>
      </c>
      <c r="G250">
        <v>38553.415259790003</v>
      </c>
    </row>
    <row r="251" spans="2:7" x14ac:dyDescent="0.25">
      <c r="B251" t="s">
        <v>233</v>
      </c>
      <c r="C251" t="s">
        <v>250</v>
      </c>
      <c r="D251" t="s">
        <v>259</v>
      </c>
      <c r="E251">
        <v>4</v>
      </c>
      <c r="F251">
        <v>2030</v>
      </c>
      <c r="G251">
        <v>40083.486164460002</v>
      </c>
    </row>
    <row r="252" spans="2:7" x14ac:dyDescent="0.25">
      <c r="B252" t="s">
        <v>233</v>
      </c>
      <c r="C252" t="s">
        <v>250</v>
      </c>
      <c r="D252" t="s">
        <v>259</v>
      </c>
      <c r="E252">
        <v>4</v>
      </c>
      <c r="F252">
        <v>2035</v>
      </c>
      <c r="G252">
        <v>43860.975344730003</v>
      </c>
    </row>
    <row r="253" spans="2:7" x14ac:dyDescent="0.25">
      <c r="B253" t="s">
        <v>233</v>
      </c>
      <c r="C253" t="s">
        <v>250</v>
      </c>
      <c r="D253" t="s">
        <v>259</v>
      </c>
      <c r="E253">
        <v>4</v>
      </c>
      <c r="F253">
        <v>2040</v>
      </c>
      <c r="G253">
        <v>46559.481960930003</v>
      </c>
    </row>
    <row r="254" spans="2:7" x14ac:dyDescent="0.25">
      <c r="B254" t="s">
        <v>233</v>
      </c>
      <c r="C254" t="s">
        <v>250</v>
      </c>
      <c r="D254" t="s">
        <v>259</v>
      </c>
      <c r="E254">
        <v>4</v>
      </c>
      <c r="F254">
        <v>2045</v>
      </c>
      <c r="G254">
        <v>41807.749697660001</v>
      </c>
    </row>
    <row r="255" spans="2:7" x14ac:dyDescent="0.25">
      <c r="B255" t="s">
        <v>233</v>
      </c>
      <c r="C255" t="s">
        <v>250</v>
      </c>
      <c r="D255" t="s">
        <v>259</v>
      </c>
      <c r="E255">
        <v>4</v>
      </c>
      <c r="F255">
        <v>2050</v>
      </c>
      <c r="G255">
        <v>46820.963083510003</v>
      </c>
    </row>
    <row r="256" spans="2:7" x14ac:dyDescent="0.25">
      <c r="B256" t="s">
        <v>233</v>
      </c>
      <c r="C256" t="s">
        <v>250</v>
      </c>
      <c r="D256" t="s">
        <v>259</v>
      </c>
      <c r="E256">
        <v>5</v>
      </c>
      <c r="F256">
        <v>2010</v>
      </c>
      <c r="G256">
        <v>8933.2428763200005</v>
      </c>
    </row>
    <row r="257" spans="2:7" x14ac:dyDescent="0.25">
      <c r="B257" t="s">
        <v>233</v>
      </c>
      <c r="C257" t="s">
        <v>250</v>
      </c>
      <c r="D257" t="s">
        <v>259</v>
      </c>
      <c r="E257">
        <v>5</v>
      </c>
      <c r="F257">
        <v>2015</v>
      </c>
      <c r="G257">
        <v>10306.470762659999</v>
      </c>
    </row>
    <row r="258" spans="2:7" x14ac:dyDescent="0.25">
      <c r="B258" t="s">
        <v>233</v>
      </c>
      <c r="C258" t="s">
        <v>250</v>
      </c>
      <c r="D258" t="s">
        <v>259</v>
      </c>
      <c r="E258">
        <v>5</v>
      </c>
      <c r="F258">
        <v>2020</v>
      </c>
      <c r="G258">
        <v>11420.266665089999</v>
      </c>
    </row>
    <row r="259" spans="2:7" x14ac:dyDescent="0.25">
      <c r="B259" t="s">
        <v>233</v>
      </c>
      <c r="C259" t="s">
        <v>250</v>
      </c>
      <c r="D259" t="s">
        <v>259</v>
      </c>
      <c r="E259">
        <v>5</v>
      </c>
      <c r="F259">
        <v>2025</v>
      </c>
      <c r="G259">
        <v>11056.45152803</v>
      </c>
    </row>
    <row r="260" spans="2:7" x14ac:dyDescent="0.25">
      <c r="B260" t="s">
        <v>233</v>
      </c>
      <c r="C260" t="s">
        <v>250</v>
      </c>
      <c r="D260" t="s">
        <v>259</v>
      </c>
      <c r="E260">
        <v>5</v>
      </c>
      <c r="F260">
        <v>2030</v>
      </c>
      <c r="G260">
        <v>13724.59080935</v>
      </c>
    </row>
    <row r="261" spans="2:7" x14ac:dyDescent="0.25">
      <c r="B261" t="s">
        <v>233</v>
      </c>
      <c r="C261" t="s">
        <v>250</v>
      </c>
      <c r="D261" t="s">
        <v>259</v>
      </c>
      <c r="E261">
        <v>5</v>
      </c>
      <c r="F261">
        <v>2035</v>
      </c>
      <c r="G261">
        <v>19221.161501859999</v>
      </c>
    </row>
    <row r="262" spans="2:7" x14ac:dyDescent="0.25">
      <c r="B262" t="s">
        <v>233</v>
      </c>
      <c r="C262" t="s">
        <v>250</v>
      </c>
      <c r="D262" t="s">
        <v>259</v>
      </c>
      <c r="E262">
        <v>5</v>
      </c>
      <c r="F262">
        <v>2040</v>
      </c>
      <c r="G262">
        <v>17766.230515399999</v>
      </c>
    </row>
    <row r="263" spans="2:7" x14ac:dyDescent="0.25">
      <c r="B263" t="s">
        <v>233</v>
      </c>
      <c r="C263" t="s">
        <v>250</v>
      </c>
      <c r="D263" t="s">
        <v>259</v>
      </c>
      <c r="E263">
        <v>5</v>
      </c>
      <c r="F263">
        <v>2045</v>
      </c>
      <c r="G263">
        <v>17531.080220520002</v>
      </c>
    </row>
    <row r="264" spans="2:7" x14ac:dyDescent="0.25">
      <c r="B264" t="s">
        <v>233</v>
      </c>
      <c r="C264" t="s">
        <v>250</v>
      </c>
      <c r="D264" t="s">
        <v>259</v>
      </c>
      <c r="E264">
        <v>5</v>
      </c>
      <c r="F264">
        <v>2050</v>
      </c>
      <c r="G264">
        <v>15385.787176899999</v>
      </c>
    </row>
    <row r="265" spans="2:7" x14ac:dyDescent="0.25">
      <c r="B265" t="s">
        <v>233</v>
      </c>
      <c r="C265" t="s">
        <v>250</v>
      </c>
      <c r="D265" t="s">
        <v>259</v>
      </c>
      <c r="E265">
        <v>6</v>
      </c>
      <c r="F265">
        <v>2010</v>
      </c>
      <c r="G265">
        <v>5923.5451169999997</v>
      </c>
    </row>
    <row r="266" spans="2:7" x14ac:dyDescent="0.25">
      <c r="B266" t="s">
        <v>233</v>
      </c>
      <c r="C266" t="s">
        <v>250</v>
      </c>
      <c r="D266" t="s">
        <v>259</v>
      </c>
      <c r="E266">
        <v>6</v>
      </c>
      <c r="F266">
        <v>2015</v>
      </c>
      <c r="G266">
        <v>6836.4182260999996</v>
      </c>
    </row>
    <row r="267" spans="2:7" x14ac:dyDescent="0.25">
      <c r="B267" t="s">
        <v>233</v>
      </c>
      <c r="C267" t="s">
        <v>250</v>
      </c>
      <c r="D267" t="s">
        <v>259</v>
      </c>
      <c r="E267">
        <v>6</v>
      </c>
      <c r="F267">
        <v>2020</v>
      </c>
      <c r="G267">
        <v>10282.095169480001</v>
      </c>
    </row>
    <row r="268" spans="2:7" x14ac:dyDescent="0.25">
      <c r="B268" t="s">
        <v>233</v>
      </c>
      <c r="C268" t="s">
        <v>250</v>
      </c>
      <c r="D268" t="s">
        <v>259</v>
      </c>
      <c r="E268">
        <v>6</v>
      </c>
      <c r="F268">
        <v>2025</v>
      </c>
      <c r="G268">
        <v>11920.103053839999</v>
      </c>
    </row>
    <row r="269" spans="2:7" x14ac:dyDescent="0.25">
      <c r="B269" t="s">
        <v>233</v>
      </c>
      <c r="C269" t="s">
        <v>250</v>
      </c>
      <c r="D269" t="s">
        <v>259</v>
      </c>
      <c r="E269">
        <v>6</v>
      </c>
      <c r="F269">
        <v>2030</v>
      </c>
      <c r="G269">
        <v>10889.9183651</v>
      </c>
    </row>
    <row r="270" spans="2:7" x14ac:dyDescent="0.25">
      <c r="B270" t="s">
        <v>233</v>
      </c>
      <c r="C270" t="s">
        <v>250</v>
      </c>
      <c r="D270" t="s">
        <v>259</v>
      </c>
      <c r="E270">
        <v>6</v>
      </c>
      <c r="F270">
        <v>2035</v>
      </c>
      <c r="G270">
        <v>11919.83360516</v>
      </c>
    </row>
    <row r="271" spans="2:7" x14ac:dyDescent="0.25">
      <c r="B271" t="s">
        <v>233</v>
      </c>
      <c r="C271" t="s">
        <v>250</v>
      </c>
      <c r="D271" t="s">
        <v>259</v>
      </c>
      <c r="E271">
        <v>6</v>
      </c>
      <c r="F271">
        <v>2040</v>
      </c>
      <c r="G271">
        <v>13348.53143146</v>
      </c>
    </row>
    <row r="272" spans="2:7" x14ac:dyDescent="0.25">
      <c r="B272" t="s">
        <v>233</v>
      </c>
      <c r="C272" t="s">
        <v>250</v>
      </c>
      <c r="D272" t="s">
        <v>259</v>
      </c>
      <c r="E272">
        <v>6</v>
      </c>
      <c r="F272">
        <v>2045</v>
      </c>
      <c r="G272">
        <v>15016.997940589999</v>
      </c>
    </row>
    <row r="273" spans="2:8" x14ac:dyDescent="0.25">
      <c r="B273" t="s">
        <v>233</v>
      </c>
      <c r="C273" t="s">
        <v>250</v>
      </c>
      <c r="D273" t="s">
        <v>259</v>
      </c>
      <c r="E273">
        <v>6</v>
      </c>
      <c r="F273">
        <v>2050</v>
      </c>
      <c r="G273">
        <v>12417.002711900001</v>
      </c>
      <c r="H273" s="161"/>
    </row>
    <row r="274" spans="2:8" x14ac:dyDescent="0.25">
      <c r="B274" t="s">
        <v>233</v>
      </c>
      <c r="C274" t="s">
        <v>253</v>
      </c>
      <c r="D274" t="s">
        <v>251</v>
      </c>
      <c r="E274">
        <v>1</v>
      </c>
      <c r="F274">
        <v>2010</v>
      </c>
      <c r="G274" s="161">
        <v>201264.067347</v>
      </c>
      <c r="H274" s="161"/>
    </row>
    <row r="275" spans="2:8" x14ac:dyDescent="0.25">
      <c r="B275" t="s">
        <v>233</v>
      </c>
      <c r="C275" t="s">
        <v>253</v>
      </c>
      <c r="D275" t="s">
        <v>251</v>
      </c>
      <c r="E275">
        <v>1</v>
      </c>
      <c r="F275">
        <v>2015</v>
      </c>
      <c r="G275" s="161">
        <v>233032.477323</v>
      </c>
      <c r="H275" s="161"/>
    </row>
    <row r="276" spans="2:8" x14ac:dyDescent="0.25">
      <c r="B276" t="s">
        <v>233</v>
      </c>
      <c r="C276" t="s">
        <v>253</v>
      </c>
      <c r="D276" t="s">
        <v>251</v>
      </c>
      <c r="E276">
        <v>1</v>
      </c>
      <c r="F276">
        <v>2020</v>
      </c>
      <c r="G276" s="161">
        <v>246412.31713000001</v>
      </c>
      <c r="H276" s="161"/>
    </row>
    <row r="277" spans="2:8" x14ac:dyDescent="0.25">
      <c r="B277" t="s">
        <v>233</v>
      </c>
      <c r="C277" t="s">
        <v>253</v>
      </c>
      <c r="D277" t="s">
        <v>251</v>
      </c>
      <c r="E277">
        <v>1</v>
      </c>
      <c r="F277">
        <v>2025</v>
      </c>
      <c r="G277" s="161">
        <v>256931.675674</v>
      </c>
      <c r="H277" s="161"/>
    </row>
    <row r="278" spans="2:8" x14ac:dyDescent="0.25">
      <c r="B278" t="s">
        <v>233</v>
      </c>
      <c r="C278" t="s">
        <v>253</v>
      </c>
      <c r="D278" t="s">
        <v>251</v>
      </c>
      <c r="E278">
        <v>1</v>
      </c>
      <c r="F278">
        <v>2030</v>
      </c>
      <c r="G278" s="161">
        <v>275187.55175599997</v>
      </c>
      <c r="H278" s="161"/>
    </row>
    <row r="279" spans="2:8" x14ac:dyDescent="0.25">
      <c r="B279" t="s">
        <v>233</v>
      </c>
      <c r="C279" t="s">
        <v>253</v>
      </c>
      <c r="D279" t="s">
        <v>251</v>
      </c>
      <c r="E279">
        <v>1</v>
      </c>
      <c r="F279">
        <v>2035</v>
      </c>
      <c r="G279" s="161">
        <v>278317.68299200002</v>
      </c>
      <c r="H279" s="161"/>
    </row>
    <row r="280" spans="2:8" x14ac:dyDescent="0.25">
      <c r="B280" t="s">
        <v>233</v>
      </c>
      <c r="C280" t="s">
        <v>253</v>
      </c>
      <c r="D280" t="s">
        <v>251</v>
      </c>
      <c r="E280">
        <v>1</v>
      </c>
      <c r="F280">
        <v>2040</v>
      </c>
      <c r="G280" s="161">
        <v>296751.48839800002</v>
      </c>
      <c r="H280" s="161"/>
    </row>
    <row r="281" spans="2:8" x14ac:dyDescent="0.25">
      <c r="B281" t="s">
        <v>233</v>
      </c>
      <c r="C281" t="s">
        <v>253</v>
      </c>
      <c r="D281" t="s">
        <v>251</v>
      </c>
      <c r="E281">
        <v>1</v>
      </c>
      <c r="F281">
        <v>2045</v>
      </c>
      <c r="G281" s="161">
        <v>304338.05842900003</v>
      </c>
      <c r="H281" s="161"/>
    </row>
    <row r="282" spans="2:8" x14ac:dyDescent="0.25">
      <c r="B282" t="s">
        <v>233</v>
      </c>
      <c r="C282" t="s">
        <v>253</v>
      </c>
      <c r="D282" t="s">
        <v>251</v>
      </c>
      <c r="E282">
        <v>1</v>
      </c>
      <c r="F282">
        <v>2050</v>
      </c>
      <c r="G282" s="161">
        <v>308337.509647</v>
      </c>
      <c r="H282" s="161"/>
    </row>
    <row r="283" spans="2:8" x14ac:dyDescent="0.25">
      <c r="B283" t="s">
        <v>233</v>
      </c>
      <c r="C283" t="s">
        <v>253</v>
      </c>
      <c r="D283" t="s">
        <v>251</v>
      </c>
      <c r="E283">
        <v>2</v>
      </c>
      <c r="F283">
        <v>2010</v>
      </c>
      <c r="G283" s="161">
        <v>289446.73290100001</v>
      </c>
      <c r="H283" s="161"/>
    </row>
    <row r="284" spans="2:8" x14ac:dyDescent="0.25">
      <c r="B284" t="s">
        <v>233</v>
      </c>
      <c r="C284" t="s">
        <v>253</v>
      </c>
      <c r="D284" t="s">
        <v>251</v>
      </c>
      <c r="E284">
        <v>2</v>
      </c>
      <c r="F284">
        <v>2015</v>
      </c>
      <c r="G284" s="161">
        <v>326790.898567</v>
      </c>
      <c r="H284" s="161"/>
    </row>
    <row r="285" spans="2:8" x14ac:dyDescent="0.25">
      <c r="B285" t="s">
        <v>233</v>
      </c>
      <c r="C285" t="s">
        <v>253</v>
      </c>
      <c r="D285" t="s">
        <v>251</v>
      </c>
      <c r="E285">
        <v>2</v>
      </c>
      <c r="F285">
        <v>2020</v>
      </c>
      <c r="G285" s="161">
        <v>342643.62357</v>
      </c>
      <c r="H285" s="161"/>
    </row>
    <row r="286" spans="2:8" x14ac:dyDescent="0.25">
      <c r="B286" t="s">
        <v>233</v>
      </c>
      <c r="C286" t="s">
        <v>253</v>
      </c>
      <c r="D286" t="s">
        <v>251</v>
      </c>
      <c r="E286">
        <v>2</v>
      </c>
      <c r="F286">
        <v>2025</v>
      </c>
      <c r="G286" s="161">
        <v>351517.16230000003</v>
      </c>
      <c r="H286" s="161"/>
    </row>
    <row r="287" spans="2:8" x14ac:dyDescent="0.25">
      <c r="B287" t="s">
        <v>233</v>
      </c>
      <c r="C287" t="s">
        <v>253</v>
      </c>
      <c r="D287" t="s">
        <v>251</v>
      </c>
      <c r="E287">
        <v>2</v>
      </c>
      <c r="F287">
        <v>2030</v>
      </c>
      <c r="G287" s="161">
        <v>356186.82496300002</v>
      </c>
      <c r="H287" s="161"/>
    </row>
    <row r="288" spans="2:8" x14ac:dyDescent="0.25">
      <c r="B288" t="s">
        <v>233</v>
      </c>
      <c r="C288" t="s">
        <v>253</v>
      </c>
      <c r="D288" t="s">
        <v>251</v>
      </c>
      <c r="E288">
        <v>2</v>
      </c>
      <c r="F288">
        <v>2035</v>
      </c>
      <c r="G288" s="161">
        <v>367580.54743999999</v>
      </c>
      <c r="H288" s="161"/>
    </row>
    <row r="289" spans="2:8" x14ac:dyDescent="0.25">
      <c r="B289" t="s">
        <v>233</v>
      </c>
      <c r="C289" t="s">
        <v>253</v>
      </c>
      <c r="D289" t="s">
        <v>251</v>
      </c>
      <c r="E289">
        <v>2</v>
      </c>
      <c r="F289">
        <v>2040</v>
      </c>
      <c r="G289" s="161">
        <v>386032.11706100003</v>
      </c>
      <c r="H289" s="161"/>
    </row>
    <row r="290" spans="2:8" x14ac:dyDescent="0.25">
      <c r="B290" t="s">
        <v>233</v>
      </c>
      <c r="C290" t="s">
        <v>253</v>
      </c>
      <c r="D290" t="s">
        <v>251</v>
      </c>
      <c r="E290">
        <v>2</v>
      </c>
      <c r="F290">
        <v>2045</v>
      </c>
      <c r="G290" s="161">
        <v>407916.39289399999</v>
      </c>
      <c r="H290" s="161"/>
    </row>
    <row r="291" spans="2:8" x14ac:dyDescent="0.25">
      <c r="B291" t="s">
        <v>233</v>
      </c>
      <c r="C291" t="s">
        <v>253</v>
      </c>
      <c r="D291" t="s">
        <v>251</v>
      </c>
      <c r="E291">
        <v>2</v>
      </c>
      <c r="F291">
        <v>2050</v>
      </c>
      <c r="G291" s="161">
        <v>423212.94751799997</v>
      </c>
      <c r="H291" s="161"/>
    </row>
    <row r="292" spans="2:8" x14ac:dyDescent="0.25">
      <c r="B292" t="s">
        <v>233</v>
      </c>
      <c r="C292" t="s">
        <v>253</v>
      </c>
      <c r="D292" t="s">
        <v>251</v>
      </c>
      <c r="E292">
        <v>3</v>
      </c>
      <c r="F292">
        <v>2010</v>
      </c>
      <c r="G292" s="161">
        <v>146143.485847</v>
      </c>
      <c r="H292" s="161"/>
    </row>
    <row r="293" spans="2:8" x14ac:dyDescent="0.25">
      <c r="B293" t="s">
        <v>233</v>
      </c>
      <c r="C293" t="s">
        <v>253</v>
      </c>
      <c r="D293" t="s">
        <v>251</v>
      </c>
      <c r="E293">
        <v>3</v>
      </c>
      <c r="F293">
        <v>2015</v>
      </c>
      <c r="G293" s="161">
        <v>160133.58293999999</v>
      </c>
      <c r="H293" s="161"/>
    </row>
    <row r="294" spans="2:8" x14ac:dyDescent="0.25">
      <c r="B294" t="s">
        <v>233</v>
      </c>
      <c r="C294" t="s">
        <v>253</v>
      </c>
      <c r="D294" t="s">
        <v>251</v>
      </c>
      <c r="E294">
        <v>3</v>
      </c>
      <c r="F294">
        <v>2020</v>
      </c>
      <c r="G294" s="161">
        <v>167363.27701799999</v>
      </c>
      <c r="H294" s="161"/>
    </row>
    <row r="295" spans="2:8" x14ac:dyDescent="0.25">
      <c r="B295" t="s">
        <v>233</v>
      </c>
      <c r="C295" t="s">
        <v>253</v>
      </c>
      <c r="D295" t="s">
        <v>251</v>
      </c>
      <c r="E295">
        <v>3</v>
      </c>
      <c r="F295">
        <v>2025</v>
      </c>
      <c r="G295" s="161">
        <v>187251.563849</v>
      </c>
      <c r="H295" s="161"/>
    </row>
    <row r="296" spans="2:8" x14ac:dyDescent="0.25">
      <c r="B296" t="s">
        <v>233</v>
      </c>
      <c r="C296" t="s">
        <v>253</v>
      </c>
      <c r="D296" t="s">
        <v>251</v>
      </c>
      <c r="E296">
        <v>3</v>
      </c>
      <c r="F296">
        <v>2030</v>
      </c>
      <c r="G296" s="161">
        <v>184528.10790599999</v>
      </c>
      <c r="H296" s="161"/>
    </row>
    <row r="297" spans="2:8" x14ac:dyDescent="0.25">
      <c r="B297" t="s">
        <v>233</v>
      </c>
      <c r="C297" t="s">
        <v>253</v>
      </c>
      <c r="D297" t="s">
        <v>251</v>
      </c>
      <c r="E297">
        <v>3</v>
      </c>
      <c r="F297">
        <v>2035</v>
      </c>
      <c r="G297" s="161">
        <v>195689.55160400001</v>
      </c>
      <c r="H297" s="161"/>
    </row>
    <row r="298" spans="2:8" x14ac:dyDescent="0.25">
      <c r="B298" t="s">
        <v>233</v>
      </c>
      <c r="C298" t="s">
        <v>253</v>
      </c>
      <c r="D298" t="s">
        <v>251</v>
      </c>
      <c r="E298">
        <v>3</v>
      </c>
      <c r="F298">
        <v>2040</v>
      </c>
      <c r="G298" s="161">
        <v>197270.67827400001</v>
      </c>
      <c r="H298" s="161"/>
    </row>
    <row r="299" spans="2:8" x14ac:dyDescent="0.25">
      <c r="B299" t="s">
        <v>233</v>
      </c>
      <c r="C299" t="s">
        <v>253</v>
      </c>
      <c r="D299" t="s">
        <v>251</v>
      </c>
      <c r="E299">
        <v>3</v>
      </c>
      <c r="F299">
        <v>2045</v>
      </c>
      <c r="G299" s="161">
        <v>205182.761218</v>
      </c>
      <c r="H299" s="161"/>
    </row>
    <row r="300" spans="2:8" x14ac:dyDescent="0.25">
      <c r="B300" t="s">
        <v>233</v>
      </c>
      <c r="C300" t="s">
        <v>253</v>
      </c>
      <c r="D300" t="s">
        <v>251</v>
      </c>
      <c r="E300">
        <v>3</v>
      </c>
      <c r="F300">
        <v>2050</v>
      </c>
      <c r="G300" s="161">
        <v>198491.96963499999</v>
      </c>
      <c r="H300" s="161"/>
    </row>
    <row r="301" spans="2:8" x14ac:dyDescent="0.25">
      <c r="B301" t="s">
        <v>233</v>
      </c>
      <c r="C301" t="s">
        <v>253</v>
      </c>
      <c r="D301" t="s">
        <v>251</v>
      </c>
      <c r="E301">
        <v>4</v>
      </c>
      <c r="F301">
        <v>2010</v>
      </c>
      <c r="G301" s="161">
        <v>157951.87770499999</v>
      </c>
      <c r="H301" s="161"/>
    </row>
    <row r="302" spans="2:8" x14ac:dyDescent="0.25">
      <c r="B302" t="s">
        <v>233</v>
      </c>
      <c r="C302" t="s">
        <v>253</v>
      </c>
      <c r="D302" t="s">
        <v>251</v>
      </c>
      <c r="E302">
        <v>4</v>
      </c>
      <c r="F302">
        <v>2015</v>
      </c>
      <c r="G302" s="161">
        <v>154537.86971200001</v>
      </c>
      <c r="H302" s="161"/>
    </row>
    <row r="303" spans="2:8" x14ac:dyDescent="0.25">
      <c r="B303" t="s">
        <v>233</v>
      </c>
      <c r="C303" t="s">
        <v>253</v>
      </c>
      <c r="D303" t="s">
        <v>251</v>
      </c>
      <c r="E303">
        <v>4</v>
      </c>
      <c r="F303">
        <v>2020</v>
      </c>
      <c r="G303" s="161">
        <v>173878.317664</v>
      </c>
      <c r="H303" s="161"/>
    </row>
    <row r="304" spans="2:8" x14ac:dyDescent="0.25">
      <c r="B304" t="s">
        <v>233</v>
      </c>
      <c r="C304" t="s">
        <v>253</v>
      </c>
      <c r="D304" t="s">
        <v>251</v>
      </c>
      <c r="E304">
        <v>4</v>
      </c>
      <c r="F304">
        <v>2025</v>
      </c>
      <c r="G304" s="161">
        <v>184292.94553299999</v>
      </c>
      <c r="H304" s="161"/>
    </row>
    <row r="305" spans="2:8" x14ac:dyDescent="0.25">
      <c r="B305" t="s">
        <v>233</v>
      </c>
      <c r="C305" t="s">
        <v>253</v>
      </c>
      <c r="D305" t="s">
        <v>251</v>
      </c>
      <c r="E305">
        <v>4</v>
      </c>
      <c r="F305">
        <v>2030</v>
      </c>
      <c r="G305" s="161">
        <v>202774.78515099999</v>
      </c>
      <c r="H305" s="161"/>
    </row>
    <row r="306" spans="2:8" x14ac:dyDescent="0.25">
      <c r="B306" t="s">
        <v>233</v>
      </c>
      <c r="C306" t="s">
        <v>253</v>
      </c>
      <c r="D306" t="s">
        <v>251</v>
      </c>
      <c r="E306">
        <v>4</v>
      </c>
      <c r="F306">
        <v>2035</v>
      </c>
      <c r="G306" s="161">
        <v>204219.302219</v>
      </c>
      <c r="H306" s="161"/>
    </row>
    <row r="307" spans="2:8" x14ac:dyDescent="0.25">
      <c r="B307" t="s">
        <v>233</v>
      </c>
      <c r="C307" t="s">
        <v>253</v>
      </c>
      <c r="D307" t="s">
        <v>251</v>
      </c>
      <c r="E307">
        <v>4</v>
      </c>
      <c r="F307">
        <v>2040</v>
      </c>
      <c r="G307" s="161">
        <v>198575.77196799999</v>
      </c>
      <c r="H307" s="161"/>
    </row>
    <row r="308" spans="2:8" x14ac:dyDescent="0.25">
      <c r="B308" t="s">
        <v>233</v>
      </c>
      <c r="C308" t="s">
        <v>253</v>
      </c>
      <c r="D308" t="s">
        <v>251</v>
      </c>
      <c r="E308">
        <v>4</v>
      </c>
      <c r="F308">
        <v>2045</v>
      </c>
      <c r="G308" s="161">
        <v>204857.97131600001</v>
      </c>
      <c r="H308" s="161"/>
    </row>
    <row r="309" spans="2:8" x14ac:dyDescent="0.25">
      <c r="B309" t="s">
        <v>233</v>
      </c>
      <c r="C309" t="s">
        <v>253</v>
      </c>
      <c r="D309" t="s">
        <v>251</v>
      </c>
      <c r="E309">
        <v>4</v>
      </c>
      <c r="F309">
        <v>2050</v>
      </c>
      <c r="G309" s="161">
        <v>206206.821735</v>
      </c>
    </row>
    <row r="310" spans="2:8" x14ac:dyDescent="0.25">
      <c r="B310" t="s">
        <v>233</v>
      </c>
      <c r="C310" t="s">
        <v>253</v>
      </c>
      <c r="D310" t="s">
        <v>251</v>
      </c>
      <c r="E310">
        <v>5</v>
      </c>
      <c r="F310">
        <v>2010</v>
      </c>
      <c r="G310">
        <v>57058.034477510002</v>
      </c>
    </row>
    <row r="311" spans="2:8" x14ac:dyDescent="0.25">
      <c r="B311" t="s">
        <v>233</v>
      </c>
      <c r="C311" t="s">
        <v>253</v>
      </c>
      <c r="D311" t="s">
        <v>251</v>
      </c>
      <c r="E311">
        <v>5</v>
      </c>
      <c r="F311">
        <v>2015</v>
      </c>
      <c r="G311">
        <v>56074.003427459997</v>
      </c>
    </row>
    <row r="312" spans="2:8" x14ac:dyDescent="0.25">
      <c r="B312" t="s">
        <v>233</v>
      </c>
      <c r="C312" t="s">
        <v>253</v>
      </c>
      <c r="D312" t="s">
        <v>251</v>
      </c>
      <c r="E312">
        <v>5</v>
      </c>
      <c r="F312">
        <v>2020</v>
      </c>
      <c r="G312">
        <v>55595.017784160002</v>
      </c>
    </row>
    <row r="313" spans="2:8" x14ac:dyDescent="0.25">
      <c r="B313" t="s">
        <v>233</v>
      </c>
      <c r="C313" t="s">
        <v>253</v>
      </c>
      <c r="D313" t="s">
        <v>251</v>
      </c>
      <c r="E313">
        <v>5</v>
      </c>
      <c r="F313">
        <v>2025</v>
      </c>
      <c r="G313">
        <v>63853.405733929998</v>
      </c>
    </row>
    <row r="314" spans="2:8" x14ac:dyDescent="0.25">
      <c r="B314" t="s">
        <v>233</v>
      </c>
      <c r="C314" t="s">
        <v>253</v>
      </c>
      <c r="D314" t="s">
        <v>251</v>
      </c>
      <c r="E314">
        <v>5</v>
      </c>
      <c r="F314">
        <v>2030</v>
      </c>
      <c r="G314">
        <v>66478.962004589994</v>
      </c>
    </row>
    <row r="315" spans="2:8" x14ac:dyDescent="0.25">
      <c r="B315" t="s">
        <v>233</v>
      </c>
      <c r="C315" t="s">
        <v>253</v>
      </c>
      <c r="D315" t="s">
        <v>251</v>
      </c>
      <c r="E315">
        <v>5</v>
      </c>
      <c r="F315">
        <v>2035</v>
      </c>
      <c r="G315">
        <v>72652.053284969996</v>
      </c>
    </row>
    <row r="316" spans="2:8" x14ac:dyDescent="0.25">
      <c r="B316" t="s">
        <v>233</v>
      </c>
      <c r="C316" t="s">
        <v>253</v>
      </c>
      <c r="D316" t="s">
        <v>251</v>
      </c>
      <c r="E316">
        <v>5</v>
      </c>
      <c r="F316">
        <v>2040</v>
      </c>
      <c r="G316">
        <v>70517.981750949999</v>
      </c>
    </row>
    <row r="317" spans="2:8" x14ac:dyDescent="0.25">
      <c r="B317" t="s">
        <v>233</v>
      </c>
      <c r="C317" t="s">
        <v>253</v>
      </c>
      <c r="D317" t="s">
        <v>251</v>
      </c>
      <c r="E317">
        <v>5</v>
      </c>
      <c r="F317">
        <v>2045</v>
      </c>
      <c r="G317">
        <v>72122.818990219996</v>
      </c>
    </row>
    <row r="318" spans="2:8" x14ac:dyDescent="0.25">
      <c r="B318" t="s">
        <v>233</v>
      </c>
      <c r="C318" t="s">
        <v>253</v>
      </c>
      <c r="D318" t="s">
        <v>251</v>
      </c>
      <c r="E318">
        <v>5</v>
      </c>
      <c r="F318">
        <v>2050</v>
      </c>
      <c r="G318">
        <v>73003.692259229996</v>
      </c>
    </row>
    <row r="319" spans="2:8" x14ac:dyDescent="0.25">
      <c r="B319" t="s">
        <v>233</v>
      </c>
      <c r="C319" t="s">
        <v>253</v>
      </c>
      <c r="D319" t="s">
        <v>251</v>
      </c>
      <c r="E319">
        <v>6</v>
      </c>
      <c r="F319">
        <v>2010</v>
      </c>
      <c r="G319">
        <v>26406.268721709999</v>
      </c>
    </row>
    <row r="320" spans="2:8" x14ac:dyDescent="0.25">
      <c r="B320" t="s">
        <v>233</v>
      </c>
      <c r="C320" t="s">
        <v>253</v>
      </c>
      <c r="D320" t="s">
        <v>251</v>
      </c>
      <c r="E320">
        <v>6</v>
      </c>
      <c r="F320">
        <v>2015</v>
      </c>
      <c r="G320">
        <v>27624.451344969999</v>
      </c>
    </row>
    <row r="321" spans="2:7" x14ac:dyDescent="0.25">
      <c r="B321" t="s">
        <v>233</v>
      </c>
      <c r="C321" t="s">
        <v>253</v>
      </c>
      <c r="D321" t="s">
        <v>251</v>
      </c>
      <c r="E321">
        <v>6</v>
      </c>
      <c r="F321">
        <v>2020</v>
      </c>
      <c r="G321">
        <v>28228.025418040001</v>
      </c>
    </row>
    <row r="322" spans="2:7" x14ac:dyDescent="0.25">
      <c r="B322" t="s">
        <v>233</v>
      </c>
      <c r="C322" t="s">
        <v>253</v>
      </c>
      <c r="D322" t="s">
        <v>251</v>
      </c>
      <c r="E322">
        <v>6</v>
      </c>
      <c r="F322">
        <v>2025</v>
      </c>
      <c r="G322">
        <v>33795.346987789999</v>
      </c>
    </row>
    <row r="323" spans="2:7" x14ac:dyDescent="0.25">
      <c r="B323" t="s">
        <v>233</v>
      </c>
      <c r="C323" t="s">
        <v>253</v>
      </c>
      <c r="D323" t="s">
        <v>251</v>
      </c>
      <c r="E323">
        <v>6</v>
      </c>
      <c r="F323">
        <v>2030</v>
      </c>
      <c r="G323">
        <v>33246.443806230003</v>
      </c>
    </row>
    <row r="324" spans="2:7" x14ac:dyDescent="0.25">
      <c r="B324" t="s">
        <v>233</v>
      </c>
      <c r="C324" t="s">
        <v>253</v>
      </c>
      <c r="D324" t="s">
        <v>251</v>
      </c>
      <c r="E324">
        <v>6</v>
      </c>
      <c r="F324">
        <v>2035</v>
      </c>
      <c r="G324">
        <v>32135.731151439999</v>
      </c>
    </row>
    <row r="325" spans="2:7" x14ac:dyDescent="0.25">
      <c r="B325" t="s">
        <v>233</v>
      </c>
      <c r="C325" t="s">
        <v>253</v>
      </c>
      <c r="D325" t="s">
        <v>251</v>
      </c>
      <c r="E325">
        <v>6</v>
      </c>
      <c r="F325">
        <v>2040</v>
      </c>
      <c r="G325">
        <v>39232.084864440003</v>
      </c>
    </row>
    <row r="326" spans="2:7" x14ac:dyDescent="0.25">
      <c r="B326" t="s">
        <v>233</v>
      </c>
      <c r="C326" t="s">
        <v>253</v>
      </c>
      <c r="D326" t="s">
        <v>251</v>
      </c>
      <c r="E326">
        <v>6</v>
      </c>
      <c r="F326">
        <v>2045</v>
      </c>
      <c r="G326">
        <v>35608.624884190001</v>
      </c>
    </row>
    <row r="327" spans="2:7" x14ac:dyDescent="0.25">
      <c r="B327" t="s">
        <v>233</v>
      </c>
      <c r="C327" t="s">
        <v>253</v>
      </c>
      <c r="D327" t="s">
        <v>251</v>
      </c>
      <c r="E327">
        <v>6</v>
      </c>
      <c r="F327">
        <v>2050</v>
      </c>
      <c r="G327">
        <v>36455.432835020001</v>
      </c>
    </row>
    <row r="328" spans="2:7" x14ac:dyDescent="0.25">
      <c r="B328" t="s">
        <v>233</v>
      </c>
      <c r="C328" t="s">
        <v>253</v>
      </c>
      <c r="D328" t="s">
        <v>254</v>
      </c>
      <c r="E328">
        <v>1</v>
      </c>
      <c r="F328">
        <v>2010</v>
      </c>
      <c r="G328">
        <v>26792.05971415</v>
      </c>
    </row>
    <row r="329" spans="2:7" x14ac:dyDescent="0.25">
      <c r="B329" t="s">
        <v>233</v>
      </c>
      <c r="C329" t="s">
        <v>253</v>
      </c>
      <c r="D329" t="s">
        <v>254</v>
      </c>
      <c r="E329">
        <v>1</v>
      </c>
      <c r="F329">
        <v>2015</v>
      </c>
      <c r="G329">
        <v>29095.516190599999</v>
      </c>
    </row>
    <row r="330" spans="2:7" x14ac:dyDescent="0.25">
      <c r="B330" t="s">
        <v>233</v>
      </c>
      <c r="C330" t="s">
        <v>253</v>
      </c>
      <c r="D330" t="s">
        <v>254</v>
      </c>
      <c r="E330">
        <v>1</v>
      </c>
      <c r="F330">
        <v>2020</v>
      </c>
      <c r="G330">
        <v>32969.70114664</v>
      </c>
    </row>
    <row r="331" spans="2:7" x14ac:dyDescent="0.25">
      <c r="B331" t="s">
        <v>233</v>
      </c>
      <c r="C331" t="s">
        <v>253</v>
      </c>
      <c r="D331" t="s">
        <v>254</v>
      </c>
      <c r="E331">
        <v>1</v>
      </c>
      <c r="F331">
        <v>2025</v>
      </c>
      <c r="G331">
        <v>34510.922396349997</v>
      </c>
    </row>
    <row r="332" spans="2:7" x14ac:dyDescent="0.25">
      <c r="B332" t="s">
        <v>233</v>
      </c>
      <c r="C332" t="s">
        <v>253</v>
      </c>
      <c r="D332" t="s">
        <v>254</v>
      </c>
      <c r="E332">
        <v>1</v>
      </c>
      <c r="F332">
        <v>2030</v>
      </c>
      <c r="G332">
        <v>37474.912053109998</v>
      </c>
    </row>
    <row r="333" spans="2:7" x14ac:dyDescent="0.25">
      <c r="B333" t="s">
        <v>233</v>
      </c>
      <c r="C333" t="s">
        <v>253</v>
      </c>
      <c r="D333" t="s">
        <v>254</v>
      </c>
      <c r="E333">
        <v>1</v>
      </c>
      <c r="F333">
        <v>2035</v>
      </c>
      <c r="G333">
        <v>38312.2893568</v>
      </c>
    </row>
    <row r="334" spans="2:7" x14ac:dyDescent="0.25">
      <c r="B334" t="s">
        <v>233</v>
      </c>
      <c r="C334" t="s">
        <v>253</v>
      </c>
      <c r="D334" t="s">
        <v>254</v>
      </c>
      <c r="E334">
        <v>1</v>
      </c>
      <c r="F334">
        <v>2040</v>
      </c>
      <c r="G334">
        <v>35185.736002099999</v>
      </c>
    </row>
    <row r="335" spans="2:7" x14ac:dyDescent="0.25">
      <c r="B335" t="s">
        <v>233</v>
      </c>
      <c r="C335" t="s">
        <v>253</v>
      </c>
      <c r="D335" t="s">
        <v>254</v>
      </c>
      <c r="E335">
        <v>1</v>
      </c>
      <c r="F335">
        <v>2045</v>
      </c>
      <c r="G335">
        <v>34757.353716220001</v>
      </c>
    </row>
    <row r="336" spans="2:7" x14ac:dyDescent="0.25">
      <c r="B336" t="s">
        <v>233</v>
      </c>
      <c r="C336" t="s">
        <v>253</v>
      </c>
      <c r="D336" t="s">
        <v>254</v>
      </c>
      <c r="E336">
        <v>1</v>
      </c>
      <c r="F336">
        <v>2050</v>
      </c>
      <c r="G336">
        <v>37068.396521019997</v>
      </c>
    </row>
    <row r="337" spans="2:7" x14ac:dyDescent="0.25">
      <c r="B337" t="s">
        <v>233</v>
      </c>
      <c r="C337" t="s">
        <v>253</v>
      </c>
      <c r="D337" t="s">
        <v>254</v>
      </c>
      <c r="E337">
        <v>2</v>
      </c>
      <c r="F337">
        <v>2010</v>
      </c>
      <c r="G337">
        <v>51343.283150570001</v>
      </c>
    </row>
    <row r="338" spans="2:7" x14ac:dyDescent="0.25">
      <c r="B338" t="s">
        <v>233</v>
      </c>
      <c r="C338" t="s">
        <v>253</v>
      </c>
      <c r="D338" t="s">
        <v>254</v>
      </c>
      <c r="E338">
        <v>2</v>
      </c>
      <c r="F338">
        <v>2015</v>
      </c>
      <c r="G338">
        <v>53188.644369080001</v>
      </c>
    </row>
    <row r="339" spans="2:7" x14ac:dyDescent="0.25">
      <c r="B339" t="s">
        <v>233</v>
      </c>
      <c r="C339" t="s">
        <v>253</v>
      </c>
      <c r="D339" t="s">
        <v>254</v>
      </c>
      <c r="E339">
        <v>2</v>
      </c>
      <c r="F339">
        <v>2020</v>
      </c>
      <c r="G339">
        <v>48577.855178370002</v>
      </c>
    </row>
    <row r="340" spans="2:7" x14ac:dyDescent="0.25">
      <c r="B340" t="s">
        <v>233</v>
      </c>
      <c r="C340" t="s">
        <v>253</v>
      </c>
      <c r="D340" t="s">
        <v>254</v>
      </c>
      <c r="E340">
        <v>2</v>
      </c>
      <c r="F340">
        <v>2025</v>
      </c>
      <c r="G340">
        <v>46403.971910029999</v>
      </c>
    </row>
    <row r="341" spans="2:7" x14ac:dyDescent="0.25">
      <c r="B341" t="s">
        <v>233</v>
      </c>
      <c r="C341" t="s">
        <v>253</v>
      </c>
      <c r="D341" t="s">
        <v>254</v>
      </c>
      <c r="E341">
        <v>2</v>
      </c>
      <c r="F341">
        <v>2030</v>
      </c>
      <c r="G341">
        <v>44032.88674794</v>
      </c>
    </row>
    <row r="342" spans="2:7" x14ac:dyDescent="0.25">
      <c r="B342" t="s">
        <v>233</v>
      </c>
      <c r="C342" t="s">
        <v>253</v>
      </c>
      <c r="D342" t="s">
        <v>254</v>
      </c>
      <c r="E342">
        <v>2</v>
      </c>
      <c r="F342">
        <v>2035</v>
      </c>
      <c r="G342">
        <v>42776.512522800003</v>
      </c>
    </row>
    <row r="343" spans="2:7" x14ac:dyDescent="0.25">
      <c r="B343" t="s">
        <v>233</v>
      </c>
      <c r="C343" t="s">
        <v>253</v>
      </c>
      <c r="D343" t="s">
        <v>254</v>
      </c>
      <c r="E343">
        <v>2</v>
      </c>
      <c r="F343">
        <v>2040</v>
      </c>
      <c r="G343">
        <v>41943.274887539999</v>
      </c>
    </row>
    <row r="344" spans="2:7" x14ac:dyDescent="0.25">
      <c r="B344" t="s">
        <v>233</v>
      </c>
      <c r="C344" t="s">
        <v>253</v>
      </c>
      <c r="D344" t="s">
        <v>254</v>
      </c>
      <c r="E344">
        <v>2</v>
      </c>
      <c r="F344">
        <v>2045</v>
      </c>
      <c r="G344">
        <v>42109.719822810002</v>
      </c>
    </row>
    <row r="345" spans="2:7" x14ac:dyDescent="0.25">
      <c r="B345" t="s">
        <v>233</v>
      </c>
      <c r="C345" t="s">
        <v>253</v>
      </c>
      <c r="D345" t="s">
        <v>254</v>
      </c>
      <c r="E345">
        <v>2</v>
      </c>
      <c r="F345">
        <v>2050</v>
      </c>
      <c r="G345">
        <v>44287.27364087</v>
      </c>
    </row>
    <row r="346" spans="2:7" x14ac:dyDescent="0.25">
      <c r="B346" t="s">
        <v>233</v>
      </c>
      <c r="C346" t="s">
        <v>253</v>
      </c>
      <c r="D346" t="s">
        <v>254</v>
      </c>
      <c r="E346">
        <v>3</v>
      </c>
      <c r="F346">
        <v>2010</v>
      </c>
      <c r="G346">
        <v>22291.75306065</v>
      </c>
    </row>
    <row r="347" spans="2:7" x14ac:dyDescent="0.25">
      <c r="B347" t="s">
        <v>233</v>
      </c>
      <c r="C347" t="s">
        <v>253</v>
      </c>
      <c r="D347" t="s">
        <v>254</v>
      </c>
      <c r="E347">
        <v>3</v>
      </c>
      <c r="F347">
        <v>2015</v>
      </c>
      <c r="G347">
        <v>19964.117663820001</v>
      </c>
    </row>
    <row r="348" spans="2:7" x14ac:dyDescent="0.25">
      <c r="B348" t="s">
        <v>233</v>
      </c>
      <c r="C348" t="s">
        <v>253</v>
      </c>
      <c r="D348" t="s">
        <v>254</v>
      </c>
      <c r="E348">
        <v>3</v>
      </c>
      <c r="F348">
        <v>2020</v>
      </c>
      <c r="G348">
        <v>20503.753234349999</v>
      </c>
    </row>
    <row r="349" spans="2:7" x14ac:dyDescent="0.25">
      <c r="B349" t="s">
        <v>233</v>
      </c>
      <c r="C349" t="s">
        <v>253</v>
      </c>
      <c r="D349" t="s">
        <v>254</v>
      </c>
      <c r="E349">
        <v>3</v>
      </c>
      <c r="F349">
        <v>2025</v>
      </c>
      <c r="G349">
        <v>19829.071162519998</v>
      </c>
    </row>
    <row r="350" spans="2:7" x14ac:dyDescent="0.25">
      <c r="B350" t="s">
        <v>233</v>
      </c>
      <c r="C350" t="s">
        <v>253</v>
      </c>
      <c r="D350" t="s">
        <v>254</v>
      </c>
      <c r="E350">
        <v>3</v>
      </c>
      <c r="F350">
        <v>2030</v>
      </c>
      <c r="G350">
        <v>18729.059503389999</v>
      </c>
    </row>
    <row r="351" spans="2:7" x14ac:dyDescent="0.25">
      <c r="B351" t="s">
        <v>233</v>
      </c>
      <c r="C351" t="s">
        <v>253</v>
      </c>
      <c r="D351" t="s">
        <v>254</v>
      </c>
      <c r="E351">
        <v>3</v>
      </c>
      <c r="F351">
        <v>2035</v>
      </c>
      <c r="G351">
        <v>19830.95119462</v>
      </c>
    </row>
    <row r="352" spans="2:7" x14ac:dyDescent="0.25">
      <c r="B352" t="s">
        <v>233</v>
      </c>
      <c r="C352" t="s">
        <v>253</v>
      </c>
      <c r="D352" t="s">
        <v>254</v>
      </c>
      <c r="E352">
        <v>3</v>
      </c>
      <c r="F352">
        <v>2040</v>
      </c>
      <c r="G352">
        <v>18558.354721389998</v>
      </c>
    </row>
    <row r="353" spans="2:7" x14ac:dyDescent="0.25">
      <c r="B353" t="s">
        <v>233</v>
      </c>
      <c r="C353" t="s">
        <v>253</v>
      </c>
      <c r="D353" t="s">
        <v>254</v>
      </c>
      <c r="E353">
        <v>3</v>
      </c>
      <c r="F353">
        <v>2045</v>
      </c>
      <c r="G353">
        <v>21807.006609880002</v>
      </c>
    </row>
    <row r="354" spans="2:7" x14ac:dyDescent="0.25">
      <c r="B354" t="s">
        <v>233</v>
      </c>
      <c r="C354" t="s">
        <v>253</v>
      </c>
      <c r="D354" t="s">
        <v>254</v>
      </c>
      <c r="E354">
        <v>3</v>
      </c>
      <c r="F354">
        <v>2050</v>
      </c>
      <c r="G354">
        <v>20498.572264030001</v>
      </c>
    </row>
    <row r="355" spans="2:7" x14ac:dyDescent="0.25">
      <c r="B355" t="s">
        <v>233</v>
      </c>
      <c r="C355" t="s">
        <v>253</v>
      </c>
      <c r="D355" t="s">
        <v>254</v>
      </c>
      <c r="E355">
        <v>4</v>
      </c>
      <c r="F355">
        <v>2010</v>
      </c>
      <c r="G355">
        <v>20836.12704358</v>
      </c>
    </row>
    <row r="356" spans="2:7" x14ac:dyDescent="0.25">
      <c r="B356" t="s">
        <v>233</v>
      </c>
      <c r="C356" t="s">
        <v>253</v>
      </c>
      <c r="D356" t="s">
        <v>254</v>
      </c>
      <c r="E356">
        <v>4</v>
      </c>
      <c r="F356">
        <v>2015</v>
      </c>
      <c r="G356">
        <v>15315.587149340001</v>
      </c>
    </row>
    <row r="357" spans="2:7" x14ac:dyDescent="0.25">
      <c r="B357" t="s">
        <v>233</v>
      </c>
      <c r="C357" t="s">
        <v>253</v>
      </c>
      <c r="D357" t="s">
        <v>254</v>
      </c>
      <c r="E357">
        <v>4</v>
      </c>
      <c r="F357">
        <v>2020</v>
      </c>
      <c r="G357">
        <v>18813.249239739998</v>
      </c>
    </row>
    <row r="358" spans="2:7" x14ac:dyDescent="0.25">
      <c r="B358" t="s">
        <v>233</v>
      </c>
      <c r="C358" t="s">
        <v>253</v>
      </c>
      <c r="D358" t="s">
        <v>254</v>
      </c>
      <c r="E358">
        <v>4</v>
      </c>
      <c r="F358">
        <v>2025</v>
      </c>
      <c r="G358">
        <v>17394.925520699999</v>
      </c>
    </row>
    <row r="359" spans="2:7" x14ac:dyDescent="0.25">
      <c r="B359" t="s">
        <v>233</v>
      </c>
      <c r="C359" t="s">
        <v>253</v>
      </c>
      <c r="D359" t="s">
        <v>254</v>
      </c>
      <c r="E359">
        <v>4</v>
      </c>
      <c r="F359">
        <v>2030</v>
      </c>
      <c r="G359">
        <v>22994.050129160001</v>
      </c>
    </row>
    <row r="360" spans="2:7" x14ac:dyDescent="0.25">
      <c r="B360" t="s">
        <v>233</v>
      </c>
      <c r="C360" t="s">
        <v>253</v>
      </c>
      <c r="D360" t="s">
        <v>254</v>
      </c>
      <c r="E360">
        <v>4</v>
      </c>
      <c r="F360">
        <v>2035</v>
      </c>
      <c r="G360">
        <v>21975.586818439999</v>
      </c>
    </row>
    <row r="361" spans="2:7" x14ac:dyDescent="0.25">
      <c r="B361" t="s">
        <v>233</v>
      </c>
      <c r="C361" t="s">
        <v>253</v>
      </c>
      <c r="D361" t="s">
        <v>254</v>
      </c>
      <c r="E361">
        <v>4</v>
      </c>
      <c r="F361">
        <v>2040</v>
      </c>
      <c r="G361">
        <v>21886.57057896</v>
      </c>
    </row>
    <row r="362" spans="2:7" x14ac:dyDescent="0.25">
      <c r="B362" t="s">
        <v>233</v>
      </c>
      <c r="C362" t="s">
        <v>253</v>
      </c>
      <c r="D362" t="s">
        <v>254</v>
      </c>
      <c r="E362">
        <v>4</v>
      </c>
      <c r="F362">
        <v>2045</v>
      </c>
      <c r="G362">
        <v>21580.555625550001</v>
      </c>
    </row>
    <row r="363" spans="2:7" x14ac:dyDescent="0.25">
      <c r="B363" t="s">
        <v>233</v>
      </c>
      <c r="C363" t="s">
        <v>253</v>
      </c>
      <c r="D363" t="s">
        <v>254</v>
      </c>
      <c r="E363">
        <v>4</v>
      </c>
      <c r="F363">
        <v>2050</v>
      </c>
      <c r="G363">
        <v>21966.760284</v>
      </c>
    </row>
    <row r="364" spans="2:7" x14ac:dyDescent="0.25">
      <c r="B364" t="s">
        <v>233</v>
      </c>
      <c r="C364" t="s">
        <v>253</v>
      </c>
      <c r="D364" t="s">
        <v>254</v>
      </c>
      <c r="E364">
        <v>5</v>
      </c>
      <c r="F364">
        <v>2010</v>
      </c>
      <c r="G364">
        <v>6614.5343873600004</v>
      </c>
    </row>
    <row r="365" spans="2:7" x14ac:dyDescent="0.25">
      <c r="B365" t="s">
        <v>233</v>
      </c>
      <c r="C365" t="s">
        <v>253</v>
      </c>
      <c r="D365" t="s">
        <v>254</v>
      </c>
      <c r="E365">
        <v>5</v>
      </c>
      <c r="F365">
        <v>2015</v>
      </c>
      <c r="G365">
        <v>7433.6266599</v>
      </c>
    </row>
    <row r="366" spans="2:7" x14ac:dyDescent="0.25">
      <c r="B366" t="s">
        <v>233</v>
      </c>
      <c r="C366" t="s">
        <v>253</v>
      </c>
      <c r="D366" t="s">
        <v>254</v>
      </c>
      <c r="E366">
        <v>5</v>
      </c>
      <c r="F366">
        <v>2020</v>
      </c>
      <c r="G366">
        <v>5711.5981440400001</v>
      </c>
    </row>
    <row r="367" spans="2:7" x14ac:dyDescent="0.25">
      <c r="B367" t="s">
        <v>233</v>
      </c>
      <c r="C367" t="s">
        <v>253</v>
      </c>
      <c r="D367" t="s">
        <v>254</v>
      </c>
      <c r="E367">
        <v>5</v>
      </c>
      <c r="F367">
        <v>2025</v>
      </c>
      <c r="G367">
        <v>7085.5581884900002</v>
      </c>
    </row>
    <row r="368" spans="2:7" x14ac:dyDescent="0.25">
      <c r="B368" t="s">
        <v>233</v>
      </c>
      <c r="C368" t="s">
        <v>253</v>
      </c>
      <c r="D368" t="s">
        <v>254</v>
      </c>
      <c r="E368">
        <v>5</v>
      </c>
      <c r="F368">
        <v>2030</v>
      </c>
      <c r="G368">
        <v>9099.6525719199999</v>
      </c>
    </row>
    <row r="369" spans="2:7" x14ac:dyDescent="0.25">
      <c r="B369" t="s">
        <v>233</v>
      </c>
      <c r="C369" t="s">
        <v>253</v>
      </c>
      <c r="D369" t="s">
        <v>254</v>
      </c>
      <c r="E369">
        <v>5</v>
      </c>
      <c r="F369">
        <v>2035</v>
      </c>
      <c r="G369">
        <v>8731.3097238600003</v>
      </c>
    </row>
    <row r="370" spans="2:7" x14ac:dyDescent="0.25">
      <c r="B370" t="s">
        <v>233</v>
      </c>
      <c r="C370" t="s">
        <v>253</v>
      </c>
      <c r="D370" t="s">
        <v>254</v>
      </c>
      <c r="E370">
        <v>5</v>
      </c>
      <c r="F370">
        <v>2040</v>
      </c>
      <c r="G370">
        <v>7777.2282094000002</v>
      </c>
    </row>
    <row r="371" spans="2:7" x14ac:dyDescent="0.25">
      <c r="B371" t="s">
        <v>233</v>
      </c>
      <c r="C371" t="s">
        <v>253</v>
      </c>
      <c r="D371" t="s">
        <v>254</v>
      </c>
      <c r="E371">
        <v>5</v>
      </c>
      <c r="F371">
        <v>2045</v>
      </c>
      <c r="G371">
        <v>8233.1994680999996</v>
      </c>
    </row>
    <row r="372" spans="2:7" x14ac:dyDescent="0.25">
      <c r="B372" t="s">
        <v>233</v>
      </c>
      <c r="C372" t="s">
        <v>253</v>
      </c>
      <c r="D372" t="s">
        <v>254</v>
      </c>
      <c r="E372">
        <v>5</v>
      </c>
      <c r="F372">
        <v>2050</v>
      </c>
      <c r="G372">
        <v>7720.6627011199998</v>
      </c>
    </row>
    <row r="373" spans="2:7" x14ac:dyDescent="0.25">
      <c r="B373" t="s">
        <v>233</v>
      </c>
      <c r="C373" t="s">
        <v>253</v>
      </c>
      <c r="D373" t="s">
        <v>254</v>
      </c>
      <c r="E373">
        <v>6</v>
      </c>
      <c r="F373">
        <v>2010</v>
      </c>
      <c r="G373">
        <v>5421.3248044600005</v>
      </c>
    </row>
    <row r="374" spans="2:7" x14ac:dyDescent="0.25">
      <c r="B374" t="s">
        <v>233</v>
      </c>
      <c r="C374" t="s">
        <v>253</v>
      </c>
      <c r="D374" t="s">
        <v>254</v>
      </c>
      <c r="E374">
        <v>6</v>
      </c>
      <c r="F374">
        <v>2015</v>
      </c>
      <c r="G374">
        <v>3960.0007274599998</v>
      </c>
    </row>
    <row r="375" spans="2:7" x14ac:dyDescent="0.25">
      <c r="B375" t="s">
        <v>233</v>
      </c>
      <c r="C375" t="s">
        <v>253</v>
      </c>
      <c r="D375" t="s">
        <v>254</v>
      </c>
      <c r="E375">
        <v>6</v>
      </c>
      <c r="F375">
        <v>2020</v>
      </c>
      <c r="G375">
        <v>3210.9753809499998</v>
      </c>
    </row>
    <row r="376" spans="2:7" x14ac:dyDescent="0.25">
      <c r="B376" t="s">
        <v>233</v>
      </c>
      <c r="C376" t="s">
        <v>253</v>
      </c>
      <c r="D376" t="s">
        <v>254</v>
      </c>
      <c r="E376">
        <v>6</v>
      </c>
      <c r="F376">
        <v>2025</v>
      </c>
      <c r="G376">
        <v>3888.5297323999998</v>
      </c>
    </row>
    <row r="377" spans="2:7" x14ac:dyDescent="0.25">
      <c r="B377" t="s">
        <v>233</v>
      </c>
      <c r="C377" t="s">
        <v>253</v>
      </c>
      <c r="D377" t="s">
        <v>254</v>
      </c>
      <c r="E377">
        <v>6</v>
      </c>
      <c r="F377">
        <v>2030</v>
      </c>
      <c r="G377">
        <v>3378.3803373699998</v>
      </c>
    </row>
    <row r="378" spans="2:7" x14ac:dyDescent="0.25">
      <c r="B378" t="s">
        <v>233</v>
      </c>
      <c r="C378" t="s">
        <v>253</v>
      </c>
      <c r="D378" t="s">
        <v>254</v>
      </c>
      <c r="E378">
        <v>6</v>
      </c>
      <c r="F378">
        <v>2035</v>
      </c>
      <c r="G378">
        <v>2519.43021985</v>
      </c>
    </row>
    <row r="379" spans="2:7" x14ac:dyDescent="0.25">
      <c r="B379" t="s">
        <v>233</v>
      </c>
      <c r="C379" t="s">
        <v>253</v>
      </c>
      <c r="D379" t="s">
        <v>254</v>
      </c>
      <c r="E379">
        <v>6</v>
      </c>
      <c r="F379">
        <v>2040</v>
      </c>
      <c r="G379">
        <v>4000.6454648899999</v>
      </c>
    </row>
    <row r="380" spans="2:7" x14ac:dyDescent="0.25">
      <c r="B380" t="s">
        <v>233</v>
      </c>
      <c r="C380" t="s">
        <v>253</v>
      </c>
      <c r="D380" t="s">
        <v>254</v>
      </c>
      <c r="E380">
        <v>6</v>
      </c>
      <c r="F380">
        <v>2045</v>
      </c>
      <c r="G380">
        <v>3536.5428086100001</v>
      </c>
    </row>
    <row r="381" spans="2:7" x14ac:dyDescent="0.25">
      <c r="B381" t="s">
        <v>233</v>
      </c>
      <c r="C381" t="s">
        <v>253</v>
      </c>
      <c r="D381" t="s">
        <v>254</v>
      </c>
      <c r="E381">
        <v>6</v>
      </c>
      <c r="F381">
        <v>2050</v>
      </c>
      <c r="G381">
        <v>5132.2662445200003</v>
      </c>
    </row>
    <row r="382" spans="2:7" x14ac:dyDescent="0.25">
      <c r="B382" t="s">
        <v>233</v>
      </c>
      <c r="C382" t="s">
        <v>253</v>
      </c>
      <c r="D382" t="s">
        <v>257</v>
      </c>
      <c r="E382">
        <v>1</v>
      </c>
      <c r="F382">
        <v>2010</v>
      </c>
      <c r="G382">
        <v>16319.309239820001</v>
      </c>
    </row>
    <row r="383" spans="2:7" x14ac:dyDescent="0.25">
      <c r="B383" t="s">
        <v>233</v>
      </c>
      <c r="C383" t="s">
        <v>253</v>
      </c>
      <c r="D383" t="s">
        <v>257</v>
      </c>
      <c r="E383">
        <v>1</v>
      </c>
      <c r="F383">
        <v>2015</v>
      </c>
      <c r="G383">
        <v>17759.486015530001</v>
      </c>
    </row>
    <row r="384" spans="2:7" x14ac:dyDescent="0.25">
      <c r="B384" t="s">
        <v>233</v>
      </c>
      <c r="C384" t="s">
        <v>253</v>
      </c>
      <c r="D384" t="s">
        <v>257</v>
      </c>
      <c r="E384">
        <v>1</v>
      </c>
      <c r="F384">
        <v>2020</v>
      </c>
      <c r="G384">
        <v>18498.794032289999</v>
      </c>
    </row>
    <row r="385" spans="2:7" x14ac:dyDescent="0.25">
      <c r="B385" t="s">
        <v>233</v>
      </c>
      <c r="C385" t="s">
        <v>253</v>
      </c>
      <c r="D385" t="s">
        <v>257</v>
      </c>
      <c r="E385">
        <v>1</v>
      </c>
      <c r="F385">
        <v>2025</v>
      </c>
      <c r="G385">
        <v>19183.351213030001</v>
      </c>
    </row>
    <row r="386" spans="2:7" x14ac:dyDescent="0.25">
      <c r="B386" t="s">
        <v>233</v>
      </c>
      <c r="C386" t="s">
        <v>253</v>
      </c>
      <c r="D386" t="s">
        <v>257</v>
      </c>
      <c r="E386">
        <v>1</v>
      </c>
      <c r="F386">
        <v>2030</v>
      </c>
      <c r="G386">
        <v>19045.880260670001</v>
      </c>
    </row>
    <row r="387" spans="2:7" x14ac:dyDescent="0.25">
      <c r="B387" t="s">
        <v>233</v>
      </c>
      <c r="C387" t="s">
        <v>253</v>
      </c>
      <c r="D387" t="s">
        <v>257</v>
      </c>
      <c r="E387">
        <v>1</v>
      </c>
      <c r="F387">
        <v>2035</v>
      </c>
      <c r="G387">
        <v>19674.026281319999</v>
      </c>
    </row>
    <row r="388" spans="2:7" x14ac:dyDescent="0.25">
      <c r="B388" t="s">
        <v>233</v>
      </c>
      <c r="C388" t="s">
        <v>253</v>
      </c>
      <c r="D388" t="s">
        <v>257</v>
      </c>
      <c r="E388">
        <v>1</v>
      </c>
      <c r="F388">
        <v>2040</v>
      </c>
      <c r="G388">
        <v>20974.913734289999</v>
      </c>
    </row>
    <row r="389" spans="2:7" x14ac:dyDescent="0.25">
      <c r="B389" t="s">
        <v>233</v>
      </c>
      <c r="C389" t="s">
        <v>253</v>
      </c>
      <c r="D389" t="s">
        <v>257</v>
      </c>
      <c r="E389">
        <v>1</v>
      </c>
      <c r="F389">
        <v>2045</v>
      </c>
      <c r="G389">
        <v>19193.995313089999</v>
      </c>
    </row>
    <row r="390" spans="2:7" x14ac:dyDescent="0.25">
      <c r="B390" t="s">
        <v>233</v>
      </c>
      <c r="C390" t="s">
        <v>253</v>
      </c>
      <c r="D390" t="s">
        <v>257</v>
      </c>
      <c r="E390">
        <v>1</v>
      </c>
      <c r="F390">
        <v>2050</v>
      </c>
      <c r="G390">
        <v>21756.68383623</v>
      </c>
    </row>
    <row r="391" spans="2:7" x14ac:dyDescent="0.25">
      <c r="B391" t="s">
        <v>233</v>
      </c>
      <c r="C391" t="s">
        <v>253</v>
      </c>
      <c r="D391" t="s">
        <v>257</v>
      </c>
      <c r="E391">
        <v>2</v>
      </c>
      <c r="F391">
        <v>2010</v>
      </c>
      <c r="G391">
        <v>30130.556086979999</v>
      </c>
    </row>
    <row r="392" spans="2:7" x14ac:dyDescent="0.25">
      <c r="B392" t="s">
        <v>233</v>
      </c>
      <c r="C392" t="s">
        <v>253</v>
      </c>
      <c r="D392" t="s">
        <v>257</v>
      </c>
      <c r="E392">
        <v>2</v>
      </c>
      <c r="F392">
        <v>2015</v>
      </c>
      <c r="G392">
        <v>29555.33840755</v>
      </c>
    </row>
    <row r="393" spans="2:7" x14ac:dyDescent="0.25">
      <c r="B393" t="s">
        <v>233</v>
      </c>
      <c r="C393" t="s">
        <v>253</v>
      </c>
      <c r="D393" t="s">
        <v>257</v>
      </c>
      <c r="E393">
        <v>2</v>
      </c>
      <c r="F393">
        <v>2020</v>
      </c>
      <c r="G393">
        <v>29859.97594869</v>
      </c>
    </row>
    <row r="394" spans="2:7" x14ac:dyDescent="0.25">
      <c r="B394" t="s">
        <v>233</v>
      </c>
      <c r="C394" t="s">
        <v>253</v>
      </c>
      <c r="D394" t="s">
        <v>257</v>
      </c>
      <c r="E394">
        <v>2</v>
      </c>
      <c r="F394">
        <v>2025</v>
      </c>
      <c r="G394">
        <v>28470.337061859998</v>
      </c>
    </row>
    <row r="395" spans="2:7" x14ac:dyDescent="0.25">
      <c r="B395" t="s">
        <v>233</v>
      </c>
      <c r="C395" t="s">
        <v>253</v>
      </c>
      <c r="D395" t="s">
        <v>257</v>
      </c>
      <c r="E395">
        <v>2</v>
      </c>
      <c r="F395">
        <v>2030</v>
      </c>
      <c r="G395">
        <v>27208.450015689999</v>
      </c>
    </row>
    <row r="396" spans="2:7" x14ac:dyDescent="0.25">
      <c r="B396" t="s">
        <v>233</v>
      </c>
      <c r="C396" t="s">
        <v>253</v>
      </c>
      <c r="D396" t="s">
        <v>257</v>
      </c>
      <c r="E396">
        <v>2</v>
      </c>
      <c r="F396">
        <v>2035</v>
      </c>
      <c r="G396">
        <v>27101.855926669999</v>
      </c>
    </row>
    <row r="397" spans="2:7" x14ac:dyDescent="0.25">
      <c r="B397" t="s">
        <v>233</v>
      </c>
      <c r="C397" t="s">
        <v>253</v>
      </c>
      <c r="D397" t="s">
        <v>257</v>
      </c>
      <c r="E397">
        <v>2</v>
      </c>
      <c r="F397">
        <v>2040</v>
      </c>
      <c r="G397">
        <v>23462.879897760002</v>
      </c>
    </row>
    <row r="398" spans="2:7" x14ac:dyDescent="0.25">
      <c r="B398" t="s">
        <v>233</v>
      </c>
      <c r="C398" t="s">
        <v>253</v>
      </c>
      <c r="D398" t="s">
        <v>257</v>
      </c>
      <c r="E398">
        <v>2</v>
      </c>
      <c r="F398">
        <v>2045</v>
      </c>
      <c r="G398">
        <v>25495.244365039998</v>
      </c>
    </row>
    <row r="399" spans="2:7" x14ac:dyDescent="0.25">
      <c r="B399" t="s">
        <v>233</v>
      </c>
      <c r="C399" t="s">
        <v>253</v>
      </c>
      <c r="D399" t="s">
        <v>257</v>
      </c>
      <c r="E399">
        <v>2</v>
      </c>
      <c r="F399">
        <v>2050</v>
      </c>
      <c r="G399">
        <v>25554.251829559998</v>
      </c>
    </row>
    <row r="400" spans="2:7" x14ac:dyDescent="0.25">
      <c r="B400" t="s">
        <v>233</v>
      </c>
      <c r="C400" t="s">
        <v>253</v>
      </c>
      <c r="D400" t="s">
        <v>257</v>
      </c>
      <c r="E400">
        <v>3</v>
      </c>
      <c r="F400">
        <v>2010</v>
      </c>
      <c r="G400">
        <v>13247.34860311</v>
      </c>
    </row>
    <row r="401" spans="2:7" x14ac:dyDescent="0.25">
      <c r="B401" t="s">
        <v>233</v>
      </c>
      <c r="C401" t="s">
        <v>253</v>
      </c>
      <c r="D401" t="s">
        <v>257</v>
      </c>
      <c r="E401">
        <v>3</v>
      </c>
      <c r="F401">
        <v>2015</v>
      </c>
      <c r="G401">
        <v>11867.763172540001</v>
      </c>
    </row>
    <row r="402" spans="2:7" x14ac:dyDescent="0.25">
      <c r="B402" t="s">
        <v>233</v>
      </c>
      <c r="C402" t="s">
        <v>253</v>
      </c>
      <c r="D402" t="s">
        <v>257</v>
      </c>
      <c r="E402">
        <v>3</v>
      </c>
      <c r="F402">
        <v>2020</v>
      </c>
      <c r="G402">
        <v>12514.75690359</v>
      </c>
    </row>
    <row r="403" spans="2:7" x14ac:dyDescent="0.25">
      <c r="B403" t="s">
        <v>233</v>
      </c>
      <c r="C403" t="s">
        <v>253</v>
      </c>
      <c r="D403" t="s">
        <v>257</v>
      </c>
      <c r="E403">
        <v>3</v>
      </c>
      <c r="F403">
        <v>2025</v>
      </c>
      <c r="G403">
        <v>12271.98859279</v>
      </c>
    </row>
    <row r="404" spans="2:7" x14ac:dyDescent="0.25">
      <c r="B404" t="s">
        <v>233</v>
      </c>
      <c r="C404" t="s">
        <v>253</v>
      </c>
      <c r="D404" t="s">
        <v>257</v>
      </c>
      <c r="E404">
        <v>3</v>
      </c>
      <c r="F404">
        <v>2030</v>
      </c>
      <c r="G404">
        <v>10688.72494401</v>
      </c>
    </row>
    <row r="405" spans="2:7" x14ac:dyDescent="0.25">
      <c r="B405" t="s">
        <v>233</v>
      </c>
      <c r="C405" t="s">
        <v>253</v>
      </c>
      <c r="D405" t="s">
        <v>257</v>
      </c>
      <c r="E405">
        <v>3</v>
      </c>
      <c r="F405">
        <v>2035</v>
      </c>
      <c r="G405">
        <v>12087.457189340001</v>
      </c>
    </row>
    <row r="406" spans="2:7" x14ac:dyDescent="0.25">
      <c r="B406" t="s">
        <v>233</v>
      </c>
      <c r="C406" t="s">
        <v>253</v>
      </c>
      <c r="D406" t="s">
        <v>257</v>
      </c>
      <c r="E406">
        <v>3</v>
      </c>
      <c r="F406">
        <v>2040</v>
      </c>
      <c r="G406">
        <v>11913.5110551</v>
      </c>
    </row>
    <row r="407" spans="2:7" x14ac:dyDescent="0.25">
      <c r="B407" t="s">
        <v>233</v>
      </c>
      <c r="C407" t="s">
        <v>253</v>
      </c>
      <c r="D407" t="s">
        <v>257</v>
      </c>
      <c r="E407">
        <v>3</v>
      </c>
      <c r="F407">
        <v>2045</v>
      </c>
      <c r="G407">
        <v>12170.59769628</v>
      </c>
    </row>
    <row r="408" spans="2:7" x14ac:dyDescent="0.25">
      <c r="B408" t="s">
        <v>233</v>
      </c>
      <c r="C408" t="s">
        <v>253</v>
      </c>
      <c r="D408" t="s">
        <v>257</v>
      </c>
      <c r="E408">
        <v>3</v>
      </c>
      <c r="F408">
        <v>2050</v>
      </c>
      <c r="G408">
        <v>11182.14392808</v>
      </c>
    </row>
    <row r="409" spans="2:7" x14ac:dyDescent="0.25">
      <c r="B409" t="s">
        <v>233</v>
      </c>
      <c r="C409" t="s">
        <v>253</v>
      </c>
      <c r="D409" t="s">
        <v>257</v>
      </c>
      <c r="E409">
        <v>4</v>
      </c>
      <c r="F409">
        <v>2010</v>
      </c>
      <c r="G409">
        <v>12582.101871160001</v>
      </c>
    </row>
    <row r="410" spans="2:7" x14ac:dyDescent="0.25">
      <c r="B410" t="s">
        <v>233</v>
      </c>
      <c r="C410" t="s">
        <v>253</v>
      </c>
      <c r="D410" t="s">
        <v>257</v>
      </c>
      <c r="E410">
        <v>4</v>
      </c>
      <c r="F410">
        <v>2015</v>
      </c>
      <c r="G410">
        <v>10743.74360114</v>
      </c>
    </row>
    <row r="411" spans="2:7" x14ac:dyDescent="0.25">
      <c r="B411" t="s">
        <v>233</v>
      </c>
      <c r="C411" t="s">
        <v>253</v>
      </c>
      <c r="D411" t="s">
        <v>257</v>
      </c>
      <c r="E411">
        <v>4</v>
      </c>
      <c r="F411">
        <v>2020</v>
      </c>
      <c r="G411">
        <v>10429.15837359</v>
      </c>
    </row>
    <row r="412" spans="2:7" x14ac:dyDescent="0.25">
      <c r="B412" t="s">
        <v>233</v>
      </c>
      <c r="C412" t="s">
        <v>253</v>
      </c>
      <c r="D412" t="s">
        <v>257</v>
      </c>
      <c r="E412">
        <v>4</v>
      </c>
      <c r="F412">
        <v>2025</v>
      </c>
      <c r="G412">
        <v>9509.3875216100005</v>
      </c>
    </row>
    <row r="413" spans="2:7" x14ac:dyDescent="0.25">
      <c r="B413" t="s">
        <v>233</v>
      </c>
      <c r="C413" t="s">
        <v>253</v>
      </c>
      <c r="D413" t="s">
        <v>257</v>
      </c>
      <c r="E413">
        <v>4</v>
      </c>
      <c r="F413">
        <v>2030</v>
      </c>
      <c r="G413">
        <v>12311.963408359999</v>
      </c>
    </row>
    <row r="414" spans="2:7" x14ac:dyDescent="0.25">
      <c r="B414" t="s">
        <v>233</v>
      </c>
      <c r="C414" t="s">
        <v>253</v>
      </c>
      <c r="D414" t="s">
        <v>257</v>
      </c>
      <c r="E414">
        <v>4</v>
      </c>
      <c r="F414">
        <v>2035</v>
      </c>
      <c r="G414">
        <v>10709.983345819999</v>
      </c>
    </row>
    <row r="415" spans="2:7" x14ac:dyDescent="0.25">
      <c r="B415" t="s">
        <v>233</v>
      </c>
      <c r="C415" t="s">
        <v>253</v>
      </c>
      <c r="D415" t="s">
        <v>257</v>
      </c>
      <c r="E415">
        <v>4</v>
      </c>
      <c r="F415">
        <v>2040</v>
      </c>
      <c r="G415">
        <v>11351.7567829</v>
      </c>
    </row>
    <row r="416" spans="2:7" x14ac:dyDescent="0.25">
      <c r="B416" t="s">
        <v>233</v>
      </c>
      <c r="C416" t="s">
        <v>253</v>
      </c>
      <c r="D416" t="s">
        <v>257</v>
      </c>
      <c r="E416">
        <v>4</v>
      </c>
      <c r="F416">
        <v>2045</v>
      </c>
      <c r="G416">
        <v>12269.097531449999</v>
      </c>
    </row>
    <row r="417" spans="2:7" x14ac:dyDescent="0.25">
      <c r="B417" t="s">
        <v>233</v>
      </c>
      <c r="C417" t="s">
        <v>253</v>
      </c>
      <c r="D417" t="s">
        <v>257</v>
      </c>
      <c r="E417">
        <v>4</v>
      </c>
      <c r="F417">
        <v>2050</v>
      </c>
      <c r="G417">
        <v>13146.3696186</v>
      </c>
    </row>
    <row r="418" spans="2:7" x14ac:dyDescent="0.25">
      <c r="B418" t="s">
        <v>233</v>
      </c>
      <c r="C418" t="s">
        <v>253</v>
      </c>
      <c r="D418" t="s">
        <v>257</v>
      </c>
      <c r="E418">
        <v>5</v>
      </c>
      <c r="F418">
        <v>2010</v>
      </c>
      <c r="G418">
        <v>3945.81171404</v>
      </c>
    </row>
    <row r="419" spans="2:7" x14ac:dyDescent="0.25">
      <c r="B419" t="s">
        <v>233</v>
      </c>
      <c r="C419" t="s">
        <v>253</v>
      </c>
      <c r="D419" t="s">
        <v>257</v>
      </c>
      <c r="E419">
        <v>5</v>
      </c>
      <c r="F419">
        <v>2015</v>
      </c>
      <c r="G419">
        <v>4001.2502592599999</v>
      </c>
    </row>
    <row r="420" spans="2:7" x14ac:dyDescent="0.25">
      <c r="B420" t="s">
        <v>233</v>
      </c>
      <c r="C420" t="s">
        <v>253</v>
      </c>
      <c r="D420" t="s">
        <v>257</v>
      </c>
      <c r="E420">
        <v>5</v>
      </c>
      <c r="F420">
        <v>2020</v>
      </c>
      <c r="G420">
        <v>3237.9620998099999</v>
      </c>
    </row>
    <row r="421" spans="2:7" x14ac:dyDescent="0.25">
      <c r="B421" t="s">
        <v>233</v>
      </c>
      <c r="C421" t="s">
        <v>253</v>
      </c>
      <c r="D421" t="s">
        <v>257</v>
      </c>
      <c r="E421">
        <v>5</v>
      </c>
      <c r="F421">
        <v>2025</v>
      </c>
      <c r="G421">
        <v>3771.15272964</v>
      </c>
    </row>
    <row r="422" spans="2:7" x14ac:dyDescent="0.25">
      <c r="B422" t="s">
        <v>233</v>
      </c>
      <c r="C422" t="s">
        <v>253</v>
      </c>
      <c r="D422" t="s">
        <v>257</v>
      </c>
      <c r="E422">
        <v>5</v>
      </c>
      <c r="F422">
        <v>2030</v>
      </c>
      <c r="G422">
        <v>4568.7294896200001</v>
      </c>
    </row>
    <row r="423" spans="2:7" x14ac:dyDescent="0.25">
      <c r="B423" t="s">
        <v>233</v>
      </c>
      <c r="C423" t="s">
        <v>253</v>
      </c>
      <c r="D423" t="s">
        <v>257</v>
      </c>
      <c r="E423">
        <v>5</v>
      </c>
      <c r="F423">
        <v>2035</v>
      </c>
      <c r="G423">
        <v>4829.0240348500001</v>
      </c>
    </row>
    <row r="424" spans="2:7" x14ac:dyDescent="0.25">
      <c r="B424" t="s">
        <v>233</v>
      </c>
      <c r="C424" t="s">
        <v>253</v>
      </c>
      <c r="D424" t="s">
        <v>257</v>
      </c>
      <c r="E424">
        <v>5</v>
      </c>
      <c r="F424">
        <v>2040</v>
      </c>
      <c r="G424">
        <v>5122.4366556499999</v>
      </c>
    </row>
    <row r="425" spans="2:7" x14ac:dyDescent="0.25">
      <c r="B425" t="s">
        <v>233</v>
      </c>
      <c r="C425" t="s">
        <v>253</v>
      </c>
      <c r="D425" t="s">
        <v>257</v>
      </c>
      <c r="E425">
        <v>5</v>
      </c>
      <c r="F425">
        <v>2045</v>
      </c>
      <c r="G425">
        <v>4632.6235273900002</v>
      </c>
    </row>
    <row r="426" spans="2:7" x14ac:dyDescent="0.25">
      <c r="B426" t="s">
        <v>233</v>
      </c>
      <c r="C426" t="s">
        <v>253</v>
      </c>
      <c r="D426" t="s">
        <v>257</v>
      </c>
      <c r="E426">
        <v>5</v>
      </c>
      <c r="F426">
        <v>2050</v>
      </c>
      <c r="G426">
        <v>5343.4635129500002</v>
      </c>
    </row>
    <row r="427" spans="2:7" x14ac:dyDescent="0.25">
      <c r="B427" t="s">
        <v>233</v>
      </c>
      <c r="C427" t="s">
        <v>253</v>
      </c>
      <c r="D427" t="s">
        <v>257</v>
      </c>
      <c r="E427">
        <v>6</v>
      </c>
      <c r="F427">
        <v>2010</v>
      </c>
      <c r="G427">
        <v>1368.3535151200001</v>
      </c>
    </row>
    <row r="428" spans="2:7" x14ac:dyDescent="0.25">
      <c r="B428" t="s">
        <v>233</v>
      </c>
      <c r="C428" t="s">
        <v>253</v>
      </c>
      <c r="D428" t="s">
        <v>257</v>
      </c>
      <c r="E428">
        <v>6</v>
      </c>
      <c r="F428">
        <v>2015</v>
      </c>
      <c r="G428">
        <v>924</v>
      </c>
    </row>
    <row r="429" spans="2:7" x14ac:dyDescent="0.25">
      <c r="B429" t="s">
        <v>233</v>
      </c>
      <c r="C429" t="s">
        <v>253</v>
      </c>
      <c r="D429" t="s">
        <v>257</v>
      </c>
      <c r="E429">
        <v>6</v>
      </c>
      <c r="F429">
        <v>2020</v>
      </c>
      <c r="G429">
        <v>1848</v>
      </c>
    </row>
    <row r="430" spans="2:7" x14ac:dyDescent="0.25">
      <c r="B430" t="s">
        <v>233</v>
      </c>
      <c r="C430" t="s">
        <v>253</v>
      </c>
      <c r="D430" t="s">
        <v>257</v>
      </c>
      <c r="E430">
        <v>6</v>
      </c>
      <c r="F430">
        <v>2025</v>
      </c>
      <c r="G430">
        <v>894</v>
      </c>
    </row>
    <row r="431" spans="2:7" x14ac:dyDescent="0.25">
      <c r="B431" t="s">
        <v>233</v>
      </c>
      <c r="C431" t="s">
        <v>253</v>
      </c>
      <c r="D431" t="s">
        <v>257</v>
      </c>
      <c r="E431">
        <v>6</v>
      </c>
      <c r="F431">
        <v>2030</v>
      </c>
      <c r="G431">
        <v>1860</v>
      </c>
    </row>
    <row r="432" spans="2:7" x14ac:dyDescent="0.25">
      <c r="B432" t="s">
        <v>233</v>
      </c>
      <c r="C432" t="s">
        <v>253</v>
      </c>
      <c r="D432" t="s">
        <v>257</v>
      </c>
      <c r="E432">
        <v>6</v>
      </c>
      <c r="F432">
        <v>2035</v>
      </c>
      <c r="G432">
        <v>1194</v>
      </c>
    </row>
    <row r="433" spans="2:7" x14ac:dyDescent="0.25">
      <c r="B433" t="s">
        <v>233</v>
      </c>
      <c r="C433" t="s">
        <v>253</v>
      </c>
      <c r="D433" t="s">
        <v>257</v>
      </c>
      <c r="E433">
        <v>6</v>
      </c>
      <c r="F433">
        <v>2040</v>
      </c>
      <c r="G433">
        <v>1842</v>
      </c>
    </row>
    <row r="434" spans="2:7" x14ac:dyDescent="0.25">
      <c r="B434" t="s">
        <v>233</v>
      </c>
      <c r="C434" t="s">
        <v>253</v>
      </c>
      <c r="D434" t="s">
        <v>257</v>
      </c>
      <c r="E434">
        <v>6</v>
      </c>
      <c r="F434">
        <v>2045</v>
      </c>
      <c r="G434">
        <v>1974.9388516900001</v>
      </c>
    </row>
    <row r="435" spans="2:7" x14ac:dyDescent="0.25">
      <c r="B435" t="s">
        <v>233</v>
      </c>
      <c r="C435" t="s">
        <v>253</v>
      </c>
      <c r="D435" t="s">
        <v>257</v>
      </c>
      <c r="E435">
        <v>6</v>
      </c>
      <c r="F435">
        <v>2050</v>
      </c>
      <c r="G435">
        <v>2383.50778378</v>
      </c>
    </row>
    <row r="436" spans="2:7" x14ac:dyDescent="0.25">
      <c r="B436" t="s">
        <v>233</v>
      </c>
      <c r="C436" t="s">
        <v>253</v>
      </c>
      <c r="D436" t="s">
        <v>258</v>
      </c>
      <c r="E436">
        <v>1</v>
      </c>
      <c r="F436">
        <v>2010</v>
      </c>
      <c r="G436">
        <v>20508.69185974</v>
      </c>
    </row>
    <row r="437" spans="2:7" x14ac:dyDescent="0.25">
      <c r="B437" t="s">
        <v>233</v>
      </c>
      <c r="C437" t="s">
        <v>253</v>
      </c>
      <c r="D437" t="s">
        <v>258</v>
      </c>
      <c r="E437">
        <v>1</v>
      </c>
      <c r="F437">
        <v>2015</v>
      </c>
      <c r="G437">
        <v>20516.31095254</v>
      </c>
    </row>
    <row r="438" spans="2:7" x14ac:dyDescent="0.25">
      <c r="B438" t="s">
        <v>233</v>
      </c>
      <c r="C438" t="s">
        <v>253</v>
      </c>
      <c r="D438" t="s">
        <v>258</v>
      </c>
      <c r="E438">
        <v>1</v>
      </c>
      <c r="F438">
        <v>2020</v>
      </c>
      <c r="G438">
        <v>24464.514602650001</v>
      </c>
    </row>
    <row r="439" spans="2:7" x14ac:dyDescent="0.25">
      <c r="B439" t="s">
        <v>233</v>
      </c>
      <c r="C439" t="s">
        <v>253</v>
      </c>
      <c r="D439" t="s">
        <v>258</v>
      </c>
      <c r="E439">
        <v>1</v>
      </c>
      <c r="F439">
        <v>2025</v>
      </c>
      <c r="G439">
        <v>23491.299486970001</v>
      </c>
    </row>
    <row r="440" spans="2:7" x14ac:dyDescent="0.25">
      <c r="B440" t="s">
        <v>233</v>
      </c>
      <c r="C440" t="s">
        <v>253</v>
      </c>
      <c r="D440" t="s">
        <v>258</v>
      </c>
      <c r="E440">
        <v>1</v>
      </c>
      <c r="F440">
        <v>2030</v>
      </c>
      <c r="G440">
        <v>27346.332643059999</v>
      </c>
    </row>
    <row r="441" spans="2:7" x14ac:dyDescent="0.25">
      <c r="B441" t="s">
        <v>233</v>
      </c>
      <c r="C441" t="s">
        <v>253</v>
      </c>
      <c r="D441" t="s">
        <v>258</v>
      </c>
      <c r="E441">
        <v>1</v>
      </c>
      <c r="F441">
        <v>2035</v>
      </c>
      <c r="G441">
        <v>33124.39771605</v>
      </c>
    </row>
    <row r="442" spans="2:7" x14ac:dyDescent="0.25">
      <c r="B442" t="s">
        <v>233</v>
      </c>
      <c r="C442" t="s">
        <v>253</v>
      </c>
      <c r="D442" t="s">
        <v>258</v>
      </c>
      <c r="E442">
        <v>1</v>
      </c>
      <c r="F442">
        <v>2040</v>
      </c>
      <c r="G442">
        <v>37049.367000439997</v>
      </c>
    </row>
    <row r="443" spans="2:7" x14ac:dyDescent="0.25">
      <c r="B443" t="s">
        <v>233</v>
      </c>
      <c r="C443" t="s">
        <v>253</v>
      </c>
      <c r="D443" t="s">
        <v>258</v>
      </c>
      <c r="E443">
        <v>1</v>
      </c>
      <c r="F443">
        <v>2045</v>
      </c>
      <c r="G443">
        <v>35169.305105070001</v>
      </c>
    </row>
    <row r="444" spans="2:7" x14ac:dyDescent="0.25">
      <c r="B444" t="s">
        <v>233</v>
      </c>
      <c r="C444" t="s">
        <v>253</v>
      </c>
      <c r="D444" t="s">
        <v>258</v>
      </c>
      <c r="E444">
        <v>1</v>
      </c>
      <c r="F444">
        <v>2050</v>
      </c>
      <c r="G444">
        <v>35487.817264190002</v>
      </c>
    </row>
    <row r="445" spans="2:7" x14ac:dyDescent="0.25">
      <c r="B445" t="s">
        <v>233</v>
      </c>
      <c r="C445" t="s">
        <v>253</v>
      </c>
      <c r="D445" t="s">
        <v>258</v>
      </c>
      <c r="E445">
        <v>2</v>
      </c>
      <c r="F445">
        <v>2010</v>
      </c>
      <c r="G445">
        <v>28224.636498809999</v>
      </c>
    </row>
    <row r="446" spans="2:7" x14ac:dyDescent="0.25">
      <c r="B446" t="s">
        <v>233</v>
      </c>
      <c r="C446" t="s">
        <v>253</v>
      </c>
      <c r="D446" t="s">
        <v>258</v>
      </c>
      <c r="E446">
        <v>2</v>
      </c>
      <c r="F446">
        <v>2015</v>
      </c>
      <c r="G446">
        <v>30933.141693959999</v>
      </c>
    </row>
    <row r="447" spans="2:7" x14ac:dyDescent="0.25">
      <c r="B447" t="s">
        <v>233</v>
      </c>
      <c r="C447" t="s">
        <v>253</v>
      </c>
      <c r="D447" t="s">
        <v>258</v>
      </c>
      <c r="E447">
        <v>2</v>
      </c>
      <c r="F447">
        <v>2020</v>
      </c>
      <c r="G447">
        <v>32804.592311749999</v>
      </c>
    </row>
    <row r="448" spans="2:7" x14ac:dyDescent="0.25">
      <c r="B448" t="s">
        <v>233</v>
      </c>
      <c r="C448" t="s">
        <v>253</v>
      </c>
      <c r="D448" t="s">
        <v>258</v>
      </c>
      <c r="E448">
        <v>2</v>
      </c>
      <c r="F448">
        <v>2025</v>
      </c>
      <c r="G448">
        <v>34096.403458859997</v>
      </c>
    </row>
    <row r="449" spans="2:7" x14ac:dyDescent="0.25">
      <c r="B449" t="s">
        <v>233</v>
      </c>
      <c r="C449" t="s">
        <v>253</v>
      </c>
      <c r="D449" t="s">
        <v>258</v>
      </c>
      <c r="E449">
        <v>2</v>
      </c>
      <c r="F449">
        <v>2030</v>
      </c>
      <c r="G449">
        <v>36000.315791790003</v>
      </c>
    </row>
    <row r="450" spans="2:7" x14ac:dyDescent="0.25">
      <c r="B450" t="s">
        <v>233</v>
      </c>
      <c r="C450" t="s">
        <v>253</v>
      </c>
      <c r="D450" t="s">
        <v>258</v>
      </c>
      <c r="E450">
        <v>2</v>
      </c>
      <c r="F450">
        <v>2035</v>
      </c>
      <c r="G450">
        <v>35741.376859620003</v>
      </c>
    </row>
    <row r="451" spans="2:7" x14ac:dyDescent="0.25">
      <c r="B451" t="s">
        <v>233</v>
      </c>
      <c r="C451" t="s">
        <v>253</v>
      </c>
      <c r="D451" t="s">
        <v>258</v>
      </c>
      <c r="E451">
        <v>2</v>
      </c>
      <c r="F451">
        <v>2040</v>
      </c>
      <c r="G451">
        <v>36221.17320728</v>
      </c>
    </row>
    <row r="452" spans="2:7" x14ac:dyDescent="0.25">
      <c r="B452" t="s">
        <v>233</v>
      </c>
      <c r="C452" t="s">
        <v>253</v>
      </c>
      <c r="D452" t="s">
        <v>258</v>
      </c>
      <c r="E452">
        <v>2</v>
      </c>
      <c r="F452">
        <v>2045</v>
      </c>
      <c r="G452">
        <v>35424.796943629997</v>
      </c>
    </row>
    <row r="453" spans="2:7" x14ac:dyDescent="0.25">
      <c r="B453" t="s">
        <v>233</v>
      </c>
      <c r="C453" t="s">
        <v>253</v>
      </c>
      <c r="D453" t="s">
        <v>258</v>
      </c>
      <c r="E453">
        <v>2</v>
      </c>
      <c r="F453">
        <v>2050</v>
      </c>
      <c r="G453">
        <v>38057.768425510003</v>
      </c>
    </row>
    <row r="454" spans="2:7" x14ac:dyDescent="0.25">
      <c r="B454" t="s">
        <v>233</v>
      </c>
      <c r="C454" t="s">
        <v>253</v>
      </c>
      <c r="D454" t="s">
        <v>258</v>
      </c>
      <c r="E454">
        <v>3</v>
      </c>
      <c r="F454">
        <v>2010</v>
      </c>
      <c r="G454">
        <v>17454.322951459999</v>
      </c>
    </row>
    <row r="455" spans="2:7" x14ac:dyDescent="0.25">
      <c r="B455" t="s">
        <v>233</v>
      </c>
      <c r="C455" t="s">
        <v>253</v>
      </c>
      <c r="D455" t="s">
        <v>258</v>
      </c>
      <c r="E455">
        <v>3</v>
      </c>
      <c r="F455">
        <v>2015</v>
      </c>
      <c r="G455">
        <v>16583.567775160001</v>
      </c>
    </row>
    <row r="456" spans="2:7" x14ac:dyDescent="0.25">
      <c r="B456" t="s">
        <v>233</v>
      </c>
      <c r="C456" t="s">
        <v>253</v>
      </c>
      <c r="D456" t="s">
        <v>258</v>
      </c>
      <c r="E456">
        <v>3</v>
      </c>
      <c r="F456">
        <v>2020</v>
      </c>
      <c r="G456">
        <v>14474.542873509999</v>
      </c>
    </row>
    <row r="457" spans="2:7" x14ac:dyDescent="0.25">
      <c r="B457" t="s">
        <v>233</v>
      </c>
      <c r="C457" t="s">
        <v>253</v>
      </c>
      <c r="D457" t="s">
        <v>258</v>
      </c>
      <c r="E457">
        <v>3</v>
      </c>
      <c r="F457">
        <v>2025</v>
      </c>
      <c r="G457">
        <v>15064.84711449</v>
      </c>
    </row>
    <row r="458" spans="2:7" x14ac:dyDescent="0.25">
      <c r="B458" t="s">
        <v>233</v>
      </c>
      <c r="C458" t="s">
        <v>253</v>
      </c>
      <c r="D458" t="s">
        <v>258</v>
      </c>
      <c r="E458">
        <v>3</v>
      </c>
      <c r="F458">
        <v>2030</v>
      </c>
      <c r="G458">
        <v>19842.626120730001</v>
      </c>
    </row>
    <row r="459" spans="2:7" x14ac:dyDescent="0.25">
      <c r="B459" t="s">
        <v>233</v>
      </c>
      <c r="C459" t="s">
        <v>253</v>
      </c>
      <c r="D459" t="s">
        <v>258</v>
      </c>
      <c r="E459">
        <v>3</v>
      </c>
      <c r="F459">
        <v>2035</v>
      </c>
      <c r="G459">
        <v>16979.12971451</v>
      </c>
    </row>
    <row r="460" spans="2:7" x14ac:dyDescent="0.25">
      <c r="B460" t="s">
        <v>233</v>
      </c>
      <c r="C460" t="s">
        <v>253</v>
      </c>
      <c r="D460" t="s">
        <v>258</v>
      </c>
      <c r="E460">
        <v>3</v>
      </c>
      <c r="F460">
        <v>2040</v>
      </c>
      <c r="G460">
        <v>20228.35557389</v>
      </c>
    </row>
    <row r="461" spans="2:7" x14ac:dyDescent="0.25">
      <c r="B461" t="s">
        <v>233</v>
      </c>
      <c r="C461" t="s">
        <v>253</v>
      </c>
      <c r="D461" t="s">
        <v>258</v>
      </c>
      <c r="E461">
        <v>3</v>
      </c>
      <c r="F461">
        <v>2045</v>
      </c>
      <c r="G461">
        <v>19409.390376359999</v>
      </c>
    </row>
    <row r="462" spans="2:7" x14ac:dyDescent="0.25">
      <c r="B462" t="s">
        <v>233</v>
      </c>
      <c r="C462" t="s">
        <v>253</v>
      </c>
      <c r="D462" t="s">
        <v>258</v>
      </c>
      <c r="E462">
        <v>3</v>
      </c>
      <c r="F462">
        <v>2050</v>
      </c>
      <c r="G462">
        <v>19270.248368019998</v>
      </c>
    </row>
    <row r="463" spans="2:7" x14ac:dyDescent="0.25">
      <c r="B463" t="s">
        <v>233</v>
      </c>
      <c r="C463" t="s">
        <v>253</v>
      </c>
      <c r="D463" t="s">
        <v>258</v>
      </c>
      <c r="E463">
        <v>4</v>
      </c>
      <c r="F463">
        <v>2010</v>
      </c>
      <c r="G463">
        <v>15171.860379109999</v>
      </c>
    </row>
    <row r="464" spans="2:7" x14ac:dyDescent="0.25">
      <c r="B464" t="s">
        <v>233</v>
      </c>
      <c r="C464" t="s">
        <v>253</v>
      </c>
      <c r="D464" t="s">
        <v>258</v>
      </c>
      <c r="E464">
        <v>4</v>
      </c>
      <c r="F464">
        <v>2015</v>
      </c>
      <c r="G464">
        <v>17593.205685730001</v>
      </c>
    </row>
    <row r="465" spans="2:7" x14ac:dyDescent="0.25">
      <c r="B465" t="s">
        <v>233</v>
      </c>
      <c r="C465" t="s">
        <v>253</v>
      </c>
      <c r="D465" t="s">
        <v>258</v>
      </c>
      <c r="E465">
        <v>4</v>
      </c>
      <c r="F465">
        <v>2020</v>
      </c>
      <c r="G465">
        <v>16680.71720237</v>
      </c>
    </row>
    <row r="466" spans="2:7" x14ac:dyDescent="0.25">
      <c r="B466" t="s">
        <v>233</v>
      </c>
      <c r="C466" t="s">
        <v>253</v>
      </c>
      <c r="D466" t="s">
        <v>258</v>
      </c>
      <c r="E466">
        <v>4</v>
      </c>
      <c r="F466">
        <v>2025</v>
      </c>
      <c r="G466">
        <v>16854.44194665</v>
      </c>
    </row>
    <row r="467" spans="2:7" x14ac:dyDescent="0.25">
      <c r="B467" t="s">
        <v>233</v>
      </c>
      <c r="C467" t="s">
        <v>253</v>
      </c>
      <c r="D467" t="s">
        <v>258</v>
      </c>
      <c r="E467">
        <v>4</v>
      </c>
      <c r="F467">
        <v>2030</v>
      </c>
      <c r="G467">
        <v>16357.21065615</v>
      </c>
    </row>
    <row r="468" spans="2:7" x14ac:dyDescent="0.25">
      <c r="B468" t="s">
        <v>233</v>
      </c>
      <c r="C468" t="s">
        <v>253</v>
      </c>
      <c r="D468" t="s">
        <v>258</v>
      </c>
      <c r="E468">
        <v>4</v>
      </c>
      <c r="F468">
        <v>2035</v>
      </c>
      <c r="G468">
        <v>17999.91248454</v>
      </c>
    </row>
    <row r="469" spans="2:7" x14ac:dyDescent="0.25">
      <c r="B469" t="s">
        <v>233</v>
      </c>
      <c r="C469" t="s">
        <v>253</v>
      </c>
      <c r="D469" t="s">
        <v>258</v>
      </c>
      <c r="E469">
        <v>4</v>
      </c>
      <c r="F469">
        <v>2040</v>
      </c>
      <c r="G469">
        <v>19667.97584481</v>
      </c>
    </row>
    <row r="470" spans="2:7" x14ac:dyDescent="0.25">
      <c r="B470" t="s">
        <v>233</v>
      </c>
      <c r="C470" t="s">
        <v>253</v>
      </c>
      <c r="D470" t="s">
        <v>258</v>
      </c>
      <c r="E470">
        <v>4</v>
      </c>
      <c r="F470">
        <v>2045</v>
      </c>
      <c r="G470">
        <v>18577.063549310002</v>
      </c>
    </row>
    <row r="471" spans="2:7" x14ac:dyDescent="0.25">
      <c r="B471" t="s">
        <v>233</v>
      </c>
      <c r="C471" t="s">
        <v>253</v>
      </c>
      <c r="D471" t="s">
        <v>258</v>
      </c>
      <c r="E471">
        <v>4</v>
      </c>
      <c r="F471">
        <v>2050</v>
      </c>
      <c r="G471">
        <v>21856.828778399999</v>
      </c>
    </row>
    <row r="472" spans="2:7" x14ac:dyDescent="0.25">
      <c r="B472" t="s">
        <v>233</v>
      </c>
      <c r="C472" t="s">
        <v>253</v>
      </c>
      <c r="D472" t="s">
        <v>258</v>
      </c>
      <c r="E472">
        <v>5</v>
      </c>
      <c r="F472">
        <v>2010</v>
      </c>
      <c r="G472">
        <v>5527.1665997099999</v>
      </c>
    </row>
    <row r="473" spans="2:7" x14ac:dyDescent="0.25">
      <c r="B473" t="s">
        <v>233</v>
      </c>
      <c r="C473" t="s">
        <v>253</v>
      </c>
      <c r="D473" t="s">
        <v>258</v>
      </c>
      <c r="E473">
        <v>5</v>
      </c>
      <c r="F473">
        <v>2015</v>
      </c>
      <c r="G473">
        <v>5477.7721418900001</v>
      </c>
    </row>
    <row r="474" spans="2:7" x14ac:dyDescent="0.25">
      <c r="B474" t="s">
        <v>233</v>
      </c>
      <c r="C474" t="s">
        <v>253</v>
      </c>
      <c r="D474" t="s">
        <v>258</v>
      </c>
      <c r="E474">
        <v>5</v>
      </c>
      <c r="F474">
        <v>2020</v>
      </c>
      <c r="G474">
        <v>4536.9078077200002</v>
      </c>
    </row>
    <row r="475" spans="2:7" x14ac:dyDescent="0.25">
      <c r="B475" t="s">
        <v>233</v>
      </c>
      <c r="C475" t="s">
        <v>253</v>
      </c>
      <c r="D475" t="s">
        <v>258</v>
      </c>
      <c r="E475">
        <v>5</v>
      </c>
      <c r="F475">
        <v>2025</v>
      </c>
      <c r="G475">
        <v>4644.4571130699997</v>
      </c>
    </row>
    <row r="476" spans="2:7" x14ac:dyDescent="0.25">
      <c r="B476" t="s">
        <v>233</v>
      </c>
      <c r="C476" t="s">
        <v>253</v>
      </c>
      <c r="D476" t="s">
        <v>258</v>
      </c>
      <c r="E476">
        <v>5</v>
      </c>
      <c r="F476">
        <v>2030</v>
      </c>
      <c r="G476">
        <v>5712.8174357799999</v>
      </c>
    </row>
    <row r="477" spans="2:7" x14ac:dyDescent="0.25">
      <c r="B477" t="s">
        <v>233</v>
      </c>
      <c r="C477" t="s">
        <v>253</v>
      </c>
      <c r="D477" t="s">
        <v>258</v>
      </c>
      <c r="E477">
        <v>5</v>
      </c>
      <c r="F477">
        <v>2035</v>
      </c>
      <c r="G477">
        <v>6206.9569786800002</v>
      </c>
    </row>
    <row r="478" spans="2:7" x14ac:dyDescent="0.25">
      <c r="B478" t="s">
        <v>233</v>
      </c>
      <c r="C478" t="s">
        <v>253</v>
      </c>
      <c r="D478" t="s">
        <v>258</v>
      </c>
      <c r="E478">
        <v>5</v>
      </c>
      <c r="F478">
        <v>2040</v>
      </c>
      <c r="G478">
        <v>6780.0910292400004</v>
      </c>
    </row>
    <row r="479" spans="2:7" x14ac:dyDescent="0.25">
      <c r="B479" t="s">
        <v>233</v>
      </c>
      <c r="C479" t="s">
        <v>253</v>
      </c>
      <c r="D479" t="s">
        <v>258</v>
      </c>
      <c r="E479">
        <v>5</v>
      </c>
      <c r="F479">
        <v>2045</v>
      </c>
      <c r="G479">
        <v>8280.5460152600008</v>
      </c>
    </row>
    <row r="480" spans="2:7" x14ac:dyDescent="0.25">
      <c r="B480" t="s">
        <v>233</v>
      </c>
      <c r="C480" t="s">
        <v>253</v>
      </c>
      <c r="D480" t="s">
        <v>258</v>
      </c>
      <c r="E480">
        <v>5</v>
      </c>
      <c r="F480">
        <v>2050</v>
      </c>
      <c r="G480">
        <v>8330.0547094499998</v>
      </c>
    </row>
    <row r="481" spans="2:7" x14ac:dyDescent="0.25">
      <c r="B481" t="s">
        <v>233</v>
      </c>
      <c r="C481" t="s">
        <v>253</v>
      </c>
      <c r="D481" t="s">
        <v>258</v>
      </c>
      <c r="E481">
        <v>6</v>
      </c>
      <c r="F481">
        <v>2010</v>
      </c>
      <c r="G481">
        <v>3907.69036753</v>
      </c>
    </row>
    <row r="482" spans="2:7" x14ac:dyDescent="0.25">
      <c r="B482" t="s">
        <v>233</v>
      </c>
      <c r="C482" t="s">
        <v>253</v>
      </c>
      <c r="D482" t="s">
        <v>258</v>
      </c>
      <c r="E482">
        <v>6</v>
      </c>
      <c r="F482">
        <v>2015</v>
      </c>
      <c r="G482">
        <v>2542.9166630099999</v>
      </c>
    </row>
    <row r="483" spans="2:7" x14ac:dyDescent="0.25">
      <c r="B483" t="s">
        <v>233</v>
      </c>
      <c r="C483" t="s">
        <v>253</v>
      </c>
      <c r="D483" t="s">
        <v>258</v>
      </c>
      <c r="E483">
        <v>6</v>
      </c>
      <c r="F483">
        <v>2020</v>
      </c>
      <c r="G483">
        <v>2303.3978539599998</v>
      </c>
    </row>
    <row r="484" spans="2:7" x14ac:dyDescent="0.25">
      <c r="B484" t="s">
        <v>233</v>
      </c>
      <c r="C484" t="s">
        <v>253</v>
      </c>
      <c r="D484" t="s">
        <v>258</v>
      </c>
      <c r="E484">
        <v>6</v>
      </c>
      <c r="F484">
        <v>2025</v>
      </c>
      <c r="G484">
        <v>4047.84220946</v>
      </c>
    </row>
    <row r="485" spans="2:7" x14ac:dyDescent="0.25">
      <c r="B485" t="s">
        <v>233</v>
      </c>
      <c r="C485" t="s">
        <v>253</v>
      </c>
      <c r="D485" t="s">
        <v>258</v>
      </c>
      <c r="E485">
        <v>6</v>
      </c>
      <c r="F485">
        <v>2030</v>
      </c>
      <c r="G485">
        <v>3987.5297228700001</v>
      </c>
    </row>
    <row r="486" spans="2:7" x14ac:dyDescent="0.25">
      <c r="B486" t="s">
        <v>233</v>
      </c>
      <c r="C486" t="s">
        <v>253</v>
      </c>
      <c r="D486" t="s">
        <v>258</v>
      </c>
      <c r="E486">
        <v>6</v>
      </c>
      <c r="F486">
        <v>2035</v>
      </c>
      <c r="G486">
        <v>4067.65844324</v>
      </c>
    </row>
    <row r="487" spans="2:7" x14ac:dyDescent="0.25">
      <c r="B487" t="s">
        <v>233</v>
      </c>
      <c r="C487" t="s">
        <v>253</v>
      </c>
      <c r="D487" t="s">
        <v>258</v>
      </c>
      <c r="E487">
        <v>6</v>
      </c>
      <c r="F487">
        <v>2040</v>
      </c>
      <c r="G487">
        <v>3369.6470887199998</v>
      </c>
    </row>
    <row r="488" spans="2:7" x14ac:dyDescent="0.25">
      <c r="B488" t="s">
        <v>233</v>
      </c>
      <c r="C488" t="s">
        <v>253</v>
      </c>
      <c r="D488" t="s">
        <v>258</v>
      </c>
      <c r="E488">
        <v>6</v>
      </c>
      <c r="F488">
        <v>2045</v>
      </c>
      <c r="G488">
        <v>3074.2138372700001</v>
      </c>
    </row>
    <row r="489" spans="2:7" x14ac:dyDescent="0.25">
      <c r="B489" t="s">
        <v>233</v>
      </c>
      <c r="C489" t="s">
        <v>253</v>
      </c>
      <c r="D489" t="s">
        <v>258</v>
      </c>
      <c r="E489">
        <v>6</v>
      </c>
      <c r="F489">
        <v>2050</v>
      </c>
      <c r="G489">
        <v>3141.85562368</v>
      </c>
    </row>
    <row r="490" spans="2:7" x14ac:dyDescent="0.25">
      <c r="B490" t="s">
        <v>233</v>
      </c>
      <c r="C490" t="s">
        <v>253</v>
      </c>
      <c r="D490" t="s">
        <v>259</v>
      </c>
      <c r="E490">
        <v>1</v>
      </c>
      <c r="F490">
        <v>2010</v>
      </c>
      <c r="G490">
        <v>16039.661778670001</v>
      </c>
    </row>
    <row r="491" spans="2:7" x14ac:dyDescent="0.25">
      <c r="B491" t="s">
        <v>233</v>
      </c>
      <c r="C491" t="s">
        <v>253</v>
      </c>
      <c r="D491" t="s">
        <v>259</v>
      </c>
      <c r="E491">
        <v>1</v>
      </c>
      <c r="F491">
        <v>2015</v>
      </c>
      <c r="G491">
        <v>17616.826892559999</v>
      </c>
    </row>
    <row r="492" spans="2:7" x14ac:dyDescent="0.25">
      <c r="B492" t="s">
        <v>233</v>
      </c>
      <c r="C492" t="s">
        <v>253</v>
      </c>
      <c r="D492" t="s">
        <v>259</v>
      </c>
      <c r="E492">
        <v>1</v>
      </c>
      <c r="F492">
        <v>2020</v>
      </c>
      <c r="G492">
        <v>19002.91882798</v>
      </c>
    </row>
    <row r="493" spans="2:7" x14ac:dyDescent="0.25">
      <c r="B493" t="s">
        <v>233</v>
      </c>
      <c r="C493" t="s">
        <v>253</v>
      </c>
      <c r="D493" t="s">
        <v>259</v>
      </c>
      <c r="E493">
        <v>1</v>
      </c>
      <c r="F493">
        <v>2025</v>
      </c>
      <c r="G493">
        <v>20620.36502419</v>
      </c>
    </row>
    <row r="494" spans="2:7" x14ac:dyDescent="0.25">
      <c r="B494" t="s">
        <v>233</v>
      </c>
      <c r="C494" t="s">
        <v>253</v>
      </c>
      <c r="D494" t="s">
        <v>259</v>
      </c>
      <c r="E494">
        <v>1</v>
      </c>
      <c r="F494">
        <v>2030</v>
      </c>
      <c r="G494">
        <v>22427.21447295</v>
      </c>
    </row>
    <row r="495" spans="2:7" x14ac:dyDescent="0.25">
      <c r="B495" t="s">
        <v>233</v>
      </c>
      <c r="C495" t="s">
        <v>253</v>
      </c>
      <c r="D495" t="s">
        <v>259</v>
      </c>
      <c r="E495">
        <v>1</v>
      </c>
      <c r="F495">
        <v>2035</v>
      </c>
      <c r="G495">
        <v>25972.92930521</v>
      </c>
    </row>
    <row r="496" spans="2:7" x14ac:dyDescent="0.25">
      <c r="B496" t="s">
        <v>233</v>
      </c>
      <c r="C496" t="s">
        <v>253</v>
      </c>
      <c r="D496" t="s">
        <v>259</v>
      </c>
      <c r="E496">
        <v>1</v>
      </c>
      <c r="F496">
        <v>2040</v>
      </c>
      <c r="G496">
        <v>28423.452226019999</v>
      </c>
    </row>
    <row r="497" spans="2:7" x14ac:dyDescent="0.25">
      <c r="B497" t="s">
        <v>233</v>
      </c>
      <c r="C497" t="s">
        <v>253</v>
      </c>
      <c r="D497" t="s">
        <v>259</v>
      </c>
      <c r="E497">
        <v>1</v>
      </c>
      <c r="F497">
        <v>2045</v>
      </c>
      <c r="G497">
        <v>26318.14079342</v>
      </c>
    </row>
    <row r="498" spans="2:7" x14ac:dyDescent="0.25">
      <c r="B498" t="s">
        <v>233</v>
      </c>
      <c r="C498" t="s">
        <v>253</v>
      </c>
      <c r="D498" t="s">
        <v>259</v>
      </c>
      <c r="E498">
        <v>1</v>
      </c>
      <c r="F498">
        <v>2050</v>
      </c>
      <c r="G498">
        <v>30006.239498440002</v>
      </c>
    </row>
    <row r="499" spans="2:7" x14ac:dyDescent="0.25">
      <c r="B499" t="s">
        <v>233</v>
      </c>
      <c r="C499" t="s">
        <v>253</v>
      </c>
      <c r="D499" t="s">
        <v>259</v>
      </c>
      <c r="E499">
        <v>2</v>
      </c>
      <c r="F499">
        <v>2010</v>
      </c>
      <c r="G499">
        <v>30664.67004918</v>
      </c>
    </row>
    <row r="500" spans="2:7" x14ac:dyDescent="0.25">
      <c r="B500" t="s">
        <v>233</v>
      </c>
      <c r="C500" t="s">
        <v>253</v>
      </c>
      <c r="D500" t="s">
        <v>259</v>
      </c>
      <c r="E500">
        <v>2</v>
      </c>
      <c r="F500">
        <v>2015</v>
      </c>
      <c r="G500">
        <v>26000.534209459998</v>
      </c>
    </row>
    <row r="501" spans="2:7" x14ac:dyDescent="0.25">
      <c r="B501" t="s">
        <v>233</v>
      </c>
      <c r="C501" t="s">
        <v>253</v>
      </c>
      <c r="D501" t="s">
        <v>259</v>
      </c>
      <c r="E501">
        <v>2</v>
      </c>
      <c r="F501">
        <v>2020</v>
      </c>
      <c r="G501">
        <v>26892.798180059999</v>
      </c>
    </row>
    <row r="502" spans="2:7" x14ac:dyDescent="0.25">
      <c r="B502" t="s">
        <v>233</v>
      </c>
      <c r="C502" t="s">
        <v>253</v>
      </c>
      <c r="D502" t="s">
        <v>259</v>
      </c>
      <c r="E502">
        <v>2</v>
      </c>
      <c r="F502">
        <v>2025</v>
      </c>
      <c r="G502">
        <v>31480.847649629999</v>
      </c>
    </row>
    <row r="503" spans="2:7" x14ac:dyDescent="0.25">
      <c r="B503" t="s">
        <v>233</v>
      </c>
      <c r="C503" t="s">
        <v>253</v>
      </c>
      <c r="D503" t="s">
        <v>259</v>
      </c>
      <c r="E503">
        <v>2</v>
      </c>
      <c r="F503">
        <v>2030</v>
      </c>
      <c r="G503">
        <v>40051.290349789997</v>
      </c>
    </row>
    <row r="504" spans="2:7" x14ac:dyDescent="0.25">
      <c r="B504" t="s">
        <v>233</v>
      </c>
      <c r="C504" t="s">
        <v>253</v>
      </c>
      <c r="D504" t="s">
        <v>259</v>
      </c>
      <c r="E504">
        <v>2</v>
      </c>
      <c r="F504">
        <v>2035</v>
      </c>
      <c r="G504">
        <v>46433.009513160003</v>
      </c>
    </row>
    <row r="505" spans="2:7" x14ac:dyDescent="0.25">
      <c r="B505" t="s">
        <v>233</v>
      </c>
      <c r="C505" t="s">
        <v>253</v>
      </c>
      <c r="D505" t="s">
        <v>259</v>
      </c>
      <c r="E505">
        <v>2</v>
      </c>
      <c r="F505">
        <v>2040</v>
      </c>
      <c r="G505">
        <v>47443.764634270003</v>
      </c>
    </row>
    <row r="506" spans="2:7" x14ac:dyDescent="0.25">
      <c r="B506" t="s">
        <v>233</v>
      </c>
      <c r="C506" t="s">
        <v>253</v>
      </c>
      <c r="D506" t="s">
        <v>259</v>
      </c>
      <c r="E506">
        <v>2</v>
      </c>
      <c r="F506">
        <v>2045</v>
      </c>
      <c r="G506">
        <v>48718.351712950003</v>
      </c>
    </row>
    <row r="507" spans="2:7" x14ac:dyDescent="0.25">
      <c r="B507" t="s">
        <v>233</v>
      </c>
      <c r="C507" t="s">
        <v>253</v>
      </c>
      <c r="D507" t="s">
        <v>259</v>
      </c>
      <c r="E507">
        <v>2</v>
      </c>
      <c r="F507">
        <v>2050</v>
      </c>
      <c r="G507">
        <v>52663.889230599998</v>
      </c>
    </row>
    <row r="508" spans="2:7" x14ac:dyDescent="0.25">
      <c r="B508" t="s">
        <v>233</v>
      </c>
      <c r="C508" t="s">
        <v>253</v>
      </c>
      <c r="D508" t="s">
        <v>259</v>
      </c>
      <c r="E508">
        <v>3</v>
      </c>
      <c r="F508">
        <v>2010</v>
      </c>
      <c r="G508">
        <v>34247.91026543</v>
      </c>
    </row>
    <row r="509" spans="2:7" x14ac:dyDescent="0.25">
      <c r="B509" t="s">
        <v>233</v>
      </c>
      <c r="C509" t="s">
        <v>253</v>
      </c>
      <c r="D509" t="s">
        <v>259</v>
      </c>
      <c r="E509">
        <v>3</v>
      </c>
      <c r="F509">
        <v>2015</v>
      </c>
      <c r="G509">
        <v>21567.00738649</v>
      </c>
    </row>
    <row r="510" spans="2:7" x14ac:dyDescent="0.25">
      <c r="B510" t="s">
        <v>233</v>
      </c>
      <c r="C510" t="s">
        <v>253</v>
      </c>
      <c r="D510" t="s">
        <v>259</v>
      </c>
      <c r="E510">
        <v>3</v>
      </c>
      <c r="F510">
        <v>2020</v>
      </c>
      <c r="G510">
        <v>22783.205274249998</v>
      </c>
    </row>
    <row r="511" spans="2:7" x14ac:dyDescent="0.25">
      <c r="B511" t="s">
        <v>233</v>
      </c>
      <c r="C511" t="s">
        <v>253</v>
      </c>
      <c r="D511" t="s">
        <v>259</v>
      </c>
      <c r="E511">
        <v>3</v>
      </c>
      <c r="F511">
        <v>2025</v>
      </c>
      <c r="G511">
        <v>23112.53799547</v>
      </c>
    </row>
    <row r="512" spans="2:7" x14ac:dyDescent="0.25">
      <c r="B512" t="s">
        <v>233</v>
      </c>
      <c r="C512" t="s">
        <v>253</v>
      </c>
      <c r="D512" t="s">
        <v>259</v>
      </c>
      <c r="E512">
        <v>3</v>
      </c>
      <c r="F512">
        <v>2030</v>
      </c>
      <c r="G512">
        <v>25488.448486490001</v>
      </c>
    </row>
    <row r="513" spans="2:7" x14ac:dyDescent="0.25">
      <c r="B513" t="s">
        <v>233</v>
      </c>
      <c r="C513" t="s">
        <v>253</v>
      </c>
      <c r="D513" t="s">
        <v>259</v>
      </c>
      <c r="E513">
        <v>3</v>
      </c>
      <c r="F513">
        <v>2035</v>
      </c>
      <c r="G513">
        <v>24311.63213527</v>
      </c>
    </row>
    <row r="514" spans="2:7" x14ac:dyDescent="0.25">
      <c r="B514" t="s">
        <v>233</v>
      </c>
      <c r="C514" t="s">
        <v>253</v>
      </c>
      <c r="D514" t="s">
        <v>259</v>
      </c>
      <c r="E514">
        <v>3</v>
      </c>
      <c r="F514">
        <v>2040</v>
      </c>
      <c r="G514">
        <v>22028.999415509999</v>
      </c>
    </row>
    <row r="515" spans="2:7" x14ac:dyDescent="0.25">
      <c r="B515" t="s">
        <v>233</v>
      </c>
      <c r="C515" t="s">
        <v>253</v>
      </c>
      <c r="D515" t="s">
        <v>259</v>
      </c>
      <c r="E515">
        <v>3</v>
      </c>
      <c r="F515">
        <v>2045</v>
      </c>
      <c r="G515">
        <v>20638.415320420001</v>
      </c>
    </row>
    <row r="516" spans="2:7" x14ac:dyDescent="0.25">
      <c r="B516" t="s">
        <v>233</v>
      </c>
      <c r="C516" t="s">
        <v>253</v>
      </c>
      <c r="D516" t="s">
        <v>259</v>
      </c>
      <c r="E516">
        <v>3</v>
      </c>
      <c r="F516">
        <v>2050</v>
      </c>
      <c r="G516">
        <v>21638.376830839999</v>
      </c>
    </row>
    <row r="517" spans="2:7" x14ac:dyDescent="0.25">
      <c r="B517" t="s">
        <v>233</v>
      </c>
      <c r="C517" t="s">
        <v>253</v>
      </c>
      <c r="D517" t="s">
        <v>259</v>
      </c>
      <c r="E517">
        <v>4</v>
      </c>
      <c r="F517">
        <v>2010</v>
      </c>
      <c r="G517">
        <v>37775.59062517</v>
      </c>
    </row>
    <row r="518" spans="2:7" x14ac:dyDescent="0.25">
      <c r="B518" t="s">
        <v>233</v>
      </c>
      <c r="C518" t="s">
        <v>253</v>
      </c>
      <c r="D518" t="s">
        <v>259</v>
      </c>
      <c r="E518">
        <v>4</v>
      </c>
      <c r="F518">
        <v>2015</v>
      </c>
      <c r="G518">
        <v>36777.847462990001</v>
      </c>
    </row>
    <row r="519" spans="2:7" x14ac:dyDescent="0.25">
      <c r="B519" t="s">
        <v>233</v>
      </c>
      <c r="C519" t="s">
        <v>253</v>
      </c>
      <c r="D519" t="s">
        <v>259</v>
      </c>
      <c r="E519">
        <v>4</v>
      </c>
      <c r="F519">
        <v>2020</v>
      </c>
      <c r="G519">
        <v>32196.810803820001</v>
      </c>
    </row>
    <row r="520" spans="2:7" x14ac:dyDescent="0.25">
      <c r="B520" t="s">
        <v>233</v>
      </c>
      <c r="C520" t="s">
        <v>253</v>
      </c>
      <c r="D520" t="s">
        <v>259</v>
      </c>
      <c r="E520">
        <v>4</v>
      </c>
      <c r="F520">
        <v>2025</v>
      </c>
      <c r="G520">
        <v>28691.929641430001</v>
      </c>
    </row>
    <row r="521" spans="2:7" x14ac:dyDescent="0.25">
      <c r="B521" t="s">
        <v>233</v>
      </c>
      <c r="C521" t="s">
        <v>253</v>
      </c>
      <c r="D521" t="s">
        <v>259</v>
      </c>
      <c r="E521">
        <v>4</v>
      </c>
      <c r="F521">
        <v>2030</v>
      </c>
      <c r="G521">
        <v>26318.879729650002</v>
      </c>
    </row>
    <row r="522" spans="2:7" x14ac:dyDescent="0.25">
      <c r="B522" t="s">
        <v>233</v>
      </c>
      <c r="C522" t="s">
        <v>253</v>
      </c>
      <c r="D522" t="s">
        <v>259</v>
      </c>
      <c r="E522">
        <v>4</v>
      </c>
      <c r="F522">
        <v>2035</v>
      </c>
      <c r="G522">
        <v>23039.80671986</v>
      </c>
    </row>
    <row r="523" spans="2:7" x14ac:dyDescent="0.25">
      <c r="B523" t="s">
        <v>233</v>
      </c>
      <c r="C523" t="s">
        <v>253</v>
      </c>
      <c r="D523" t="s">
        <v>259</v>
      </c>
      <c r="E523">
        <v>4</v>
      </c>
      <c r="F523">
        <v>2040</v>
      </c>
      <c r="G523">
        <v>22195.964892520002</v>
      </c>
    </row>
    <row r="524" spans="2:7" x14ac:dyDescent="0.25">
      <c r="B524" t="s">
        <v>233</v>
      </c>
      <c r="C524" t="s">
        <v>253</v>
      </c>
      <c r="D524" t="s">
        <v>259</v>
      </c>
      <c r="E524">
        <v>4</v>
      </c>
      <c r="F524">
        <v>2045</v>
      </c>
      <c r="G524">
        <v>21853.051631210001</v>
      </c>
    </row>
    <row r="525" spans="2:7" x14ac:dyDescent="0.25">
      <c r="B525" t="s">
        <v>233</v>
      </c>
      <c r="C525" t="s">
        <v>253</v>
      </c>
      <c r="D525" t="s">
        <v>259</v>
      </c>
      <c r="E525">
        <v>4</v>
      </c>
      <c r="F525">
        <v>2050</v>
      </c>
      <c r="G525">
        <v>20866.44651269</v>
      </c>
    </row>
    <row r="526" spans="2:7" x14ac:dyDescent="0.25">
      <c r="B526" t="s">
        <v>233</v>
      </c>
      <c r="C526" t="s">
        <v>253</v>
      </c>
      <c r="D526" t="s">
        <v>259</v>
      </c>
      <c r="E526">
        <v>5</v>
      </c>
      <c r="F526">
        <v>2010</v>
      </c>
      <c r="G526">
        <v>7807.2458234599999</v>
      </c>
    </row>
    <row r="527" spans="2:7" x14ac:dyDescent="0.25">
      <c r="B527" t="s">
        <v>233</v>
      </c>
      <c r="C527" t="s">
        <v>253</v>
      </c>
      <c r="D527" t="s">
        <v>259</v>
      </c>
      <c r="E527">
        <v>5</v>
      </c>
      <c r="F527">
        <v>2015</v>
      </c>
      <c r="G527">
        <v>9483.2831746400007</v>
      </c>
    </row>
    <row r="528" spans="2:7" x14ac:dyDescent="0.25">
      <c r="B528" t="s">
        <v>233</v>
      </c>
      <c r="C528" t="s">
        <v>253</v>
      </c>
      <c r="D528" t="s">
        <v>259</v>
      </c>
      <c r="E528">
        <v>5</v>
      </c>
      <c r="F528">
        <v>2020</v>
      </c>
      <c r="G528">
        <v>9393.5155364399998</v>
      </c>
    </row>
    <row r="529" spans="2:8" x14ac:dyDescent="0.25">
      <c r="B529" t="s">
        <v>233</v>
      </c>
      <c r="C529" t="s">
        <v>253</v>
      </c>
      <c r="D529" t="s">
        <v>259</v>
      </c>
      <c r="E529">
        <v>5</v>
      </c>
      <c r="F529">
        <v>2025</v>
      </c>
      <c r="G529">
        <v>8765.6406154300003</v>
      </c>
    </row>
    <row r="530" spans="2:8" x14ac:dyDescent="0.25">
      <c r="B530" t="s">
        <v>233</v>
      </c>
      <c r="C530" t="s">
        <v>253</v>
      </c>
      <c r="D530" t="s">
        <v>259</v>
      </c>
      <c r="E530">
        <v>5</v>
      </c>
      <c r="F530">
        <v>2030</v>
      </c>
      <c r="G530">
        <v>7638.3965404800001</v>
      </c>
    </row>
    <row r="531" spans="2:8" x14ac:dyDescent="0.25">
      <c r="B531" t="s">
        <v>233</v>
      </c>
      <c r="C531" t="s">
        <v>253</v>
      </c>
      <c r="D531" t="s">
        <v>259</v>
      </c>
      <c r="E531">
        <v>5</v>
      </c>
      <c r="F531">
        <v>2035</v>
      </c>
      <c r="G531">
        <v>8931.2345327200001</v>
      </c>
    </row>
    <row r="532" spans="2:8" x14ac:dyDescent="0.25">
      <c r="B532" t="s">
        <v>233</v>
      </c>
      <c r="C532" t="s">
        <v>253</v>
      </c>
      <c r="D532" t="s">
        <v>259</v>
      </c>
      <c r="E532">
        <v>5</v>
      </c>
      <c r="F532">
        <v>2040</v>
      </c>
      <c r="G532">
        <v>8290.6855157400005</v>
      </c>
    </row>
    <row r="533" spans="2:8" x14ac:dyDescent="0.25">
      <c r="B533" t="s">
        <v>233</v>
      </c>
      <c r="C533" t="s">
        <v>253</v>
      </c>
      <c r="D533" t="s">
        <v>259</v>
      </c>
      <c r="E533">
        <v>5</v>
      </c>
      <c r="F533">
        <v>2045</v>
      </c>
      <c r="G533">
        <v>7655.2584275999998</v>
      </c>
    </row>
    <row r="534" spans="2:8" x14ac:dyDescent="0.25">
      <c r="B534" t="s">
        <v>233</v>
      </c>
      <c r="C534" t="s">
        <v>253</v>
      </c>
      <c r="D534" t="s">
        <v>259</v>
      </c>
      <c r="E534">
        <v>5</v>
      </c>
      <c r="F534">
        <v>2050</v>
      </c>
      <c r="G534">
        <v>8012.4296474299999</v>
      </c>
    </row>
    <row r="535" spans="2:8" x14ac:dyDescent="0.25">
      <c r="B535" t="s">
        <v>233</v>
      </c>
      <c r="C535" t="s">
        <v>253</v>
      </c>
      <c r="D535" t="s">
        <v>259</v>
      </c>
      <c r="E535">
        <v>6</v>
      </c>
      <c r="F535">
        <v>2010</v>
      </c>
      <c r="G535">
        <v>2777.5104860199999</v>
      </c>
    </row>
    <row r="536" spans="2:8" x14ac:dyDescent="0.25">
      <c r="B536" t="s">
        <v>233</v>
      </c>
      <c r="C536" t="s">
        <v>253</v>
      </c>
      <c r="D536" t="s">
        <v>259</v>
      </c>
      <c r="E536">
        <v>6</v>
      </c>
      <c r="F536">
        <v>2015</v>
      </c>
      <c r="G536">
        <v>3421.7525909199999</v>
      </c>
    </row>
    <row r="537" spans="2:8" x14ac:dyDescent="0.25">
      <c r="B537" t="s">
        <v>233</v>
      </c>
      <c r="C537" t="s">
        <v>253</v>
      </c>
      <c r="D537" t="s">
        <v>259</v>
      </c>
      <c r="E537">
        <v>6</v>
      </c>
      <c r="F537">
        <v>2020</v>
      </c>
      <c r="G537">
        <v>4044.8754988000001</v>
      </c>
    </row>
    <row r="538" spans="2:8" x14ac:dyDescent="0.25">
      <c r="B538" t="s">
        <v>233</v>
      </c>
      <c r="C538" t="s">
        <v>253</v>
      </c>
      <c r="D538" t="s">
        <v>259</v>
      </c>
      <c r="E538">
        <v>6</v>
      </c>
      <c r="F538">
        <v>2025</v>
      </c>
      <c r="G538">
        <v>3833.25181905</v>
      </c>
    </row>
    <row r="539" spans="2:8" x14ac:dyDescent="0.25">
      <c r="B539" t="s">
        <v>233</v>
      </c>
      <c r="C539" t="s">
        <v>253</v>
      </c>
      <c r="D539" t="s">
        <v>259</v>
      </c>
      <c r="E539">
        <v>6</v>
      </c>
      <c r="F539">
        <v>2030</v>
      </c>
      <c r="G539">
        <v>3829.6995707999999</v>
      </c>
    </row>
    <row r="540" spans="2:8" x14ac:dyDescent="0.25">
      <c r="B540" t="s">
        <v>233</v>
      </c>
      <c r="C540" t="s">
        <v>253</v>
      </c>
      <c r="D540" t="s">
        <v>259</v>
      </c>
      <c r="E540">
        <v>6</v>
      </c>
      <c r="F540">
        <v>2035</v>
      </c>
      <c r="G540">
        <v>3209.5697132</v>
      </c>
    </row>
    <row r="541" spans="2:8" x14ac:dyDescent="0.25">
      <c r="B541" t="s">
        <v>233</v>
      </c>
      <c r="C541" t="s">
        <v>253</v>
      </c>
      <c r="D541" t="s">
        <v>259</v>
      </c>
      <c r="E541">
        <v>6</v>
      </c>
      <c r="F541">
        <v>2040</v>
      </c>
      <c r="G541">
        <v>3468.9256393800001</v>
      </c>
    </row>
    <row r="542" spans="2:8" x14ac:dyDescent="0.25">
      <c r="B542" t="s">
        <v>233</v>
      </c>
      <c r="C542" t="s">
        <v>253</v>
      </c>
      <c r="D542" t="s">
        <v>259</v>
      </c>
      <c r="E542">
        <v>6</v>
      </c>
      <c r="F542">
        <v>2045</v>
      </c>
      <c r="G542">
        <v>4629.2769517500001</v>
      </c>
    </row>
    <row r="543" spans="2:8" x14ac:dyDescent="0.25">
      <c r="B543" t="s">
        <v>233</v>
      </c>
      <c r="C543" t="s">
        <v>253</v>
      </c>
      <c r="D543" t="s">
        <v>259</v>
      </c>
      <c r="E543">
        <v>6</v>
      </c>
      <c r="F543">
        <v>2050</v>
      </c>
      <c r="G543">
        <v>2672.54754602</v>
      </c>
      <c r="H543" s="161"/>
    </row>
    <row r="544" spans="2:8" x14ac:dyDescent="0.25">
      <c r="B544" t="s">
        <v>233</v>
      </c>
      <c r="C544" t="s">
        <v>252</v>
      </c>
      <c r="D544" t="s">
        <v>251</v>
      </c>
      <c r="E544">
        <v>1</v>
      </c>
      <c r="F544">
        <v>2010</v>
      </c>
      <c r="G544" s="161">
        <v>9371252.5668899994</v>
      </c>
      <c r="H544" s="161"/>
    </row>
    <row r="545" spans="2:8" x14ac:dyDescent="0.25">
      <c r="B545" t="s">
        <v>233</v>
      </c>
      <c r="C545" t="s">
        <v>252</v>
      </c>
      <c r="D545" t="s">
        <v>251</v>
      </c>
      <c r="E545">
        <v>1</v>
      </c>
      <c r="F545">
        <v>2015</v>
      </c>
      <c r="G545" s="161">
        <v>9761477.9650800005</v>
      </c>
      <c r="H545" s="161"/>
    </row>
    <row r="546" spans="2:8" x14ac:dyDescent="0.25">
      <c r="B546" t="s">
        <v>233</v>
      </c>
      <c r="C546" t="s">
        <v>252</v>
      </c>
      <c r="D546" t="s">
        <v>251</v>
      </c>
      <c r="E546">
        <v>1</v>
      </c>
      <c r="F546">
        <v>2020</v>
      </c>
      <c r="G546" s="161">
        <v>10140886.137399999</v>
      </c>
      <c r="H546" s="161"/>
    </row>
    <row r="547" spans="2:8" x14ac:dyDescent="0.25">
      <c r="B547" t="s">
        <v>233</v>
      </c>
      <c r="C547" t="s">
        <v>252</v>
      </c>
      <c r="D547" t="s">
        <v>251</v>
      </c>
      <c r="E547">
        <v>1</v>
      </c>
      <c r="F547">
        <v>2025</v>
      </c>
      <c r="G547" s="161">
        <v>10524050.7751</v>
      </c>
      <c r="H547" s="161"/>
    </row>
    <row r="548" spans="2:8" x14ac:dyDescent="0.25">
      <c r="B548" t="s">
        <v>233</v>
      </c>
      <c r="C548" t="s">
        <v>252</v>
      </c>
      <c r="D548" t="s">
        <v>251</v>
      </c>
      <c r="E548">
        <v>1</v>
      </c>
      <c r="F548">
        <v>2030</v>
      </c>
      <c r="G548" s="161">
        <v>10868807.356000001</v>
      </c>
      <c r="H548" s="161"/>
    </row>
    <row r="549" spans="2:8" x14ac:dyDescent="0.25">
      <c r="B549" t="s">
        <v>233</v>
      </c>
      <c r="C549" t="s">
        <v>252</v>
      </c>
      <c r="D549" t="s">
        <v>251</v>
      </c>
      <c r="E549">
        <v>1</v>
      </c>
      <c r="F549">
        <v>2035</v>
      </c>
      <c r="G549" s="161">
        <v>11159564.615499999</v>
      </c>
      <c r="H549" s="161"/>
    </row>
    <row r="550" spans="2:8" x14ac:dyDescent="0.25">
      <c r="B550" t="s">
        <v>233</v>
      </c>
      <c r="C550" t="s">
        <v>252</v>
      </c>
      <c r="D550" t="s">
        <v>251</v>
      </c>
      <c r="E550">
        <v>1</v>
      </c>
      <c r="F550">
        <v>2040</v>
      </c>
      <c r="G550" s="161">
        <v>11523190.026900001</v>
      </c>
      <c r="H550" s="161"/>
    </row>
    <row r="551" spans="2:8" x14ac:dyDescent="0.25">
      <c r="B551" t="s">
        <v>233</v>
      </c>
      <c r="C551" t="s">
        <v>252</v>
      </c>
      <c r="D551" t="s">
        <v>251</v>
      </c>
      <c r="E551">
        <v>1</v>
      </c>
      <c r="F551">
        <v>2045</v>
      </c>
      <c r="G551" s="161">
        <v>11882303.1578</v>
      </c>
      <c r="H551" s="161"/>
    </row>
    <row r="552" spans="2:8" x14ac:dyDescent="0.25">
      <c r="B552" t="s">
        <v>233</v>
      </c>
      <c r="C552" t="s">
        <v>252</v>
      </c>
      <c r="D552" t="s">
        <v>251</v>
      </c>
      <c r="E552">
        <v>1</v>
      </c>
      <c r="F552">
        <v>2050</v>
      </c>
      <c r="G552" s="161">
        <v>12315405.7619</v>
      </c>
      <c r="H552" s="161"/>
    </row>
    <row r="553" spans="2:8" x14ac:dyDescent="0.25">
      <c r="B553" t="s">
        <v>233</v>
      </c>
      <c r="C553" t="s">
        <v>252</v>
      </c>
      <c r="D553" t="s">
        <v>251</v>
      </c>
      <c r="E553">
        <v>2</v>
      </c>
      <c r="F553">
        <v>2010</v>
      </c>
      <c r="G553" s="161">
        <v>5773987.6272200001</v>
      </c>
      <c r="H553" s="161"/>
    </row>
    <row r="554" spans="2:8" x14ac:dyDescent="0.25">
      <c r="B554" t="s">
        <v>233</v>
      </c>
      <c r="C554" t="s">
        <v>252</v>
      </c>
      <c r="D554" t="s">
        <v>251</v>
      </c>
      <c r="E554">
        <v>2</v>
      </c>
      <c r="F554">
        <v>2015</v>
      </c>
      <c r="G554" s="161">
        <v>5841231.0725400001</v>
      </c>
      <c r="H554" s="161"/>
    </row>
    <row r="555" spans="2:8" x14ac:dyDescent="0.25">
      <c r="B555" t="s">
        <v>233</v>
      </c>
      <c r="C555" t="s">
        <v>252</v>
      </c>
      <c r="D555" t="s">
        <v>251</v>
      </c>
      <c r="E555">
        <v>2</v>
      </c>
      <c r="F555">
        <v>2020</v>
      </c>
      <c r="G555" s="161">
        <v>6026948.9972599996</v>
      </c>
      <c r="H555" s="161"/>
    </row>
    <row r="556" spans="2:8" x14ac:dyDescent="0.25">
      <c r="B556" t="s">
        <v>233</v>
      </c>
      <c r="C556" t="s">
        <v>252</v>
      </c>
      <c r="D556" t="s">
        <v>251</v>
      </c>
      <c r="E556">
        <v>2</v>
      </c>
      <c r="F556">
        <v>2025</v>
      </c>
      <c r="G556" s="161">
        <v>6253061.4216299998</v>
      </c>
      <c r="H556" s="161"/>
    </row>
    <row r="557" spans="2:8" x14ac:dyDescent="0.25">
      <c r="B557" t="s">
        <v>233</v>
      </c>
      <c r="C557" t="s">
        <v>252</v>
      </c>
      <c r="D557" t="s">
        <v>251</v>
      </c>
      <c r="E557">
        <v>2</v>
      </c>
      <c r="F557">
        <v>2030</v>
      </c>
      <c r="G557" s="161">
        <v>6528176.1890399996</v>
      </c>
      <c r="H557" s="161"/>
    </row>
    <row r="558" spans="2:8" x14ac:dyDescent="0.25">
      <c r="B558" t="s">
        <v>233</v>
      </c>
      <c r="C558" t="s">
        <v>252</v>
      </c>
      <c r="D558" t="s">
        <v>251</v>
      </c>
      <c r="E558">
        <v>2</v>
      </c>
      <c r="F558">
        <v>2035</v>
      </c>
      <c r="G558" s="161">
        <v>6757372.5869000005</v>
      </c>
      <c r="H558" s="161"/>
    </row>
    <row r="559" spans="2:8" x14ac:dyDescent="0.25">
      <c r="B559" t="s">
        <v>233</v>
      </c>
      <c r="C559" t="s">
        <v>252</v>
      </c>
      <c r="D559" t="s">
        <v>251</v>
      </c>
      <c r="E559">
        <v>2</v>
      </c>
      <c r="F559">
        <v>2040</v>
      </c>
      <c r="G559" s="161">
        <v>6934715.8918099999</v>
      </c>
      <c r="H559" s="161"/>
    </row>
    <row r="560" spans="2:8" x14ac:dyDescent="0.25">
      <c r="B560" t="s">
        <v>233</v>
      </c>
      <c r="C560" t="s">
        <v>252</v>
      </c>
      <c r="D560" t="s">
        <v>251</v>
      </c>
      <c r="E560">
        <v>2</v>
      </c>
      <c r="F560">
        <v>2045</v>
      </c>
      <c r="G560" s="161">
        <v>7159349.9426199999</v>
      </c>
      <c r="H560" s="161"/>
    </row>
    <row r="561" spans="2:8" x14ac:dyDescent="0.25">
      <c r="B561" t="s">
        <v>233</v>
      </c>
      <c r="C561" t="s">
        <v>252</v>
      </c>
      <c r="D561" t="s">
        <v>251</v>
      </c>
      <c r="E561">
        <v>2</v>
      </c>
      <c r="F561">
        <v>2050</v>
      </c>
      <c r="G561" s="161">
        <v>7398681.5971999997</v>
      </c>
      <c r="H561" s="161"/>
    </row>
    <row r="562" spans="2:8" x14ac:dyDescent="0.25">
      <c r="B562" t="s">
        <v>233</v>
      </c>
      <c r="C562" t="s">
        <v>252</v>
      </c>
      <c r="D562" t="s">
        <v>251</v>
      </c>
      <c r="E562">
        <v>3</v>
      </c>
      <c r="F562">
        <v>2010</v>
      </c>
      <c r="G562" s="161">
        <v>2399134.0572199998</v>
      </c>
      <c r="H562" s="161"/>
    </row>
    <row r="563" spans="2:8" x14ac:dyDescent="0.25">
      <c r="B563" t="s">
        <v>233</v>
      </c>
      <c r="C563" t="s">
        <v>252</v>
      </c>
      <c r="D563" t="s">
        <v>251</v>
      </c>
      <c r="E563">
        <v>3</v>
      </c>
      <c r="F563">
        <v>2015</v>
      </c>
      <c r="G563" s="161">
        <v>2606867.03835</v>
      </c>
      <c r="H563" s="161"/>
    </row>
    <row r="564" spans="2:8" x14ac:dyDescent="0.25">
      <c r="B564" t="s">
        <v>233</v>
      </c>
      <c r="C564" t="s">
        <v>252</v>
      </c>
      <c r="D564" t="s">
        <v>251</v>
      </c>
      <c r="E564">
        <v>3</v>
      </c>
      <c r="F564">
        <v>2020</v>
      </c>
      <c r="G564" s="161">
        <v>2845202.5809499999</v>
      </c>
      <c r="H564" s="161"/>
    </row>
    <row r="565" spans="2:8" x14ac:dyDescent="0.25">
      <c r="B565" t="s">
        <v>233</v>
      </c>
      <c r="C565" t="s">
        <v>252</v>
      </c>
      <c r="D565" t="s">
        <v>251</v>
      </c>
      <c r="E565">
        <v>3</v>
      </c>
      <c r="F565">
        <v>2025</v>
      </c>
      <c r="G565" s="161">
        <v>3012420.4841999998</v>
      </c>
      <c r="H565" s="161"/>
    </row>
    <row r="566" spans="2:8" x14ac:dyDescent="0.25">
      <c r="B566" t="s">
        <v>233</v>
      </c>
      <c r="C566" t="s">
        <v>252</v>
      </c>
      <c r="D566" t="s">
        <v>251</v>
      </c>
      <c r="E566">
        <v>3</v>
      </c>
      <c r="F566">
        <v>2030</v>
      </c>
      <c r="G566" s="161">
        <v>3112078.7478700001</v>
      </c>
      <c r="H566" s="161"/>
    </row>
    <row r="567" spans="2:8" x14ac:dyDescent="0.25">
      <c r="B567" t="s">
        <v>233</v>
      </c>
      <c r="C567" t="s">
        <v>252</v>
      </c>
      <c r="D567" t="s">
        <v>251</v>
      </c>
      <c r="E567">
        <v>3</v>
      </c>
      <c r="F567">
        <v>2035</v>
      </c>
      <c r="G567" s="161">
        <v>3155476.8301900001</v>
      </c>
      <c r="H567" s="161"/>
    </row>
    <row r="568" spans="2:8" x14ac:dyDescent="0.25">
      <c r="B568" t="s">
        <v>233</v>
      </c>
      <c r="C568" t="s">
        <v>252</v>
      </c>
      <c r="D568" t="s">
        <v>251</v>
      </c>
      <c r="E568">
        <v>3</v>
      </c>
      <c r="F568">
        <v>2040</v>
      </c>
      <c r="G568" s="161">
        <v>3217549.62971</v>
      </c>
      <c r="H568" s="161"/>
    </row>
    <row r="569" spans="2:8" x14ac:dyDescent="0.25">
      <c r="B569" t="s">
        <v>233</v>
      </c>
      <c r="C569" t="s">
        <v>252</v>
      </c>
      <c r="D569" t="s">
        <v>251</v>
      </c>
      <c r="E569">
        <v>3</v>
      </c>
      <c r="F569">
        <v>2045</v>
      </c>
      <c r="G569" s="161">
        <v>3287687.79471</v>
      </c>
      <c r="H569" s="161"/>
    </row>
    <row r="570" spans="2:8" x14ac:dyDescent="0.25">
      <c r="B570" t="s">
        <v>233</v>
      </c>
      <c r="C570" t="s">
        <v>252</v>
      </c>
      <c r="D570" t="s">
        <v>251</v>
      </c>
      <c r="E570">
        <v>3</v>
      </c>
      <c r="F570">
        <v>2050</v>
      </c>
      <c r="G570" s="161">
        <v>3336437.6107700001</v>
      </c>
      <c r="H570" s="161"/>
    </row>
    <row r="571" spans="2:8" x14ac:dyDescent="0.25">
      <c r="B571" t="s">
        <v>233</v>
      </c>
      <c r="C571" t="s">
        <v>252</v>
      </c>
      <c r="D571" t="s">
        <v>251</v>
      </c>
      <c r="E571">
        <v>4</v>
      </c>
      <c r="F571">
        <v>2010</v>
      </c>
      <c r="G571" s="161">
        <v>1603654.0922300001</v>
      </c>
      <c r="H571" s="161"/>
    </row>
    <row r="572" spans="2:8" x14ac:dyDescent="0.25">
      <c r="B572" t="s">
        <v>233</v>
      </c>
      <c r="C572" t="s">
        <v>252</v>
      </c>
      <c r="D572" t="s">
        <v>251</v>
      </c>
      <c r="E572">
        <v>4</v>
      </c>
      <c r="F572">
        <v>2015</v>
      </c>
      <c r="G572" s="161">
        <v>1820127.5896300001</v>
      </c>
      <c r="H572" s="161"/>
    </row>
    <row r="573" spans="2:8" x14ac:dyDescent="0.25">
      <c r="B573" t="s">
        <v>233</v>
      </c>
      <c r="C573" t="s">
        <v>252</v>
      </c>
      <c r="D573" t="s">
        <v>251</v>
      </c>
      <c r="E573">
        <v>4</v>
      </c>
      <c r="F573">
        <v>2020</v>
      </c>
      <c r="G573" s="161">
        <v>1981397.92615</v>
      </c>
      <c r="H573" s="161"/>
    </row>
    <row r="574" spans="2:8" x14ac:dyDescent="0.25">
      <c r="B574" t="s">
        <v>233</v>
      </c>
      <c r="C574" t="s">
        <v>252</v>
      </c>
      <c r="D574" t="s">
        <v>251</v>
      </c>
      <c r="E574">
        <v>4</v>
      </c>
      <c r="F574">
        <v>2025</v>
      </c>
      <c r="G574" s="161">
        <v>2153552.3787199999</v>
      </c>
      <c r="H574" s="161"/>
    </row>
    <row r="575" spans="2:8" x14ac:dyDescent="0.25">
      <c r="B575" t="s">
        <v>233</v>
      </c>
      <c r="C575" t="s">
        <v>252</v>
      </c>
      <c r="D575" t="s">
        <v>251</v>
      </c>
      <c r="E575">
        <v>4</v>
      </c>
      <c r="F575">
        <v>2030</v>
      </c>
      <c r="G575" s="161">
        <v>2203150.8590299999</v>
      </c>
      <c r="H575" s="161"/>
    </row>
    <row r="576" spans="2:8" x14ac:dyDescent="0.25">
      <c r="B576" t="s">
        <v>233</v>
      </c>
      <c r="C576" t="s">
        <v>252</v>
      </c>
      <c r="D576" t="s">
        <v>251</v>
      </c>
      <c r="E576">
        <v>4</v>
      </c>
      <c r="F576">
        <v>2035</v>
      </c>
      <c r="G576" s="161">
        <v>2262166.0414499999</v>
      </c>
      <c r="H576" s="161"/>
    </row>
    <row r="577" spans="2:8" x14ac:dyDescent="0.25">
      <c r="B577" t="s">
        <v>233</v>
      </c>
      <c r="C577" t="s">
        <v>252</v>
      </c>
      <c r="D577" t="s">
        <v>251</v>
      </c>
      <c r="E577">
        <v>4</v>
      </c>
      <c r="F577">
        <v>2040</v>
      </c>
      <c r="G577" s="161">
        <v>2306487.5826599998</v>
      </c>
      <c r="H577" s="161"/>
    </row>
    <row r="578" spans="2:8" x14ac:dyDescent="0.25">
      <c r="B578" t="s">
        <v>233</v>
      </c>
      <c r="C578" t="s">
        <v>252</v>
      </c>
      <c r="D578" t="s">
        <v>251</v>
      </c>
      <c r="E578">
        <v>4</v>
      </c>
      <c r="F578">
        <v>2045</v>
      </c>
      <c r="G578" s="161">
        <v>2342231.8083799998</v>
      </c>
      <c r="H578" s="161"/>
    </row>
    <row r="579" spans="2:8" x14ac:dyDescent="0.25">
      <c r="B579" t="s">
        <v>233</v>
      </c>
      <c r="C579" t="s">
        <v>252</v>
      </c>
      <c r="D579" t="s">
        <v>251</v>
      </c>
      <c r="E579">
        <v>4</v>
      </c>
      <c r="F579">
        <v>2050</v>
      </c>
      <c r="G579" s="161">
        <v>2334627.19557</v>
      </c>
      <c r="H579" s="161"/>
    </row>
    <row r="580" spans="2:8" x14ac:dyDescent="0.25">
      <c r="B580" t="s">
        <v>233</v>
      </c>
      <c r="C580" t="s">
        <v>252</v>
      </c>
      <c r="D580" t="s">
        <v>251</v>
      </c>
      <c r="E580">
        <v>5</v>
      </c>
      <c r="F580">
        <v>2010</v>
      </c>
      <c r="G580" s="161">
        <v>455323.073225</v>
      </c>
      <c r="H580" s="161"/>
    </row>
    <row r="581" spans="2:8" x14ac:dyDescent="0.25">
      <c r="B581" t="s">
        <v>233</v>
      </c>
      <c r="C581" t="s">
        <v>252</v>
      </c>
      <c r="D581" t="s">
        <v>251</v>
      </c>
      <c r="E581">
        <v>5</v>
      </c>
      <c r="F581">
        <v>2015</v>
      </c>
      <c r="G581" s="161">
        <v>518618.00689900003</v>
      </c>
      <c r="H581" s="161"/>
    </row>
    <row r="582" spans="2:8" x14ac:dyDescent="0.25">
      <c r="B582" t="s">
        <v>233</v>
      </c>
      <c r="C582" t="s">
        <v>252</v>
      </c>
      <c r="D582" t="s">
        <v>251</v>
      </c>
      <c r="E582">
        <v>5</v>
      </c>
      <c r="F582">
        <v>2020</v>
      </c>
      <c r="G582" s="161">
        <v>581401.26308199996</v>
      </c>
      <c r="H582" s="161"/>
    </row>
    <row r="583" spans="2:8" x14ac:dyDescent="0.25">
      <c r="B583" t="s">
        <v>233</v>
      </c>
      <c r="C583" t="s">
        <v>252</v>
      </c>
      <c r="D583" t="s">
        <v>251</v>
      </c>
      <c r="E583">
        <v>5</v>
      </c>
      <c r="F583">
        <v>2025</v>
      </c>
      <c r="G583" s="161">
        <v>610303.43379599997</v>
      </c>
      <c r="H583" s="161"/>
    </row>
    <row r="584" spans="2:8" x14ac:dyDescent="0.25">
      <c r="B584" t="s">
        <v>233</v>
      </c>
      <c r="C584" t="s">
        <v>252</v>
      </c>
      <c r="D584" t="s">
        <v>251</v>
      </c>
      <c r="E584">
        <v>5</v>
      </c>
      <c r="F584">
        <v>2030</v>
      </c>
      <c r="G584" s="161">
        <v>653180.33109899994</v>
      </c>
      <c r="H584" s="161"/>
    </row>
    <row r="585" spans="2:8" x14ac:dyDescent="0.25">
      <c r="B585" t="s">
        <v>233</v>
      </c>
      <c r="C585" t="s">
        <v>252</v>
      </c>
      <c r="D585" t="s">
        <v>251</v>
      </c>
      <c r="E585">
        <v>5</v>
      </c>
      <c r="F585">
        <v>2035</v>
      </c>
      <c r="G585" s="161">
        <v>681352.02553999994</v>
      </c>
      <c r="H585" s="161"/>
    </row>
    <row r="586" spans="2:8" x14ac:dyDescent="0.25">
      <c r="B586" t="s">
        <v>233</v>
      </c>
      <c r="C586" t="s">
        <v>252</v>
      </c>
      <c r="D586" t="s">
        <v>251</v>
      </c>
      <c r="E586">
        <v>5</v>
      </c>
      <c r="F586">
        <v>2040</v>
      </c>
      <c r="G586" s="161">
        <v>694362.67117800005</v>
      </c>
      <c r="H586" s="161"/>
    </row>
    <row r="587" spans="2:8" x14ac:dyDescent="0.25">
      <c r="B587" t="s">
        <v>233</v>
      </c>
      <c r="C587" t="s">
        <v>252</v>
      </c>
      <c r="D587" t="s">
        <v>251</v>
      </c>
      <c r="E587">
        <v>5</v>
      </c>
      <c r="F587">
        <v>2045</v>
      </c>
      <c r="G587" s="161">
        <v>683479.82683300006</v>
      </c>
      <c r="H587" s="161"/>
    </row>
    <row r="588" spans="2:8" x14ac:dyDescent="0.25">
      <c r="B588" t="s">
        <v>233</v>
      </c>
      <c r="C588" t="s">
        <v>252</v>
      </c>
      <c r="D588" t="s">
        <v>251</v>
      </c>
      <c r="E588">
        <v>5</v>
      </c>
      <c r="F588">
        <v>2050</v>
      </c>
      <c r="G588" s="161">
        <v>687867.42923100002</v>
      </c>
      <c r="H588" s="161"/>
    </row>
    <row r="589" spans="2:8" x14ac:dyDescent="0.25">
      <c r="B589" t="s">
        <v>233</v>
      </c>
      <c r="C589" t="s">
        <v>252</v>
      </c>
      <c r="D589" t="s">
        <v>251</v>
      </c>
      <c r="E589">
        <v>6</v>
      </c>
      <c r="F589">
        <v>2010</v>
      </c>
      <c r="G589" s="161">
        <v>241591.06884600001</v>
      </c>
      <c r="H589" s="161"/>
    </row>
    <row r="590" spans="2:8" x14ac:dyDescent="0.25">
      <c r="B590" t="s">
        <v>233</v>
      </c>
      <c r="C590" t="s">
        <v>252</v>
      </c>
      <c r="D590" t="s">
        <v>251</v>
      </c>
      <c r="E590">
        <v>6</v>
      </c>
      <c r="F590">
        <v>2015</v>
      </c>
      <c r="G590" s="161">
        <v>260756.628926</v>
      </c>
      <c r="H590" s="161"/>
    </row>
    <row r="591" spans="2:8" x14ac:dyDescent="0.25">
      <c r="B591" t="s">
        <v>233</v>
      </c>
      <c r="C591" t="s">
        <v>252</v>
      </c>
      <c r="D591" t="s">
        <v>251</v>
      </c>
      <c r="E591">
        <v>6</v>
      </c>
      <c r="F591">
        <v>2020</v>
      </c>
      <c r="G591" s="161">
        <v>273040.47532700002</v>
      </c>
      <c r="H591" s="161"/>
    </row>
    <row r="592" spans="2:8" x14ac:dyDescent="0.25">
      <c r="B592" t="s">
        <v>233</v>
      </c>
      <c r="C592" t="s">
        <v>252</v>
      </c>
      <c r="D592" t="s">
        <v>251</v>
      </c>
      <c r="E592">
        <v>6</v>
      </c>
      <c r="F592">
        <v>2025</v>
      </c>
      <c r="G592" s="161">
        <v>286391.23875100003</v>
      </c>
      <c r="H592" s="161"/>
    </row>
    <row r="593" spans="2:8" x14ac:dyDescent="0.25">
      <c r="B593" t="s">
        <v>233</v>
      </c>
      <c r="C593" t="s">
        <v>252</v>
      </c>
      <c r="D593" t="s">
        <v>251</v>
      </c>
      <c r="E593">
        <v>6</v>
      </c>
      <c r="F593">
        <v>2030</v>
      </c>
      <c r="G593" s="161">
        <v>308705.38955000002</v>
      </c>
      <c r="H593" s="161"/>
    </row>
    <row r="594" spans="2:8" x14ac:dyDescent="0.25">
      <c r="B594" t="s">
        <v>233</v>
      </c>
      <c r="C594" t="s">
        <v>252</v>
      </c>
      <c r="D594" t="s">
        <v>251</v>
      </c>
      <c r="E594">
        <v>6</v>
      </c>
      <c r="F594">
        <v>2035</v>
      </c>
      <c r="G594" s="161">
        <v>314452.34797399997</v>
      </c>
      <c r="H594" s="161"/>
    </row>
    <row r="595" spans="2:8" x14ac:dyDescent="0.25">
      <c r="B595" t="s">
        <v>233</v>
      </c>
      <c r="C595" t="s">
        <v>252</v>
      </c>
      <c r="D595" t="s">
        <v>251</v>
      </c>
      <c r="E595">
        <v>6</v>
      </c>
      <c r="F595">
        <v>2040</v>
      </c>
      <c r="G595" s="161">
        <v>319160.69339999999</v>
      </c>
      <c r="H595" s="161"/>
    </row>
    <row r="596" spans="2:8" x14ac:dyDescent="0.25">
      <c r="B596" t="s">
        <v>233</v>
      </c>
      <c r="C596" t="s">
        <v>252</v>
      </c>
      <c r="D596" t="s">
        <v>251</v>
      </c>
      <c r="E596">
        <v>6</v>
      </c>
      <c r="F596">
        <v>2045</v>
      </c>
      <c r="G596" s="161">
        <v>327262.09265000001</v>
      </c>
      <c r="H596" s="161"/>
    </row>
    <row r="597" spans="2:8" x14ac:dyDescent="0.25">
      <c r="B597" t="s">
        <v>233</v>
      </c>
      <c r="C597" t="s">
        <v>252</v>
      </c>
      <c r="D597" t="s">
        <v>251</v>
      </c>
      <c r="E597">
        <v>6</v>
      </c>
      <c r="F597">
        <v>2050</v>
      </c>
      <c r="G597" s="161">
        <v>330221.21545399999</v>
      </c>
      <c r="H597" s="161"/>
    </row>
    <row r="598" spans="2:8" x14ac:dyDescent="0.25">
      <c r="B598" t="s">
        <v>233</v>
      </c>
      <c r="C598" t="s">
        <v>252</v>
      </c>
      <c r="D598" t="s">
        <v>254</v>
      </c>
      <c r="E598">
        <v>1</v>
      </c>
      <c r="F598">
        <v>2010</v>
      </c>
      <c r="G598" s="161">
        <v>848402.64287600003</v>
      </c>
      <c r="H598" s="161"/>
    </row>
    <row r="599" spans="2:8" x14ac:dyDescent="0.25">
      <c r="B599" t="s">
        <v>233</v>
      </c>
      <c r="C599" t="s">
        <v>252</v>
      </c>
      <c r="D599" t="s">
        <v>254</v>
      </c>
      <c r="E599">
        <v>1</v>
      </c>
      <c r="F599">
        <v>2015</v>
      </c>
      <c r="G599" s="161">
        <v>889547.48464100005</v>
      </c>
      <c r="H599" s="161"/>
    </row>
    <row r="600" spans="2:8" x14ac:dyDescent="0.25">
      <c r="B600" t="s">
        <v>233</v>
      </c>
      <c r="C600" t="s">
        <v>252</v>
      </c>
      <c r="D600" t="s">
        <v>254</v>
      </c>
      <c r="E600">
        <v>1</v>
      </c>
      <c r="F600">
        <v>2020</v>
      </c>
      <c r="G600" s="161">
        <v>931413.061461</v>
      </c>
      <c r="H600" s="161"/>
    </row>
    <row r="601" spans="2:8" x14ac:dyDescent="0.25">
      <c r="B601" t="s">
        <v>233</v>
      </c>
      <c r="C601" t="s">
        <v>252</v>
      </c>
      <c r="D601" t="s">
        <v>254</v>
      </c>
      <c r="E601">
        <v>1</v>
      </c>
      <c r="F601">
        <v>2025</v>
      </c>
      <c r="G601" s="161">
        <v>967236.30862799997</v>
      </c>
      <c r="H601" s="161"/>
    </row>
    <row r="602" spans="2:8" x14ac:dyDescent="0.25">
      <c r="B602" t="s">
        <v>233</v>
      </c>
      <c r="C602" t="s">
        <v>252</v>
      </c>
      <c r="D602" t="s">
        <v>254</v>
      </c>
      <c r="E602">
        <v>1</v>
      </c>
      <c r="F602">
        <v>2030</v>
      </c>
      <c r="G602" s="161">
        <v>1017689.52597</v>
      </c>
      <c r="H602" s="161"/>
    </row>
    <row r="603" spans="2:8" x14ac:dyDescent="0.25">
      <c r="B603" t="s">
        <v>233</v>
      </c>
      <c r="C603" t="s">
        <v>252</v>
      </c>
      <c r="D603" t="s">
        <v>254</v>
      </c>
      <c r="E603">
        <v>1</v>
      </c>
      <c r="F603">
        <v>2035</v>
      </c>
      <c r="G603" s="161">
        <v>1057804.76079</v>
      </c>
      <c r="H603" s="161"/>
    </row>
    <row r="604" spans="2:8" x14ac:dyDescent="0.25">
      <c r="B604" t="s">
        <v>233</v>
      </c>
      <c r="C604" t="s">
        <v>252</v>
      </c>
      <c r="D604" t="s">
        <v>254</v>
      </c>
      <c r="E604">
        <v>1</v>
      </c>
      <c r="F604">
        <v>2040</v>
      </c>
      <c r="G604" s="161">
        <v>1084150.51462</v>
      </c>
      <c r="H604" s="161"/>
    </row>
    <row r="605" spans="2:8" x14ac:dyDescent="0.25">
      <c r="B605" t="s">
        <v>233</v>
      </c>
      <c r="C605" t="s">
        <v>252</v>
      </c>
      <c r="D605" t="s">
        <v>254</v>
      </c>
      <c r="E605">
        <v>1</v>
      </c>
      <c r="F605">
        <v>2045</v>
      </c>
      <c r="G605" s="161">
        <v>1150411.5886899999</v>
      </c>
      <c r="H605" s="161"/>
    </row>
    <row r="606" spans="2:8" x14ac:dyDescent="0.25">
      <c r="B606" t="s">
        <v>233</v>
      </c>
      <c r="C606" t="s">
        <v>252</v>
      </c>
      <c r="D606" t="s">
        <v>254</v>
      </c>
      <c r="E606">
        <v>1</v>
      </c>
      <c r="F606">
        <v>2050</v>
      </c>
      <c r="G606" s="161">
        <v>1197940.62573</v>
      </c>
      <c r="H606" s="161"/>
    </row>
    <row r="607" spans="2:8" x14ac:dyDescent="0.25">
      <c r="B607" t="s">
        <v>233</v>
      </c>
      <c r="C607" t="s">
        <v>252</v>
      </c>
      <c r="D607" t="s">
        <v>254</v>
      </c>
      <c r="E607">
        <v>2</v>
      </c>
      <c r="F607">
        <v>2010</v>
      </c>
      <c r="G607" s="161">
        <v>463593.49536399997</v>
      </c>
      <c r="H607" s="161"/>
    </row>
    <row r="608" spans="2:8" x14ac:dyDescent="0.25">
      <c r="B608" t="s">
        <v>233</v>
      </c>
      <c r="C608" t="s">
        <v>252</v>
      </c>
      <c r="D608" t="s">
        <v>254</v>
      </c>
      <c r="E608">
        <v>2</v>
      </c>
      <c r="F608">
        <v>2015</v>
      </c>
      <c r="G608" s="161">
        <v>474986.51170600002</v>
      </c>
      <c r="H608" s="161"/>
    </row>
    <row r="609" spans="2:8" x14ac:dyDescent="0.25">
      <c r="B609" t="s">
        <v>233</v>
      </c>
      <c r="C609" t="s">
        <v>252</v>
      </c>
      <c r="D609" t="s">
        <v>254</v>
      </c>
      <c r="E609">
        <v>2</v>
      </c>
      <c r="F609">
        <v>2020</v>
      </c>
      <c r="G609" s="161">
        <v>497026.316873</v>
      </c>
      <c r="H609" s="161"/>
    </row>
    <row r="610" spans="2:8" x14ac:dyDescent="0.25">
      <c r="B610" t="s">
        <v>233</v>
      </c>
      <c r="C610" t="s">
        <v>252</v>
      </c>
      <c r="D610" t="s">
        <v>254</v>
      </c>
      <c r="E610">
        <v>2</v>
      </c>
      <c r="F610">
        <v>2025</v>
      </c>
      <c r="G610" s="161">
        <v>510665.98532899999</v>
      </c>
      <c r="H610" s="161"/>
    </row>
    <row r="611" spans="2:8" x14ac:dyDescent="0.25">
      <c r="B611" t="s">
        <v>233</v>
      </c>
      <c r="C611" t="s">
        <v>252</v>
      </c>
      <c r="D611" t="s">
        <v>254</v>
      </c>
      <c r="E611">
        <v>2</v>
      </c>
      <c r="F611">
        <v>2030</v>
      </c>
      <c r="G611" s="161">
        <v>533997.78228799999</v>
      </c>
      <c r="H611" s="161"/>
    </row>
    <row r="612" spans="2:8" x14ac:dyDescent="0.25">
      <c r="B612" t="s">
        <v>233</v>
      </c>
      <c r="C612" t="s">
        <v>252</v>
      </c>
      <c r="D612" t="s">
        <v>254</v>
      </c>
      <c r="E612">
        <v>2</v>
      </c>
      <c r="F612">
        <v>2035</v>
      </c>
      <c r="G612" s="161">
        <v>540322.95812600001</v>
      </c>
      <c r="H612" s="161"/>
    </row>
    <row r="613" spans="2:8" x14ac:dyDescent="0.25">
      <c r="B613" t="s">
        <v>233</v>
      </c>
      <c r="C613" t="s">
        <v>252</v>
      </c>
      <c r="D613" t="s">
        <v>254</v>
      </c>
      <c r="E613">
        <v>2</v>
      </c>
      <c r="F613">
        <v>2040</v>
      </c>
      <c r="G613" s="161">
        <v>575675.08242400002</v>
      </c>
      <c r="H613" s="161"/>
    </row>
    <row r="614" spans="2:8" x14ac:dyDescent="0.25">
      <c r="B614" t="s">
        <v>233</v>
      </c>
      <c r="C614" t="s">
        <v>252</v>
      </c>
      <c r="D614" t="s">
        <v>254</v>
      </c>
      <c r="E614">
        <v>2</v>
      </c>
      <c r="F614">
        <v>2045</v>
      </c>
      <c r="G614" s="161">
        <v>594663.10785200004</v>
      </c>
      <c r="H614" s="161"/>
    </row>
    <row r="615" spans="2:8" x14ac:dyDescent="0.25">
      <c r="B615" t="s">
        <v>233</v>
      </c>
      <c r="C615" t="s">
        <v>252</v>
      </c>
      <c r="D615" t="s">
        <v>254</v>
      </c>
      <c r="E615">
        <v>2</v>
      </c>
      <c r="F615">
        <v>2050</v>
      </c>
      <c r="G615" s="161">
        <v>615160.72947899997</v>
      </c>
      <c r="H615" s="161"/>
    </row>
    <row r="616" spans="2:8" x14ac:dyDescent="0.25">
      <c r="B616" t="s">
        <v>233</v>
      </c>
      <c r="C616" t="s">
        <v>252</v>
      </c>
      <c r="D616" t="s">
        <v>254</v>
      </c>
      <c r="E616">
        <v>3</v>
      </c>
      <c r="F616">
        <v>2010</v>
      </c>
      <c r="G616" s="161">
        <v>161187.88658799999</v>
      </c>
      <c r="H616" s="161"/>
    </row>
    <row r="617" spans="2:8" x14ac:dyDescent="0.25">
      <c r="B617" t="s">
        <v>233</v>
      </c>
      <c r="C617" t="s">
        <v>252</v>
      </c>
      <c r="D617" t="s">
        <v>254</v>
      </c>
      <c r="E617">
        <v>3</v>
      </c>
      <c r="F617">
        <v>2015</v>
      </c>
      <c r="G617" s="161">
        <v>193783.163577</v>
      </c>
      <c r="H617" s="161"/>
    </row>
    <row r="618" spans="2:8" x14ac:dyDescent="0.25">
      <c r="B618" t="s">
        <v>233</v>
      </c>
      <c r="C618" t="s">
        <v>252</v>
      </c>
      <c r="D618" t="s">
        <v>254</v>
      </c>
      <c r="E618">
        <v>3</v>
      </c>
      <c r="F618">
        <v>2020</v>
      </c>
      <c r="G618" s="161">
        <v>207373.224326</v>
      </c>
      <c r="H618" s="161"/>
    </row>
    <row r="619" spans="2:8" x14ac:dyDescent="0.25">
      <c r="B619" t="s">
        <v>233</v>
      </c>
      <c r="C619" t="s">
        <v>252</v>
      </c>
      <c r="D619" t="s">
        <v>254</v>
      </c>
      <c r="E619">
        <v>3</v>
      </c>
      <c r="F619">
        <v>2025</v>
      </c>
      <c r="G619" s="161">
        <v>224294.091262</v>
      </c>
      <c r="H619" s="161"/>
    </row>
    <row r="620" spans="2:8" x14ac:dyDescent="0.25">
      <c r="B620" t="s">
        <v>233</v>
      </c>
      <c r="C620" t="s">
        <v>252</v>
      </c>
      <c r="D620" t="s">
        <v>254</v>
      </c>
      <c r="E620">
        <v>3</v>
      </c>
      <c r="F620">
        <v>2030</v>
      </c>
      <c r="G620" s="161">
        <v>227051.83846200001</v>
      </c>
      <c r="H620" s="161"/>
    </row>
    <row r="621" spans="2:8" x14ac:dyDescent="0.25">
      <c r="B621" t="s">
        <v>233</v>
      </c>
      <c r="C621" t="s">
        <v>252</v>
      </c>
      <c r="D621" t="s">
        <v>254</v>
      </c>
      <c r="E621">
        <v>3</v>
      </c>
      <c r="F621">
        <v>2035</v>
      </c>
      <c r="G621" s="161">
        <v>240592.45462999999</v>
      </c>
      <c r="H621" s="161"/>
    </row>
    <row r="622" spans="2:8" x14ac:dyDescent="0.25">
      <c r="B622" t="s">
        <v>233</v>
      </c>
      <c r="C622" t="s">
        <v>252</v>
      </c>
      <c r="D622" t="s">
        <v>254</v>
      </c>
      <c r="E622">
        <v>3</v>
      </c>
      <c r="F622">
        <v>2040</v>
      </c>
      <c r="G622" s="161">
        <v>249515.096793</v>
      </c>
      <c r="H622" s="161"/>
    </row>
    <row r="623" spans="2:8" x14ac:dyDescent="0.25">
      <c r="B623" t="s">
        <v>233</v>
      </c>
      <c r="C623" t="s">
        <v>252</v>
      </c>
      <c r="D623" t="s">
        <v>254</v>
      </c>
      <c r="E623">
        <v>3</v>
      </c>
      <c r="F623">
        <v>2045</v>
      </c>
      <c r="G623" s="161">
        <v>258757.26722000001</v>
      </c>
      <c r="H623" s="161"/>
    </row>
    <row r="624" spans="2:8" x14ac:dyDescent="0.25">
      <c r="B624" t="s">
        <v>233</v>
      </c>
      <c r="C624" t="s">
        <v>252</v>
      </c>
      <c r="D624" t="s">
        <v>254</v>
      </c>
      <c r="E624">
        <v>3</v>
      </c>
      <c r="F624">
        <v>2050</v>
      </c>
      <c r="G624" s="161">
        <v>257583.42980300001</v>
      </c>
    </row>
    <row r="625" spans="2:8" x14ac:dyDescent="0.25">
      <c r="B625" t="s">
        <v>233</v>
      </c>
      <c r="C625" t="s">
        <v>252</v>
      </c>
      <c r="D625" t="s">
        <v>254</v>
      </c>
      <c r="E625">
        <v>4</v>
      </c>
      <c r="F625">
        <v>2010</v>
      </c>
      <c r="G625">
        <v>91769.993229629996</v>
      </c>
      <c r="H625" s="161"/>
    </row>
    <row r="626" spans="2:8" x14ac:dyDescent="0.25">
      <c r="B626" t="s">
        <v>233</v>
      </c>
      <c r="C626" t="s">
        <v>252</v>
      </c>
      <c r="D626" t="s">
        <v>254</v>
      </c>
      <c r="E626">
        <v>4</v>
      </c>
      <c r="F626">
        <v>2015</v>
      </c>
      <c r="G626" s="161">
        <v>124320.958058</v>
      </c>
      <c r="H626" s="161"/>
    </row>
    <row r="627" spans="2:8" x14ac:dyDescent="0.25">
      <c r="B627" t="s">
        <v>233</v>
      </c>
      <c r="C627" t="s">
        <v>252</v>
      </c>
      <c r="D627" t="s">
        <v>254</v>
      </c>
      <c r="E627">
        <v>4</v>
      </c>
      <c r="F627">
        <v>2020</v>
      </c>
      <c r="G627" s="161">
        <v>143329.787733</v>
      </c>
      <c r="H627" s="161"/>
    </row>
    <row r="628" spans="2:8" x14ac:dyDescent="0.25">
      <c r="B628" t="s">
        <v>233</v>
      </c>
      <c r="C628" t="s">
        <v>252</v>
      </c>
      <c r="D628" t="s">
        <v>254</v>
      </c>
      <c r="E628">
        <v>4</v>
      </c>
      <c r="F628">
        <v>2025</v>
      </c>
      <c r="G628" s="161">
        <v>157304.151625</v>
      </c>
      <c r="H628" s="161"/>
    </row>
    <row r="629" spans="2:8" x14ac:dyDescent="0.25">
      <c r="B629" t="s">
        <v>233</v>
      </c>
      <c r="C629" t="s">
        <v>252</v>
      </c>
      <c r="D629" t="s">
        <v>254</v>
      </c>
      <c r="E629">
        <v>4</v>
      </c>
      <c r="F629">
        <v>2030</v>
      </c>
      <c r="G629" s="161">
        <v>167306.40494099999</v>
      </c>
      <c r="H629" s="161"/>
    </row>
    <row r="630" spans="2:8" x14ac:dyDescent="0.25">
      <c r="B630" t="s">
        <v>233</v>
      </c>
      <c r="C630" t="s">
        <v>252</v>
      </c>
      <c r="D630" t="s">
        <v>254</v>
      </c>
      <c r="E630">
        <v>4</v>
      </c>
      <c r="F630">
        <v>2035</v>
      </c>
      <c r="G630" s="161">
        <v>175684.20247399999</v>
      </c>
      <c r="H630" s="161"/>
    </row>
    <row r="631" spans="2:8" x14ac:dyDescent="0.25">
      <c r="B631" t="s">
        <v>233</v>
      </c>
      <c r="C631" t="s">
        <v>252</v>
      </c>
      <c r="D631" t="s">
        <v>254</v>
      </c>
      <c r="E631">
        <v>4</v>
      </c>
      <c r="F631">
        <v>2040</v>
      </c>
      <c r="G631" s="161">
        <v>178674.32445799999</v>
      </c>
      <c r="H631" s="161"/>
    </row>
    <row r="632" spans="2:8" x14ac:dyDescent="0.25">
      <c r="B632" t="s">
        <v>233</v>
      </c>
      <c r="C632" t="s">
        <v>252</v>
      </c>
      <c r="D632" t="s">
        <v>254</v>
      </c>
      <c r="E632">
        <v>4</v>
      </c>
      <c r="F632">
        <v>2045</v>
      </c>
      <c r="G632" s="161">
        <v>183279.843914</v>
      </c>
      <c r="H632" s="161"/>
    </row>
    <row r="633" spans="2:8" x14ac:dyDescent="0.25">
      <c r="B633" t="s">
        <v>233</v>
      </c>
      <c r="C633" t="s">
        <v>252</v>
      </c>
      <c r="D633" t="s">
        <v>254</v>
      </c>
      <c r="E633">
        <v>4</v>
      </c>
      <c r="F633">
        <v>2050</v>
      </c>
      <c r="G633" s="161">
        <v>185879.18287300001</v>
      </c>
    </row>
    <row r="634" spans="2:8" x14ac:dyDescent="0.25">
      <c r="B634" t="s">
        <v>233</v>
      </c>
      <c r="C634" t="s">
        <v>252</v>
      </c>
      <c r="D634" t="s">
        <v>254</v>
      </c>
      <c r="E634">
        <v>5</v>
      </c>
      <c r="F634">
        <v>2010</v>
      </c>
      <c r="G634">
        <v>39003.549066959997</v>
      </c>
    </row>
    <row r="635" spans="2:8" x14ac:dyDescent="0.25">
      <c r="B635" t="s">
        <v>233</v>
      </c>
      <c r="C635" t="s">
        <v>252</v>
      </c>
      <c r="D635" t="s">
        <v>254</v>
      </c>
      <c r="E635">
        <v>5</v>
      </c>
      <c r="F635">
        <v>2015</v>
      </c>
      <c r="G635">
        <v>41042.460952859998</v>
      </c>
    </row>
    <row r="636" spans="2:8" x14ac:dyDescent="0.25">
      <c r="B636" t="s">
        <v>233</v>
      </c>
      <c r="C636" t="s">
        <v>252</v>
      </c>
      <c r="D636" t="s">
        <v>254</v>
      </c>
      <c r="E636">
        <v>5</v>
      </c>
      <c r="F636">
        <v>2020</v>
      </c>
      <c r="G636">
        <v>46727.255834629999</v>
      </c>
    </row>
    <row r="637" spans="2:8" x14ac:dyDescent="0.25">
      <c r="B637" t="s">
        <v>233</v>
      </c>
      <c r="C637" t="s">
        <v>252</v>
      </c>
      <c r="D637" t="s">
        <v>254</v>
      </c>
      <c r="E637">
        <v>5</v>
      </c>
      <c r="F637">
        <v>2025</v>
      </c>
      <c r="G637">
        <v>48701.958286369998</v>
      </c>
    </row>
    <row r="638" spans="2:8" x14ac:dyDescent="0.25">
      <c r="B638" t="s">
        <v>233</v>
      </c>
      <c r="C638" t="s">
        <v>252</v>
      </c>
      <c r="D638" t="s">
        <v>254</v>
      </c>
      <c r="E638">
        <v>5</v>
      </c>
      <c r="F638">
        <v>2030</v>
      </c>
      <c r="G638">
        <v>56051.462578580002</v>
      </c>
    </row>
    <row r="639" spans="2:8" x14ac:dyDescent="0.25">
      <c r="B639" t="s">
        <v>233</v>
      </c>
      <c r="C639" t="s">
        <v>252</v>
      </c>
      <c r="D639" t="s">
        <v>254</v>
      </c>
      <c r="E639">
        <v>5</v>
      </c>
      <c r="F639">
        <v>2035</v>
      </c>
      <c r="G639">
        <v>58167.251608279999</v>
      </c>
    </row>
    <row r="640" spans="2:8" x14ac:dyDescent="0.25">
      <c r="B640" t="s">
        <v>233</v>
      </c>
      <c r="C640" t="s">
        <v>252</v>
      </c>
      <c r="D640" t="s">
        <v>254</v>
      </c>
      <c r="E640">
        <v>5</v>
      </c>
      <c r="F640">
        <v>2040</v>
      </c>
      <c r="G640">
        <v>59242.4204427</v>
      </c>
    </row>
    <row r="641" spans="2:8" x14ac:dyDescent="0.25">
      <c r="B641" t="s">
        <v>233</v>
      </c>
      <c r="C641" t="s">
        <v>252</v>
      </c>
      <c r="D641" t="s">
        <v>254</v>
      </c>
      <c r="E641">
        <v>5</v>
      </c>
      <c r="F641">
        <v>2045</v>
      </c>
      <c r="G641">
        <v>59570.64445965</v>
      </c>
    </row>
    <row r="642" spans="2:8" x14ac:dyDescent="0.25">
      <c r="B642" t="s">
        <v>233</v>
      </c>
      <c r="C642" t="s">
        <v>252</v>
      </c>
      <c r="D642" t="s">
        <v>254</v>
      </c>
      <c r="E642">
        <v>5</v>
      </c>
      <c r="F642">
        <v>2050</v>
      </c>
      <c r="G642">
        <v>61794.011336820004</v>
      </c>
    </row>
    <row r="643" spans="2:8" x14ac:dyDescent="0.25">
      <c r="B643" t="s">
        <v>233</v>
      </c>
      <c r="C643" t="s">
        <v>252</v>
      </c>
      <c r="D643" t="s">
        <v>254</v>
      </c>
      <c r="E643">
        <v>6</v>
      </c>
      <c r="F643">
        <v>2010</v>
      </c>
      <c r="G643">
        <v>28399.904718009999</v>
      </c>
    </row>
    <row r="644" spans="2:8" x14ac:dyDescent="0.25">
      <c r="B644" t="s">
        <v>233</v>
      </c>
      <c r="C644" t="s">
        <v>252</v>
      </c>
      <c r="D644" t="s">
        <v>254</v>
      </c>
      <c r="E644">
        <v>6</v>
      </c>
      <c r="F644">
        <v>2015</v>
      </c>
      <c r="G644">
        <v>26048.77707127</v>
      </c>
    </row>
    <row r="645" spans="2:8" x14ac:dyDescent="0.25">
      <c r="B645" t="s">
        <v>233</v>
      </c>
      <c r="C645" t="s">
        <v>252</v>
      </c>
      <c r="D645" t="s">
        <v>254</v>
      </c>
      <c r="E645">
        <v>6</v>
      </c>
      <c r="F645">
        <v>2020</v>
      </c>
      <c r="G645">
        <v>23663.899662309999</v>
      </c>
    </row>
    <row r="646" spans="2:8" x14ac:dyDescent="0.25">
      <c r="B646" t="s">
        <v>233</v>
      </c>
      <c r="C646" t="s">
        <v>252</v>
      </c>
      <c r="D646" t="s">
        <v>254</v>
      </c>
      <c r="E646">
        <v>6</v>
      </c>
      <c r="F646">
        <v>2025</v>
      </c>
      <c r="G646">
        <v>26979.012743750001</v>
      </c>
    </row>
    <row r="647" spans="2:8" x14ac:dyDescent="0.25">
      <c r="B647" t="s">
        <v>233</v>
      </c>
      <c r="C647" t="s">
        <v>252</v>
      </c>
      <c r="D647" t="s">
        <v>254</v>
      </c>
      <c r="E647">
        <v>6</v>
      </c>
      <c r="F647">
        <v>2030</v>
      </c>
      <c r="G647">
        <v>26108.130078149999</v>
      </c>
    </row>
    <row r="648" spans="2:8" x14ac:dyDescent="0.25">
      <c r="B648" t="s">
        <v>233</v>
      </c>
      <c r="C648" t="s">
        <v>252</v>
      </c>
      <c r="D648" t="s">
        <v>254</v>
      </c>
      <c r="E648">
        <v>6</v>
      </c>
      <c r="F648">
        <v>2035</v>
      </c>
      <c r="G648">
        <v>28203.650282530001</v>
      </c>
    </row>
    <row r="649" spans="2:8" x14ac:dyDescent="0.25">
      <c r="B649" t="s">
        <v>233</v>
      </c>
      <c r="C649" t="s">
        <v>252</v>
      </c>
      <c r="D649" t="s">
        <v>254</v>
      </c>
      <c r="E649">
        <v>6</v>
      </c>
      <c r="F649">
        <v>2040</v>
      </c>
      <c r="G649">
        <v>29393.51352651</v>
      </c>
    </row>
    <row r="650" spans="2:8" x14ac:dyDescent="0.25">
      <c r="B650" t="s">
        <v>233</v>
      </c>
      <c r="C650" t="s">
        <v>252</v>
      </c>
      <c r="D650" t="s">
        <v>254</v>
      </c>
      <c r="E650">
        <v>6</v>
      </c>
      <c r="F650">
        <v>2045</v>
      </c>
      <c r="G650">
        <v>29351.301936849999</v>
      </c>
    </row>
    <row r="651" spans="2:8" x14ac:dyDescent="0.25">
      <c r="B651" t="s">
        <v>233</v>
      </c>
      <c r="C651" t="s">
        <v>252</v>
      </c>
      <c r="D651" t="s">
        <v>254</v>
      </c>
      <c r="E651">
        <v>6</v>
      </c>
      <c r="F651">
        <v>2050</v>
      </c>
      <c r="G651">
        <v>29645.798928759999</v>
      </c>
      <c r="H651" s="161"/>
    </row>
    <row r="652" spans="2:8" x14ac:dyDescent="0.25">
      <c r="B652" t="s">
        <v>233</v>
      </c>
      <c r="C652" t="s">
        <v>252</v>
      </c>
      <c r="D652" t="s">
        <v>257</v>
      </c>
      <c r="E652">
        <v>1</v>
      </c>
      <c r="F652">
        <v>2010</v>
      </c>
      <c r="G652" s="161">
        <v>375472.897329</v>
      </c>
      <c r="H652" s="161"/>
    </row>
    <row r="653" spans="2:8" x14ac:dyDescent="0.25">
      <c r="B653" t="s">
        <v>233</v>
      </c>
      <c r="C653" t="s">
        <v>252</v>
      </c>
      <c r="D653" t="s">
        <v>257</v>
      </c>
      <c r="E653">
        <v>1</v>
      </c>
      <c r="F653">
        <v>2015</v>
      </c>
      <c r="G653" s="161">
        <v>388124.58538499998</v>
      </c>
      <c r="H653" s="161"/>
    </row>
    <row r="654" spans="2:8" x14ac:dyDescent="0.25">
      <c r="B654" t="s">
        <v>233</v>
      </c>
      <c r="C654" t="s">
        <v>252</v>
      </c>
      <c r="D654" t="s">
        <v>257</v>
      </c>
      <c r="E654">
        <v>1</v>
      </c>
      <c r="F654">
        <v>2020</v>
      </c>
      <c r="G654" s="161">
        <v>411315.796829</v>
      </c>
      <c r="H654" s="161"/>
    </row>
    <row r="655" spans="2:8" x14ac:dyDescent="0.25">
      <c r="B655" t="s">
        <v>233</v>
      </c>
      <c r="C655" t="s">
        <v>252</v>
      </c>
      <c r="D655" t="s">
        <v>257</v>
      </c>
      <c r="E655">
        <v>1</v>
      </c>
      <c r="F655">
        <v>2025</v>
      </c>
      <c r="G655" s="161">
        <v>442088.74951400002</v>
      </c>
      <c r="H655" s="161"/>
    </row>
    <row r="656" spans="2:8" x14ac:dyDescent="0.25">
      <c r="B656" t="s">
        <v>233</v>
      </c>
      <c r="C656" t="s">
        <v>252</v>
      </c>
      <c r="D656" t="s">
        <v>257</v>
      </c>
      <c r="E656">
        <v>1</v>
      </c>
      <c r="F656">
        <v>2030</v>
      </c>
      <c r="G656" s="161">
        <v>472877.394134</v>
      </c>
      <c r="H656" s="161"/>
    </row>
    <row r="657" spans="2:8" x14ac:dyDescent="0.25">
      <c r="B657" t="s">
        <v>233</v>
      </c>
      <c r="C657" t="s">
        <v>252</v>
      </c>
      <c r="D657" t="s">
        <v>257</v>
      </c>
      <c r="E657">
        <v>1</v>
      </c>
      <c r="F657">
        <v>2035</v>
      </c>
      <c r="G657" s="161">
        <v>499779.83382900001</v>
      </c>
      <c r="H657" s="161"/>
    </row>
    <row r="658" spans="2:8" x14ac:dyDescent="0.25">
      <c r="B658" t="s">
        <v>233</v>
      </c>
      <c r="C658" t="s">
        <v>252</v>
      </c>
      <c r="D658" t="s">
        <v>257</v>
      </c>
      <c r="E658">
        <v>1</v>
      </c>
      <c r="F658">
        <v>2040</v>
      </c>
      <c r="G658" s="161">
        <v>530173.95770100004</v>
      </c>
      <c r="H658" s="161"/>
    </row>
    <row r="659" spans="2:8" x14ac:dyDescent="0.25">
      <c r="B659" t="s">
        <v>233</v>
      </c>
      <c r="C659" t="s">
        <v>252</v>
      </c>
      <c r="D659" t="s">
        <v>257</v>
      </c>
      <c r="E659">
        <v>1</v>
      </c>
      <c r="F659">
        <v>2045</v>
      </c>
      <c r="G659" s="161">
        <v>559446.01549300004</v>
      </c>
      <c r="H659" s="161"/>
    </row>
    <row r="660" spans="2:8" x14ac:dyDescent="0.25">
      <c r="B660" t="s">
        <v>233</v>
      </c>
      <c r="C660" t="s">
        <v>252</v>
      </c>
      <c r="D660" t="s">
        <v>257</v>
      </c>
      <c r="E660">
        <v>1</v>
      </c>
      <c r="F660">
        <v>2050</v>
      </c>
      <c r="G660" s="161">
        <v>588090.17543599999</v>
      </c>
      <c r="H660" s="161"/>
    </row>
    <row r="661" spans="2:8" x14ac:dyDescent="0.25">
      <c r="B661" t="s">
        <v>233</v>
      </c>
      <c r="C661" t="s">
        <v>252</v>
      </c>
      <c r="D661" t="s">
        <v>257</v>
      </c>
      <c r="E661">
        <v>2</v>
      </c>
      <c r="F661">
        <v>2010</v>
      </c>
      <c r="G661" s="161">
        <v>192377.10378999999</v>
      </c>
      <c r="H661" s="161"/>
    </row>
    <row r="662" spans="2:8" x14ac:dyDescent="0.25">
      <c r="B662" t="s">
        <v>233</v>
      </c>
      <c r="C662" t="s">
        <v>252</v>
      </c>
      <c r="D662" t="s">
        <v>257</v>
      </c>
      <c r="E662">
        <v>2</v>
      </c>
      <c r="F662">
        <v>2015</v>
      </c>
      <c r="G662" s="161">
        <v>206101.70733500001</v>
      </c>
      <c r="H662" s="161"/>
    </row>
    <row r="663" spans="2:8" x14ac:dyDescent="0.25">
      <c r="B663" t="s">
        <v>233</v>
      </c>
      <c r="C663" t="s">
        <v>252</v>
      </c>
      <c r="D663" t="s">
        <v>257</v>
      </c>
      <c r="E663">
        <v>2</v>
      </c>
      <c r="F663">
        <v>2020</v>
      </c>
      <c r="G663" s="161">
        <v>220357.92734699999</v>
      </c>
      <c r="H663" s="161"/>
    </row>
    <row r="664" spans="2:8" x14ac:dyDescent="0.25">
      <c r="B664" t="s">
        <v>233</v>
      </c>
      <c r="C664" t="s">
        <v>252</v>
      </c>
      <c r="D664" t="s">
        <v>257</v>
      </c>
      <c r="E664">
        <v>2</v>
      </c>
      <c r="F664">
        <v>2025</v>
      </c>
      <c r="G664" s="161">
        <v>235446.561686</v>
      </c>
      <c r="H664" s="161"/>
    </row>
    <row r="665" spans="2:8" x14ac:dyDescent="0.25">
      <c r="B665" t="s">
        <v>233</v>
      </c>
      <c r="C665" t="s">
        <v>252</v>
      </c>
      <c r="D665" t="s">
        <v>257</v>
      </c>
      <c r="E665">
        <v>2</v>
      </c>
      <c r="F665">
        <v>2030</v>
      </c>
      <c r="G665" s="161">
        <v>250700.570783</v>
      </c>
      <c r="H665" s="161"/>
    </row>
    <row r="666" spans="2:8" x14ac:dyDescent="0.25">
      <c r="B666" t="s">
        <v>233</v>
      </c>
      <c r="C666" t="s">
        <v>252</v>
      </c>
      <c r="D666" t="s">
        <v>257</v>
      </c>
      <c r="E666">
        <v>2</v>
      </c>
      <c r="F666">
        <v>2035</v>
      </c>
      <c r="G666" s="161">
        <v>252392.285068</v>
      </c>
      <c r="H666" s="161"/>
    </row>
    <row r="667" spans="2:8" x14ac:dyDescent="0.25">
      <c r="B667" t="s">
        <v>233</v>
      </c>
      <c r="C667" t="s">
        <v>252</v>
      </c>
      <c r="D667" t="s">
        <v>257</v>
      </c>
      <c r="E667">
        <v>2</v>
      </c>
      <c r="F667">
        <v>2040</v>
      </c>
      <c r="G667" s="161">
        <v>269577.30211500003</v>
      </c>
      <c r="H667" s="161"/>
    </row>
    <row r="668" spans="2:8" x14ac:dyDescent="0.25">
      <c r="B668" t="s">
        <v>233</v>
      </c>
      <c r="C668" t="s">
        <v>252</v>
      </c>
      <c r="D668" t="s">
        <v>257</v>
      </c>
      <c r="E668">
        <v>2</v>
      </c>
      <c r="F668">
        <v>2045</v>
      </c>
      <c r="G668" s="161">
        <v>284251.49135999999</v>
      </c>
      <c r="H668" s="161"/>
    </row>
    <row r="669" spans="2:8" x14ac:dyDescent="0.25">
      <c r="B669" t="s">
        <v>233</v>
      </c>
      <c r="C669" t="s">
        <v>252</v>
      </c>
      <c r="D669" t="s">
        <v>257</v>
      </c>
      <c r="E669">
        <v>2</v>
      </c>
      <c r="F669">
        <v>2050</v>
      </c>
      <c r="G669" s="161">
        <v>297884.91969000001</v>
      </c>
    </row>
    <row r="670" spans="2:8" x14ac:dyDescent="0.25">
      <c r="B670" t="s">
        <v>233</v>
      </c>
      <c r="C670" t="s">
        <v>252</v>
      </c>
      <c r="D670" t="s">
        <v>257</v>
      </c>
      <c r="E670">
        <v>3</v>
      </c>
      <c r="F670">
        <v>2010</v>
      </c>
      <c r="G670">
        <v>74098.763554210003</v>
      </c>
    </row>
    <row r="671" spans="2:8" x14ac:dyDescent="0.25">
      <c r="B671" t="s">
        <v>233</v>
      </c>
      <c r="C671" t="s">
        <v>252</v>
      </c>
      <c r="D671" t="s">
        <v>257</v>
      </c>
      <c r="E671">
        <v>3</v>
      </c>
      <c r="F671">
        <v>2015</v>
      </c>
      <c r="G671">
        <v>87630.411521300004</v>
      </c>
    </row>
    <row r="672" spans="2:8" x14ac:dyDescent="0.25">
      <c r="B672" t="s">
        <v>233</v>
      </c>
      <c r="C672" t="s">
        <v>252</v>
      </c>
      <c r="D672" t="s">
        <v>257</v>
      </c>
      <c r="E672">
        <v>3</v>
      </c>
      <c r="F672">
        <v>2020</v>
      </c>
      <c r="G672">
        <v>98046.104460400005</v>
      </c>
      <c r="H672" s="161"/>
    </row>
    <row r="673" spans="2:8" x14ac:dyDescent="0.25">
      <c r="B673" t="s">
        <v>233</v>
      </c>
      <c r="C673" t="s">
        <v>252</v>
      </c>
      <c r="D673" t="s">
        <v>257</v>
      </c>
      <c r="E673">
        <v>3</v>
      </c>
      <c r="F673">
        <v>2025</v>
      </c>
      <c r="G673" s="161">
        <v>102421.229742</v>
      </c>
      <c r="H673" s="161"/>
    </row>
    <row r="674" spans="2:8" x14ac:dyDescent="0.25">
      <c r="B674" t="s">
        <v>233</v>
      </c>
      <c r="C674" t="s">
        <v>252</v>
      </c>
      <c r="D674" t="s">
        <v>257</v>
      </c>
      <c r="E674">
        <v>3</v>
      </c>
      <c r="F674">
        <v>2030</v>
      </c>
      <c r="G674" s="161">
        <v>107798.578433</v>
      </c>
      <c r="H674" s="161"/>
    </row>
    <row r="675" spans="2:8" x14ac:dyDescent="0.25">
      <c r="B675" t="s">
        <v>233</v>
      </c>
      <c r="C675" t="s">
        <v>252</v>
      </c>
      <c r="D675" t="s">
        <v>257</v>
      </c>
      <c r="E675">
        <v>3</v>
      </c>
      <c r="F675">
        <v>2035</v>
      </c>
      <c r="G675" s="161">
        <v>114076.584903</v>
      </c>
      <c r="H675" s="161"/>
    </row>
    <row r="676" spans="2:8" x14ac:dyDescent="0.25">
      <c r="B676" t="s">
        <v>233</v>
      </c>
      <c r="C676" t="s">
        <v>252</v>
      </c>
      <c r="D676" t="s">
        <v>257</v>
      </c>
      <c r="E676">
        <v>3</v>
      </c>
      <c r="F676">
        <v>2040</v>
      </c>
      <c r="G676" s="161">
        <v>117861.358446</v>
      </c>
      <c r="H676" s="161"/>
    </row>
    <row r="677" spans="2:8" x14ac:dyDescent="0.25">
      <c r="B677" t="s">
        <v>233</v>
      </c>
      <c r="C677" t="s">
        <v>252</v>
      </c>
      <c r="D677" t="s">
        <v>257</v>
      </c>
      <c r="E677">
        <v>3</v>
      </c>
      <c r="F677">
        <v>2045</v>
      </c>
      <c r="G677" s="161">
        <v>115988.09716999999</v>
      </c>
      <c r="H677" s="161"/>
    </row>
    <row r="678" spans="2:8" x14ac:dyDescent="0.25">
      <c r="B678" t="s">
        <v>233</v>
      </c>
      <c r="C678" t="s">
        <v>252</v>
      </c>
      <c r="D678" t="s">
        <v>257</v>
      </c>
      <c r="E678">
        <v>3</v>
      </c>
      <c r="F678">
        <v>2050</v>
      </c>
      <c r="G678" s="161">
        <v>124465.01174</v>
      </c>
    </row>
    <row r="679" spans="2:8" x14ac:dyDescent="0.25">
      <c r="B679" t="s">
        <v>233</v>
      </c>
      <c r="C679" t="s">
        <v>252</v>
      </c>
      <c r="D679" t="s">
        <v>257</v>
      </c>
      <c r="E679">
        <v>4</v>
      </c>
      <c r="F679">
        <v>2010</v>
      </c>
      <c r="G679">
        <v>45522.17376618</v>
      </c>
    </row>
    <row r="680" spans="2:8" x14ac:dyDescent="0.25">
      <c r="B680" t="s">
        <v>233</v>
      </c>
      <c r="C680" t="s">
        <v>252</v>
      </c>
      <c r="D680" t="s">
        <v>257</v>
      </c>
      <c r="E680">
        <v>4</v>
      </c>
      <c r="F680">
        <v>2015</v>
      </c>
      <c r="G680">
        <v>61322.895242819999</v>
      </c>
    </row>
    <row r="681" spans="2:8" x14ac:dyDescent="0.25">
      <c r="B681" t="s">
        <v>233</v>
      </c>
      <c r="C681" t="s">
        <v>252</v>
      </c>
      <c r="D681" t="s">
        <v>257</v>
      </c>
      <c r="E681">
        <v>4</v>
      </c>
      <c r="F681">
        <v>2020</v>
      </c>
      <c r="G681">
        <v>72809.394312499993</v>
      </c>
    </row>
    <row r="682" spans="2:8" x14ac:dyDescent="0.25">
      <c r="B682" t="s">
        <v>233</v>
      </c>
      <c r="C682" t="s">
        <v>252</v>
      </c>
      <c r="D682" t="s">
        <v>257</v>
      </c>
      <c r="E682">
        <v>4</v>
      </c>
      <c r="F682">
        <v>2025</v>
      </c>
      <c r="G682">
        <v>77549.146678739999</v>
      </c>
    </row>
    <row r="683" spans="2:8" x14ac:dyDescent="0.25">
      <c r="B683" t="s">
        <v>233</v>
      </c>
      <c r="C683" t="s">
        <v>252</v>
      </c>
      <c r="D683" t="s">
        <v>257</v>
      </c>
      <c r="E683">
        <v>4</v>
      </c>
      <c r="F683">
        <v>2030</v>
      </c>
      <c r="G683">
        <v>83214.145451739998</v>
      </c>
    </row>
    <row r="684" spans="2:8" x14ac:dyDescent="0.25">
      <c r="B684" t="s">
        <v>233</v>
      </c>
      <c r="C684" t="s">
        <v>252</v>
      </c>
      <c r="D684" t="s">
        <v>257</v>
      </c>
      <c r="E684">
        <v>4</v>
      </c>
      <c r="F684">
        <v>2035</v>
      </c>
      <c r="G684">
        <v>89743.562872800001</v>
      </c>
    </row>
    <row r="685" spans="2:8" x14ac:dyDescent="0.25">
      <c r="B685" t="s">
        <v>233</v>
      </c>
      <c r="C685" t="s">
        <v>252</v>
      </c>
      <c r="D685" t="s">
        <v>257</v>
      </c>
      <c r="E685">
        <v>4</v>
      </c>
      <c r="F685">
        <v>2040</v>
      </c>
      <c r="G685">
        <v>95654.997048339996</v>
      </c>
    </row>
    <row r="686" spans="2:8" x14ac:dyDescent="0.25">
      <c r="B686" t="s">
        <v>233</v>
      </c>
      <c r="C686" t="s">
        <v>252</v>
      </c>
      <c r="D686" t="s">
        <v>257</v>
      </c>
      <c r="E686">
        <v>4</v>
      </c>
      <c r="F686">
        <v>2045</v>
      </c>
      <c r="G686">
        <v>92994.735040660002</v>
      </c>
    </row>
    <row r="687" spans="2:8" x14ac:dyDescent="0.25">
      <c r="B687" t="s">
        <v>233</v>
      </c>
      <c r="C687" t="s">
        <v>252</v>
      </c>
      <c r="D687" t="s">
        <v>257</v>
      </c>
      <c r="E687">
        <v>4</v>
      </c>
      <c r="F687">
        <v>2050</v>
      </c>
      <c r="G687">
        <v>89363.206829439994</v>
      </c>
    </row>
    <row r="688" spans="2:8" x14ac:dyDescent="0.25">
      <c r="B688" t="s">
        <v>233</v>
      </c>
      <c r="C688" t="s">
        <v>252</v>
      </c>
      <c r="D688" t="s">
        <v>257</v>
      </c>
      <c r="E688">
        <v>5</v>
      </c>
      <c r="F688">
        <v>2010</v>
      </c>
      <c r="G688">
        <v>22317.18531338</v>
      </c>
    </row>
    <row r="689" spans="2:7" x14ac:dyDescent="0.25">
      <c r="B689" t="s">
        <v>233</v>
      </c>
      <c r="C689" t="s">
        <v>252</v>
      </c>
      <c r="D689" t="s">
        <v>257</v>
      </c>
      <c r="E689">
        <v>5</v>
      </c>
      <c r="F689">
        <v>2015</v>
      </c>
      <c r="G689">
        <v>20850.31799358</v>
      </c>
    </row>
    <row r="690" spans="2:7" x14ac:dyDescent="0.25">
      <c r="B690" t="s">
        <v>233</v>
      </c>
      <c r="C690" t="s">
        <v>252</v>
      </c>
      <c r="D690" t="s">
        <v>257</v>
      </c>
      <c r="E690">
        <v>5</v>
      </c>
      <c r="F690">
        <v>2020</v>
      </c>
      <c r="G690">
        <v>23339.627268110002</v>
      </c>
    </row>
    <row r="691" spans="2:7" x14ac:dyDescent="0.25">
      <c r="B691" t="s">
        <v>233</v>
      </c>
      <c r="C691" t="s">
        <v>252</v>
      </c>
      <c r="D691" t="s">
        <v>257</v>
      </c>
      <c r="E691">
        <v>5</v>
      </c>
      <c r="F691">
        <v>2025</v>
      </c>
      <c r="G691">
        <v>26521.495327410001</v>
      </c>
    </row>
    <row r="692" spans="2:7" x14ac:dyDescent="0.25">
      <c r="B692" t="s">
        <v>233</v>
      </c>
      <c r="C692" t="s">
        <v>252</v>
      </c>
      <c r="D692" t="s">
        <v>257</v>
      </c>
      <c r="E692">
        <v>5</v>
      </c>
      <c r="F692">
        <v>2030</v>
      </c>
      <c r="G692">
        <v>26583.5883531</v>
      </c>
    </row>
    <row r="693" spans="2:7" x14ac:dyDescent="0.25">
      <c r="B693" t="s">
        <v>233</v>
      </c>
      <c r="C693" t="s">
        <v>252</v>
      </c>
      <c r="D693" t="s">
        <v>257</v>
      </c>
      <c r="E693">
        <v>5</v>
      </c>
      <c r="F693">
        <v>2035</v>
      </c>
      <c r="G693">
        <v>28416.267183240001</v>
      </c>
    </row>
    <row r="694" spans="2:7" x14ac:dyDescent="0.25">
      <c r="B694" t="s">
        <v>233</v>
      </c>
      <c r="C694" t="s">
        <v>252</v>
      </c>
      <c r="D694" t="s">
        <v>257</v>
      </c>
      <c r="E694">
        <v>5</v>
      </c>
      <c r="F694">
        <v>2040</v>
      </c>
      <c r="G694">
        <v>29177.20728839</v>
      </c>
    </row>
    <row r="695" spans="2:7" x14ac:dyDescent="0.25">
      <c r="B695" t="s">
        <v>233</v>
      </c>
      <c r="C695" t="s">
        <v>252</v>
      </c>
      <c r="D695" t="s">
        <v>257</v>
      </c>
      <c r="E695">
        <v>5</v>
      </c>
      <c r="F695">
        <v>2045</v>
      </c>
      <c r="G695">
        <v>27124.89218993</v>
      </c>
    </row>
    <row r="696" spans="2:7" x14ac:dyDescent="0.25">
      <c r="B696" t="s">
        <v>233</v>
      </c>
      <c r="C696" t="s">
        <v>252</v>
      </c>
      <c r="D696" t="s">
        <v>257</v>
      </c>
      <c r="E696">
        <v>5</v>
      </c>
      <c r="F696">
        <v>2050</v>
      </c>
      <c r="G696">
        <v>29084.42120845</v>
      </c>
    </row>
    <row r="697" spans="2:7" x14ac:dyDescent="0.25">
      <c r="B697" t="s">
        <v>233</v>
      </c>
      <c r="C697" t="s">
        <v>252</v>
      </c>
      <c r="D697" t="s">
        <v>257</v>
      </c>
      <c r="E697">
        <v>6</v>
      </c>
      <c r="F697">
        <v>2010</v>
      </c>
      <c r="G697">
        <v>14303.9117233</v>
      </c>
    </row>
    <row r="698" spans="2:7" x14ac:dyDescent="0.25">
      <c r="B698" t="s">
        <v>233</v>
      </c>
      <c r="C698" t="s">
        <v>252</v>
      </c>
      <c r="D698" t="s">
        <v>257</v>
      </c>
      <c r="E698">
        <v>6</v>
      </c>
      <c r="F698">
        <v>2015</v>
      </c>
      <c r="G698">
        <v>13790.85331061</v>
      </c>
    </row>
    <row r="699" spans="2:7" x14ac:dyDescent="0.25">
      <c r="B699" t="s">
        <v>233</v>
      </c>
      <c r="C699" t="s">
        <v>252</v>
      </c>
      <c r="D699" t="s">
        <v>257</v>
      </c>
      <c r="E699">
        <v>6</v>
      </c>
      <c r="F699">
        <v>2020</v>
      </c>
      <c r="G699">
        <v>11214.34711156</v>
      </c>
    </row>
    <row r="700" spans="2:7" x14ac:dyDescent="0.25">
      <c r="B700" t="s">
        <v>233</v>
      </c>
      <c r="C700" t="s">
        <v>252</v>
      </c>
      <c r="D700" t="s">
        <v>257</v>
      </c>
      <c r="E700">
        <v>6</v>
      </c>
      <c r="F700">
        <v>2025</v>
      </c>
      <c r="G700">
        <v>12095.5590228</v>
      </c>
    </row>
    <row r="701" spans="2:7" x14ac:dyDescent="0.25">
      <c r="B701" t="s">
        <v>233</v>
      </c>
      <c r="C701" t="s">
        <v>252</v>
      </c>
      <c r="D701" t="s">
        <v>257</v>
      </c>
      <c r="E701">
        <v>6</v>
      </c>
      <c r="F701">
        <v>2030</v>
      </c>
      <c r="G701">
        <v>13215.467280299999</v>
      </c>
    </row>
    <row r="702" spans="2:7" x14ac:dyDescent="0.25">
      <c r="B702" t="s">
        <v>233</v>
      </c>
      <c r="C702" t="s">
        <v>252</v>
      </c>
      <c r="D702" t="s">
        <v>257</v>
      </c>
      <c r="E702">
        <v>6</v>
      </c>
      <c r="F702">
        <v>2035</v>
      </c>
      <c r="G702">
        <v>14922.32394622</v>
      </c>
    </row>
    <row r="703" spans="2:7" x14ac:dyDescent="0.25">
      <c r="B703" t="s">
        <v>233</v>
      </c>
      <c r="C703" t="s">
        <v>252</v>
      </c>
      <c r="D703" t="s">
        <v>257</v>
      </c>
      <c r="E703">
        <v>6</v>
      </c>
      <c r="F703">
        <v>2040</v>
      </c>
      <c r="G703">
        <v>13175.11557905</v>
      </c>
    </row>
    <row r="704" spans="2:7" x14ac:dyDescent="0.25">
      <c r="B704" t="s">
        <v>233</v>
      </c>
      <c r="C704" t="s">
        <v>252</v>
      </c>
      <c r="D704" t="s">
        <v>257</v>
      </c>
      <c r="E704">
        <v>6</v>
      </c>
      <c r="F704">
        <v>2045</v>
      </c>
      <c r="G704">
        <v>13648.58051</v>
      </c>
    </row>
    <row r="705" spans="2:8" x14ac:dyDescent="0.25">
      <c r="B705" t="s">
        <v>233</v>
      </c>
      <c r="C705" t="s">
        <v>252</v>
      </c>
      <c r="D705" t="s">
        <v>257</v>
      </c>
      <c r="E705">
        <v>6</v>
      </c>
      <c r="F705">
        <v>2050</v>
      </c>
      <c r="G705">
        <v>14097.354736630001</v>
      </c>
      <c r="H705" s="161"/>
    </row>
    <row r="706" spans="2:8" x14ac:dyDescent="0.25">
      <c r="B706" t="s">
        <v>233</v>
      </c>
      <c r="C706" t="s">
        <v>252</v>
      </c>
      <c r="D706" t="s">
        <v>258</v>
      </c>
      <c r="E706">
        <v>1</v>
      </c>
      <c r="F706">
        <v>2010</v>
      </c>
      <c r="G706" s="161">
        <v>618831.96241899999</v>
      </c>
      <c r="H706" s="161"/>
    </row>
    <row r="707" spans="2:8" x14ac:dyDescent="0.25">
      <c r="B707" t="s">
        <v>233</v>
      </c>
      <c r="C707" t="s">
        <v>252</v>
      </c>
      <c r="D707" t="s">
        <v>258</v>
      </c>
      <c r="E707">
        <v>1</v>
      </c>
      <c r="F707">
        <v>2015</v>
      </c>
      <c r="G707" s="161">
        <v>702040.39668899996</v>
      </c>
      <c r="H707" s="161"/>
    </row>
    <row r="708" spans="2:8" x14ac:dyDescent="0.25">
      <c r="B708" t="s">
        <v>233</v>
      </c>
      <c r="C708" t="s">
        <v>252</v>
      </c>
      <c r="D708" t="s">
        <v>258</v>
      </c>
      <c r="E708">
        <v>1</v>
      </c>
      <c r="F708">
        <v>2020</v>
      </c>
      <c r="G708" s="161">
        <v>777598.19409200002</v>
      </c>
      <c r="H708" s="161"/>
    </row>
    <row r="709" spans="2:8" x14ac:dyDescent="0.25">
      <c r="B709" t="s">
        <v>233</v>
      </c>
      <c r="C709" t="s">
        <v>252</v>
      </c>
      <c r="D709" t="s">
        <v>258</v>
      </c>
      <c r="E709">
        <v>1</v>
      </c>
      <c r="F709">
        <v>2025</v>
      </c>
      <c r="G709" s="161">
        <v>839260.75715399999</v>
      </c>
      <c r="H709" s="161"/>
    </row>
    <row r="710" spans="2:8" x14ac:dyDescent="0.25">
      <c r="B710" t="s">
        <v>233</v>
      </c>
      <c r="C710" t="s">
        <v>252</v>
      </c>
      <c r="D710" t="s">
        <v>258</v>
      </c>
      <c r="E710">
        <v>1</v>
      </c>
      <c r="F710">
        <v>2030</v>
      </c>
      <c r="G710" s="161">
        <v>911774.16257499997</v>
      </c>
      <c r="H710" s="161"/>
    </row>
    <row r="711" spans="2:8" x14ac:dyDescent="0.25">
      <c r="B711" t="s">
        <v>233</v>
      </c>
      <c r="C711" t="s">
        <v>252</v>
      </c>
      <c r="D711" t="s">
        <v>258</v>
      </c>
      <c r="E711">
        <v>1</v>
      </c>
      <c r="F711">
        <v>2035</v>
      </c>
      <c r="G711" s="161">
        <v>963247.82321499998</v>
      </c>
      <c r="H711" s="161"/>
    </row>
    <row r="712" spans="2:8" x14ac:dyDescent="0.25">
      <c r="B712" t="s">
        <v>233</v>
      </c>
      <c r="C712" t="s">
        <v>252</v>
      </c>
      <c r="D712" t="s">
        <v>258</v>
      </c>
      <c r="E712">
        <v>1</v>
      </c>
      <c r="F712">
        <v>2040</v>
      </c>
      <c r="G712" s="161">
        <v>1012971.84609</v>
      </c>
      <c r="H712" s="161"/>
    </row>
    <row r="713" spans="2:8" x14ac:dyDescent="0.25">
      <c r="B713" t="s">
        <v>233</v>
      </c>
      <c r="C713" t="s">
        <v>252</v>
      </c>
      <c r="D713" t="s">
        <v>258</v>
      </c>
      <c r="E713">
        <v>1</v>
      </c>
      <c r="F713">
        <v>2045</v>
      </c>
      <c r="G713" s="161">
        <v>1076434.6551900001</v>
      </c>
      <c r="H713" s="161"/>
    </row>
    <row r="714" spans="2:8" x14ac:dyDescent="0.25">
      <c r="B714" t="s">
        <v>233</v>
      </c>
      <c r="C714" t="s">
        <v>252</v>
      </c>
      <c r="D714" t="s">
        <v>258</v>
      </c>
      <c r="E714">
        <v>1</v>
      </c>
      <c r="F714">
        <v>2050</v>
      </c>
      <c r="G714" s="161">
        <v>1103889.47529</v>
      </c>
      <c r="H714" s="161"/>
    </row>
    <row r="715" spans="2:8" x14ac:dyDescent="0.25">
      <c r="B715" t="s">
        <v>233</v>
      </c>
      <c r="C715" t="s">
        <v>252</v>
      </c>
      <c r="D715" t="s">
        <v>258</v>
      </c>
      <c r="E715">
        <v>2</v>
      </c>
      <c r="F715">
        <v>2010</v>
      </c>
      <c r="G715" s="161">
        <v>453121.40416699997</v>
      </c>
      <c r="H715" s="161"/>
    </row>
    <row r="716" spans="2:8" x14ac:dyDescent="0.25">
      <c r="B716" t="s">
        <v>233</v>
      </c>
      <c r="C716" t="s">
        <v>252</v>
      </c>
      <c r="D716" t="s">
        <v>258</v>
      </c>
      <c r="E716">
        <v>2</v>
      </c>
      <c r="F716">
        <v>2015</v>
      </c>
      <c r="G716" s="161">
        <v>478182.37582299998</v>
      </c>
      <c r="H716" s="161"/>
    </row>
    <row r="717" spans="2:8" x14ac:dyDescent="0.25">
      <c r="B717" t="s">
        <v>233</v>
      </c>
      <c r="C717" t="s">
        <v>252</v>
      </c>
      <c r="D717" t="s">
        <v>258</v>
      </c>
      <c r="E717">
        <v>2</v>
      </c>
      <c r="F717">
        <v>2020</v>
      </c>
      <c r="G717" s="161">
        <v>520729.02636100003</v>
      </c>
      <c r="H717" s="161"/>
    </row>
    <row r="718" spans="2:8" x14ac:dyDescent="0.25">
      <c r="B718" t="s">
        <v>233</v>
      </c>
      <c r="C718" t="s">
        <v>252</v>
      </c>
      <c r="D718" t="s">
        <v>258</v>
      </c>
      <c r="E718">
        <v>2</v>
      </c>
      <c r="F718">
        <v>2025</v>
      </c>
      <c r="G718" s="161">
        <v>559935.82461500005</v>
      </c>
      <c r="H718" s="161"/>
    </row>
    <row r="719" spans="2:8" x14ac:dyDescent="0.25">
      <c r="B719" t="s">
        <v>233</v>
      </c>
      <c r="C719" t="s">
        <v>252</v>
      </c>
      <c r="D719" t="s">
        <v>258</v>
      </c>
      <c r="E719">
        <v>2</v>
      </c>
      <c r="F719">
        <v>2030</v>
      </c>
      <c r="G719" s="161">
        <v>591435.59228500002</v>
      </c>
      <c r="H719" s="161"/>
    </row>
    <row r="720" spans="2:8" x14ac:dyDescent="0.25">
      <c r="B720" t="s">
        <v>233</v>
      </c>
      <c r="C720" t="s">
        <v>252</v>
      </c>
      <c r="D720" t="s">
        <v>258</v>
      </c>
      <c r="E720">
        <v>2</v>
      </c>
      <c r="F720">
        <v>2035</v>
      </c>
      <c r="G720" s="161">
        <v>619088.04232899996</v>
      </c>
      <c r="H720" s="161"/>
    </row>
    <row r="721" spans="2:8" x14ac:dyDescent="0.25">
      <c r="B721" t="s">
        <v>233</v>
      </c>
      <c r="C721" t="s">
        <v>252</v>
      </c>
      <c r="D721" t="s">
        <v>258</v>
      </c>
      <c r="E721">
        <v>2</v>
      </c>
      <c r="F721">
        <v>2040</v>
      </c>
      <c r="G721" s="161">
        <v>645666.018606</v>
      </c>
      <c r="H721" s="161"/>
    </row>
    <row r="722" spans="2:8" x14ac:dyDescent="0.25">
      <c r="B722" t="s">
        <v>233</v>
      </c>
      <c r="C722" t="s">
        <v>252</v>
      </c>
      <c r="D722" t="s">
        <v>258</v>
      </c>
      <c r="E722">
        <v>2</v>
      </c>
      <c r="F722">
        <v>2045</v>
      </c>
      <c r="G722" s="161">
        <v>665091.48441499996</v>
      </c>
      <c r="H722" s="161"/>
    </row>
    <row r="723" spans="2:8" x14ac:dyDescent="0.25">
      <c r="B723" t="s">
        <v>233</v>
      </c>
      <c r="C723" t="s">
        <v>252</v>
      </c>
      <c r="D723" t="s">
        <v>258</v>
      </c>
      <c r="E723">
        <v>2</v>
      </c>
      <c r="F723">
        <v>2050</v>
      </c>
      <c r="G723" s="161">
        <v>699418.85678000003</v>
      </c>
      <c r="H723" s="161"/>
    </row>
    <row r="724" spans="2:8" x14ac:dyDescent="0.25">
      <c r="B724" t="s">
        <v>233</v>
      </c>
      <c r="C724" t="s">
        <v>252</v>
      </c>
      <c r="D724" t="s">
        <v>258</v>
      </c>
      <c r="E724">
        <v>3</v>
      </c>
      <c r="F724">
        <v>2010</v>
      </c>
      <c r="G724" s="161">
        <v>243311.80662399999</v>
      </c>
      <c r="H724" s="161"/>
    </row>
    <row r="725" spans="2:8" x14ac:dyDescent="0.25">
      <c r="B725" t="s">
        <v>233</v>
      </c>
      <c r="C725" t="s">
        <v>252</v>
      </c>
      <c r="D725" t="s">
        <v>258</v>
      </c>
      <c r="E725">
        <v>3</v>
      </c>
      <c r="F725">
        <v>2015</v>
      </c>
      <c r="G725" s="161">
        <v>250498.444835</v>
      </c>
      <c r="H725" s="161"/>
    </row>
    <row r="726" spans="2:8" x14ac:dyDescent="0.25">
      <c r="B726" t="s">
        <v>233</v>
      </c>
      <c r="C726" t="s">
        <v>252</v>
      </c>
      <c r="D726" t="s">
        <v>258</v>
      </c>
      <c r="E726">
        <v>3</v>
      </c>
      <c r="F726">
        <v>2020</v>
      </c>
      <c r="G726" s="161">
        <v>272113.71522700001</v>
      </c>
      <c r="H726" s="161"/>
    </row>
    <row r="727" spans="2:8" x14ac:dyDescent="0.25">
      <c r="B727" t="s">
        <v>233</v>
      </c>
      <c r="C727" t="s">
        <v>252</v>
      </c>
      <c r="D727" t="s">
        <v>258</v>
      </c>
      <c r="E727">
        <v>3</v>
      </c>
      <c r="F727">
        <v>2025</v>
      </c>
      <c r="G727" s="161">
        <v>290029.471991</v>
      </c>
      <c r="H727" s="161"/>
    </row>
    <row r="728" spans="2:8" x14ac:dyDescent="0.25">
      <c r="B728" t="s">
        <v>233</v>
      </c>
      <c r="C728" t="s">
        <v>252</v>
      </c>
      <c r="D728" t="s">
        <v>258</v>
      </c>
      <c r="E728">
        <v>3</v>
      </c>
      <c r="F728">
        <v>2030</v>
      </c>
      <c r="G728" s="161">
        <v>297035.34615499998</v>
      </c>
      <c r="H728" s="161"/>
    </row>
    <row r="729" spans="2:8" x14ac:dyDescent="0.25">
      <c r="B729" t="s">
        <v>233</v>
      </c>
      <c r="C729" t="s">
        <v>252</v>
      </c>
      <c r="D729" t="s">
        <v>258</v>
      </c>
      <c r="E729">
        <v>3</v>
      </c>
      <c r="F729">
        <v>2035</v>
      </c>
      <c r="G729" s="161">
        <v>298050.82669199997</v>
      </c>
      <c r="H729" s="161"/>
    </row>
    <row r="730" spans="2:8" x14ac:dyDescent="0.25">
      <c r="B730" t="s">
        <v>233</v>
      </c>
      <c r="C730" t="s">
        <v>252</v>
      </c>
      <c r="D730" t="s">
        <v>258</v>
      </c>
      <c r="E730">
        <v>3</v>
      </c>
      <c r="F730">
        <v>2040</v>
      </c>
      <c r="G730" s="161">
        <v>311191.57903899997</v>
      </c>
      <c r="H730" s="161"/>
    </row>
    <row r="731" spans="2:8" x14ac:dyDescent="0.25">
      <c r="B731" t="s">
        <v>233</v>
      </c>
      <c r="C731" t="s">
        <v>252</v>
      </c>
      <c r="D731" t="s">
        <v>258</v>
      </c>
      <c r="E731">
        <v>3</v>
      </c>
      <c r="F731">
        <v>2045</v>
      </c>
      <c r="G731" s="161">
        <v>313705.82325700001</v>
      </c>
      <c r="H731" s="161"/>
    </row>
    <row r="732" spans="2:8" x14ac:dyDescent="0.25">
      <c r="B732" t="s">
        <v>233</v>
      </c>
      <c r="C732" t="s">
        <v>252</v>
      </c>
      <c r="D732" t="s">
        <v>258</v>
      </c>
      <c r="E732">
        <v>3</v>
      </c>
      <c r="F732">
        <v>2050</v>
      </c>
      <c r="G732" s="161">
        <v>315963.08558999997</v>
      </c>
      <c r="H732" s="161"/>
    </row>
    <row r="733" spans="2:8" x14ac:dyDescent="0.25">
      <c r="B733" t="s">
        <v>233</v>
      </c>
      <c r="C733" t="s">
        <v>252</v>
      </c>
      <c r="D733" t="s">
        <v>258</v>
      </c>
      <c r="E733">
        <v>4</v>
      </c>
      <c r="F733">
        <v>2010</v>
      </c>
      <c r="G733" s="161">
        <v>171641.71800600001</v>
      </c>
      <c r="H733" s="161"/>
    </row>
    <row r="734" spans="2:8" x14ac:dyDescent="0.25">
      <c r="B734" t="s">
        <v>233</v>
      </c>
      <c r="C734" t="s">
        <v>252</v>
      </c>
      <c r="D734" t="s">
        <v>258</v>
      </c>
      <c r="E734">
        <v>4</v>
      </c>
      <c r="F734">
        <v>2015</v>
      </c>
      <c r="G734" s="161">
        <v>192679.67128099999</v>
      </c>
      <c r="H734" s="161"/>
    </row>
    <row r="735" spans="2:8" x14ac:dyDescent="0.25">
      <c r="B735" t="s">
        <v>233</v>
      </c>
      <c r="C735" t="s">
        <v>252</v>
      </c>
      <c r="D735" t="s">
        <v>258</v>
      </c>
      <c r="E735">
        <v>4</v>
      </c>
      <c r="F735">
        <v>2020</v>
      </c>
      <c r="G735" s="161">
        <v>215372.46667299999</v>
      </c>
      <c r="H735" s="161"/>
    </row>
    <row r="736" spans="2:8" x14ac:dyDescent="0.25">
      <c r="B736" t="s">
        <v>233</v>
      </c>
      <c r="C736" t="s">
        <v>252</v>
      </c>
      <c r="D736" t="s">
        <v>258</v>
      </c>
      <c r="E736">
        <v>4</v>
      </c>
      <c r="F736">
        <v>2025</v>
      </c>
      <c r="G736" s="161">
        <v>223573.018484</v>
      </c>
      <c r="H736" s="161"/>
    </row>
    <row r="737" spans="2:8" x14ac:dyDescent="0.25">
      <c r="B737" t="s">
        <v>233</v>
      </c>
      <c r="C737" t="s">
        <v>252</v>
      </c>
      <c r="D737" t="s">
        <v>258</v>
      </c>
      <c r="E737">
        <v>4</v>
      </c>
      <c r="F737">
        <v>2030</v>
      </c>
      <c r="G737" s="161">
        <v>225150.408581</v>
      </c>
      <c r="H737" s="161"/>
    </row>
    <row r="738" spans="2:8" x14ac:dyDescent="0.25">
      <c r="B738" t="s">
        <v>233</v>
      </c>
      <c r="C738" t="s">
        <v>252</v>
      </c>
      <c r="D738" t="s">
        <v>258</v>
      </c>
      <c r="E738">
        <v>4</v>
      </c>
      <c r="F738">
        <v>2035</v>
      </c>
      <c r="G738" s="161">
        <v>236423.83661299999</v>
      </c>
      <c r="H738" s="161"/>
    </row>
    <row r="739" spans="2:8" x14ac:dyDescent="0.25">
      <c r="B739" t="s">
        <v>233</v>
      </c>
      <c r="C739" t="s">
        <v>252</v>
      </c>
      <c r="D739" t="s">
        <v>258</v>
      </c>
      <c r="E739">
        <v>4</v>
      </c>
      <c r="F739">
        <v>2040</v>
      </c>
      <c r="G739" s="161">
        <v>247080.169093</v>
      </c>
      <c r="H739" s="161"/>
    </row>
    <row r="740" spans="2:8" x14ac:dyDescent="0.25">
      <c r="B740" t="s">
        <v>233</v>
      </c>
      <c r="C740" t="s">
        <v>252</v>
      </c>
      <c r="D740" t="s">
        <v>258</v>
      </c>
      <c r="E740">
        <v>4</v>
      </c>
      <c r="F740">
        <v>2045</v>
      </c>
      <c r="G740" s="161">
        <v>248302.38418299999</v>
      </c>
      <c r="H740" s="161"/>
    </row>
    <row r="741" spans="2:8" x14ac:dyDescent="0.25">
      <c r="B741" t="s">
        <v>233</v>
      </c>
      <c r="C741" t="s">
        <v>252</v>
      </c>
      <c r="D741" t="s">
        <v>258</v>
      </c>
      <c r="E741">
        <v>4</v>
      </c>
      <c r="F741">
        <v>2050</v>
      </c>
      <c r="G741" s="161">
        <v>251356.64028699999</v>
      </c>
    </row>
    <row r="742" spans="2:8" x14ac:dyDescent="0.25">
      <c r="B742" t="s">
        <v>233</v>
      </c>
      <c r="C742" t="s">
        <v>252</v>
      </c>
      <c r="D742" t="s">
        <v>258</v>
      </c>
      <c r="E742">
        <v>5</v>
      </c>
      <c r="F742">
        <v>2010</v>
      </c>
      <c r="G742">
        <v>87485.228030779996</v>
      </c>
    </row>
    <row r="743" spans="2:8" x14ac:dyDescent="0.25">
      <c r="B743" t="s">
        <v>233</v>
      </c>
      <c r="C743" t="s">
        <v>252</v>
      </c>
      <c r="D743" t="s">
        <v>258</v>
      </c>
      <c r="E743">
        <v>5</v>
      </c>
      <c r="F743">
        <v>2015</v>
      </c>
      <c r="G743">
        <v>79243.598317540003</v>
      </c>
    </row>
    <row r="744" spans="2:8" x14ac:dyDescent="0.25">
      <c r="B744" t="s">
        <v>233</v>
      </c>
      <c r="C744" t="s">
        <v>252</v>
      </c>
      <c r="D744" t="s">
        <v>258</v>
      </c>
      <c r="E744">
        <v>5</v>
      </c>
      <c r="F744">
        <v>2020</v>
      </c>
      <c r="G744">
        <v>73853.727198139997</v>
      </c>
    </row>
    <row r="745" spans="2:8" x14ac:dyDescent="0.25">
      <c r="B745" t="s">
        <v>233</v>
      </c>
      <c r="C745" t="s">
        <v>252</v>
      </c>
      <c r="D745" t="s">
        <v>258</v>
      </c>
      <c r="E745">
        <v>5</v>
      </c>
      <c r="F745">
        <v>2025</v>
      </c>
      <c r="G745">
        <v>72894.035340029994</v>
      </c>
    </row>
    <row r="746" spans="2:8" x14ac:dyDescent="0.25">
      <c r="B746" t="s">
        <v>233</v>
      </c>
      <c r="C746" t="s">
        <v>252</v>
      </c>
      <c r="D746" t="s">
        <v>258</v>
      </c>
      <c r="E746">
        <v>5</v>
      </c>
      <c r="F746">
        <v>2030</v>
      </c>
      <c r="G746">
        <v>76729.095923390007</v>
      </c>
    </row>
    <row r="747" spans="2:8" x14ac:dyDescent="0.25">
      <c r="B747" t="s">
        <v>233</v>
      </c>
      <c r="C747" t="s">
        <v>252</v>
      </c>
      <c r="D747" t="s">
        <v>258</v>
      </c>
      <c r="E747">
        <v>5</v>
      </c>
      <c r="F747">
        <v>2035</v>
      </c>
      <c r="G747">
        <v>76816.242846930007</v>
      </c>
    </row>
    <row r="748" spans="2:8" x14ac:dyDescent="0.25">
      <c r="B748" t="s">
        <v>233</v>
      </c>
      <c r="C748" t="s">
        <v>252</v>
      </c>
      <c r="D748" t="s">
        <v>258</v>
      </c>
      <c r="E748">
        <v>5</v>
      </c>
      <c r="F748">
        <v>2040</v>
      </c>
      <c r="G748">
        <v>81175.336458560007</v>
      </c>
    </row>
    <row r="749" spans="2:8" x14ac:dyDescent="0.25">
      <c r="B749" t="s">
        <v>233</v>
      </c>
      <c r="C749" t="s">
        <v>252</v>
      </c>
      <c r="D749" t="s">
        <v>258</v>
      </c>
      <c r="E749">
        <v>5</v>
      </c>
      <c r="F749">
        <v>2045</v>
      </c>
      <c r="G749">
        <v>83245.934769839994</v>
      </c>
    </row>
    <row r="750" spans="2:8" x14ac:dyDescent="0.25">
      <c r="B750" t="s">
        <v>233</v>
      </c>
      <c r="C750" t="s">
        <v>252</v>
      </c>
      <c r="D750" t="s">
        <v>258</v>
      </c>
      <c r="E750">
        <v>5</v>
      </c>
      <c r="F750">
        <v>2050</v>
      </c>
      <c r="G750">
        <v>84118.848285209999</v>
      </c>
    </row>
    <row r="751" spans="2:8" x14ac:dyDescent="0.25">
      <c r="B751" t="s">
        <v>233</v>
      </c>
      <c r="C751" t="s">
        <v>252</v>
      </c>
      <c r="D751" t="s">
        <v>258</v>
      </c>
      <c r="E751">
        <v>6</v>
      </c>
      <c r="F751">
        <v>2010</v>
      </c>
      <c r="G751">
        <v>69584.389870939995</v>
      </c>
    </row>
    <row r="752" spans="2:8" x14ac:dyDescent="0.25">
      <c r="B752" t="s">
        <v>233</v>
      </c>
      <c r="C752" t="s">
        <v>252</v>
      </c>
      <c r="D752" t="s">
        <v>258</v>
      </c>
      <c r="E752">
        <v>6</v>
      </c>
      <c r="F752">
        <v>2015</v>
      </c>
      <c r="G752">
        <v>47461.445014290002</v>
      </c>
    </row>
    <row r="753" spans="2:8" x14ac:dyDescent="0.25">
      <c r="B753" t="s">
        <v>233</v>
      </c>
      <c r="C753" t="s">
        <v>252</v>
      </c>
      <c r="D753" t="s">
        <v>258</v>
      </c>
      <c r="E753">
        <v>6</v>
      </c>
      <c r="F753">
        <v>2020</v>
      </c>
      <c r="G753">
        <v>32599.332773620001</v>
      </c>
    </row>
    <row r="754" spans="2:8" x14ac:dyDescent="0.25">
      <c r="B754" t="s">
        <v>233</v>
      </c>
      <c r="C754" t="s">
        <v>252</v>
      </c>
      <c r="D754" t="s">
        <v>258</v>
      </c>
      <c r="E754">
        <v>6</v>
      </c>
      <c r="F754">
        <v>2025</v>
      </c>
      <c r="G754">
        <v>31865.484797109999</v>
      </c>
    </row>
    <row r="755" spans="2:8" x14ac:dyDescent="0.25">
      <c r="B755" t="s">
        <v>233</v>
      </c>
      <c r="C755" t="s">
        <v>252</v>
      </c>
      <c r="D755" t="s">
        <v>258</v>
      </c>
      <c r="E755">
        <v>6</v>
      </c>
      <c r="F755">
        <v>2030</v>
      </c>
      <c r="G755">
        <v>33338.245581670002</v>
      </c>
    </row>
    <row r="756" spans="2:8" x14ac:dyDescent="0.25">
      <c r="B756" t="s">
        <v>233</v>
      </c>
      <c r="C756" t="s">
        <v>252</v>
      </c>
      <c r="D756" t="s">
        <v>258</v>
      </c>
      <c r="E756">
        <v>6</v>
      </c>
      <c r="F756">
        <v>2035</v>
      </c>
      <c r="G756">
        <v>32770.304017039998</v>
      </c>
    </row>
    <row r="757" spans="2:8" x14ac:dyDescent="0.25">
      <c r="B757" t="s">
        <v>233</v>
      </c>
      <c r="C757" t="s">
        <v>252</v>
      </c>
      <c r="D757" t="s">
        <v>258</v>
      </c>
      <c r="E757">
        <v>6</v>
      </c>
      <c r="F757">
        <v>2040</v>
      </c>
      <c r="G757">
        <v>34840.652515469999</v>
      </c>
    </row>
    <row r="758" spans="2:8" x14ac:dyDescent="0.25">
      <c r="B758" t="s">
        <v>233</v>
      </c>
      <c r="C758" t="s">
        <v>252</v>
      </c>
      <c r="D758" t="s">
        <v>258</v>
      </c>
      <c r="E758">
        <v>6</v>
      </c>
      <c r="F758">
        <v>2045</v>
      </c>
      <c r="G758">
        <v>33169.28365248</v>
      </c>
    </row>
    <row r="759" spans="2:8" x14ac:dyDescent="0.25">
      <c r="B759" t="s">
        <v>233</v>
      </c>
      <c r="C759" t="s">
        <v>252</v>
      </c>
      <c r="D759" t="s">
        <v>258</v>
      </c>
      <c r="E759">
        <v>6</v>
      </c>
      <c r="F759">
        <v>2050</v>
      </c>
      <c r="G759">
        <v>33826.569438589999</v>
      </c>
      <c r="H759" s="161"/>
    </row>
    <row r="760" spans="2:8" x14ac:dyDescent="0.25">
      <c r="B760" t="s">
        <v>233</v>
      </c>
      <c r="C760" t="s">
        <v>252</v>
      </c>
      <c r="D760" t="s">
        <v>259</v>
      </c>
      <c r="E760">
        <v>1</v>
      </c>
      <c r="F760">
        <v>2010</v>
      </c>
      <c r="G760" s="161">
        <v>421581.88108899997</v>
      </c>
      <c r="H760" s="161"/>
    </row>
    <row r="761" spans="2:8" x14ac:dyDescent="0.25">
      <c r="B761" t="s">
        <v>233</v>
      </c>
      <c r="C761" t="s">
        <v>252</v>
      </c>
      <c r="D761" t="s">
        <v>259</v>
      </c>
      <c r="E761">
        <v>1</v>
      </c>
      <c r="F761">
        <v>2015</v>
      </c>
      <c r="G761" s="161">
        <v>445172.50448800001</v>
      </c>
      <c r="H761" s="161"/>
    </row>
    <row r="762" spans="2:8" x14ac:dyDescent="0.25">
      <c r="B762" t="s">
        <v>233</v>
      </c>
      <c r="C762" t="s">
        <v>252</v>
      </c>
      <c r="D762" t="s">
        <v>259</v>
      </c>
      <c r="E762">
        <v>1</v>
      </c>
      <c r="F762">
        <v>2020</v>
      </c>
      <c r="G762" s="161">
        <v>498320.73325300001</v>
      </c>
      <c r="H762" s="161"/>
    </row>
    <row r="763" spans="2:8" x14ac:dyDescent="0.25">
      <c r="B763" t="s">
        <v>233</v>
      </c>
      <c r="C763" t="s">
        <v>252</v>
      </c>
      <c r="D763" t="s">
        <v>259</v>
      </c>
      <c r="E763">
        <v>1</v>
      </c>
      <c r="F763">
        <v>2025</v>
      </c>
      <c r="G763" s="161">
        <v>537694.90660300001</v>
      </c>
      <c r="H763" s="161"/>
    </row>
    <row r="764" spans="2:8" x14ac:dyDescent="0.25">
      <c r="B764" t="s">
        <v>233</v>
      </c>
      <c r="C764" t="s">
        <v>252</v>
      </c>
      <c r="D764" t="s">
        <v>259</v>
      </c>
      <c r="E764">
        <v>1</v>
      </c>
      <c r="F764">
        <v>2030</v>
      </c>
      <c r="G764" s="161">
        <v>581923.67928100005</v>
      </c>
      <c r="H764" s="161"/>
    </row>
    <row r="765" spans="2:8" x14ac:dyDescent="0.25">
      <c r="B765" t="s">
        <v>233</v>
      </c>
      <c r="C765" t="s">
        <v>252</v>
      </c>
      <c r="D765" t="s">
        <v>259</v>
      </c>
      <c r="E765">
        <v>1</v>
      </c>
      <c r="F765">
        <v>2035</v>
      </c>
      <c r="G765" s="161">
        <v>616164.42514599999</v>
      </c>
      <c r="H765" s="161"/>
    </row>
    <row r="766" spans="2:8" x14ac:dyDescent="0.25">
      <c r="B766" t="s">
        <v>233</v>
      </c>
      <c r="C766" t="s">
        <v>252</v>
      </c>
      <c r="D766" t="s">
        <v>259</v>
      </c>
      <c r="E766">
        <v>1</v>
      </c>
      <c r="F766">
        <v>2040</v>
      </c>
      <c r="G766" s="161">
        <v>661524.95828899997</v>
      </c>
      <c r="H766" s="161"/>
    </row>
    <row r="767" spans="2:8" x14ac:dyDescent="0.25">
      <c r="B767" t="s">
        <v>233</v>
      </c>
      <c r="C767" t="s">
        <v>252</v>
      </c>
      <c r="D767" t="s">
        <v>259</v>
      </c>
      <c r="E767">
        <v>1</v>
      </c>
      <c r="F767">
        <v>2045</v>
      </c>
      <c r="G767" s="161">
        <v>687163.23123699997</v>
      </c>
      <c r="H767" s="161"/>
    </row>
    <row r="768" spans="2:8" x14ac:dyDescent="0.25">
      <c r="B768" t="s">
        <v>233</v>
      </c>
      <c r="C768" t="s">
        <v>252</v>
      </c>
      <c r="D768" t="s">
        <v>259</v>
      </c>
      <c r="E768">
        <v>1</v>
      </c>
      <c r="F768">
        <v>2050</v>
      </c>
      <c r="G768" s="161">
        <v>709835.67047999997</v>
      </c>
      <c r="H768" s="161"/>
    </row>
    <row r="769" spans="2:8" x14ac:dyDescent="0.25">
      <c r="B769" t="s">
        <v>233</v>
      </c>
      <c r="C769" t="s">
        <v>252</v>
      </c>
      <c r="D769" t="s">
        <v>259</v>
      </c>
      <c r="E769">
        <v>2</v>
      </c>
      <c r="F769">
        <v>2010</v>
      </c>
      <c r="G769" s="161">
        <v>457244.40359100001</v>
      </c>
      <c r="H769" s="161"/>
    </row>
    <row r="770" spans="2:8" x14ac:dyDescent="0.25">
      <c r="B770" t="s">
        <v>233</v>
      </c>
      <c r="C770" t="s">
        <v>252</v>
      </c>
      <c r="D770" t="s">
        <v>259</v>
      </c>
      <c r="E770">
        <v>2</v>
      </c>
      <c r="F770">
        <v>2015</v>
      </c>
      <c r="G770" s="161">
        <v>390003.37964499998</v>
      </c>
      <c r="H770" s="161"/>
    </row>
    <row r="771" spans="2:8" x14ac:dyDescent="0.25">
      <c r="B771" t="s">
        <v>233</v>
      </c>
      <c r="C771" t="s">
        <v>252</v>
      </c>
      <c r="D771" t="s">
        <v>259</v>
      </c>
      <c r="E771">
        <v>2</v>
      </c>
      <c r="F771">
        <v>2020</v>
      </c>
      <c r="G771" s="161">
        <v>410767.42910299997</v>
      </c>
      <c r="H771" s="161"/>
    </row>
    <row r="772" spans="2:8" x14ac:dyDescent="0.25">
      <c r="B772" t="s">
        <v>233</v>
      </c>
      <c r="C772" t="s">
        <v>252</v>
      </c>
      <c r="D772" t="s">
        <v>259</v>
      </c>
      <c r="E772">
        <v>2</v>
      </c>
      <c r="F772">
        <v>2025</v>
      </c>
      <c r="G772" s="161">
        <v>452503.38617499999</v>
      </c>
      <c r="H772" s="161"/>
    </row>
    <row r="773" spans="2:8" x14ac:dyDescent="0.25">
      <c r="B773" t="s">
        <v>233</v>
      </c>
      <c r="C773" t="s">
        <v>252</v>
      </c>
      <c r="D773" t="s">
        <v>259</v>
      </c>
      <c r="E773">
        <v>2</v>
      </c>
      <c r="F773">
        <v>2030</v>
      </c>
      <c r="G773" s="161">
        <v>483679.71995200001</v>
      </c>
      <c r="H773" s="161"/>
    </row>
    <row r="774" spans="2:8" x14ac:dyDescent="0.25">
      <c r="B774" t="s">
        <v>233</v>
      </c>
      <c r="C774" t="s">
        <v>252</v>
      </c>
      <c r="D774" t="s">
        <v>259</v>
      </c>
      <c r="E774">
        <v>2</v>
      </c>
      <c r="F774">
        <v>2035</v>
      </c>
      <c r="G774" s="161">
        <v>530022.85265699995</v>
      </c>
      <c r="H774" s="161"/>
    </row>
    <row r="775" spans="2:8" x14ac:dyDescent="0.25">
      <c r="B775" t="s">
        <v>233</v>
      </c>
      <c r="C775" t="s">
        <v>252</v>
      </c>
      <c r="D775" t="s">
        <v>259</v>
      </c>
      <c r="E775">
        <v>2</v>
      </c>
      <c r="F775">
        <v>2040</v>
      </c>
      <c r="G775" s="161">
        <v>555035.53445399995</v>
      </c>
      <c r="H775" s="161"/>
    </row>
    <row r="776" spans="2:8" x14ac:dyDescent="0.25">
      <c r="B776" t="s">
        <v>233</v>
      </c>
      <c r="C776" t="s">
        <v>252</v>
      </c>
      <c r="D776" t="s">
        <v>259</v>
      </c>
      <c r="E776">
        <v>2</v>
      </c>
      <c r="F776">
        <v>2045</v>
      </c>
      <c r="G776" s="161">
        <v>559830.17416199995</v>
      </c>
      <c r="H776" s="161"/>
    </row>
    <row r="777" spans="2:8" x14ac:dyDescent="0.25">
      <c r="B777" t="s">
        <v>233</v>
      </c>
      <c r="C777" t="s">
        <v>252</v>
      </c>
      <c r="D777" t="s">
        <v>259</v>
      </c>
      <c r="E777">
        <v>2</v>
      </c>
      <c r="F777">
        <v>2050</v>
      </c>
      <c r="G777" s="161">
        <v>594155.30454399996</v>
      </c>
      <c r="H777" s="161"/>
    </row>
    <row r="778" spans="2:8" x14ac:dyDescent="0.25">
      <c r="B778" t="s">
        <v>233</v>
      </c>
      <c r="C778" t="s">
        <v>252</v>
      </c>
      <c r="D778" t="s">
        <v>259</v>
      </c>
      <c r="E778">
        <v>3</v>
      </c>
      <c r="F778">
        <v>2010</v>
      </c>
      <c r="G778" s="161">
        <v>246410.67114799999</v>
      </c>
      <c r="H778" s="161"/>
    </row>
    <row r="779" spans="2:8" x14ac:dyDescent="0.25">
      <c r="B779" t="s">
        <v>233</v>
      </c>
      <c r="C779" t="s">
        <v>252</v>
      </c>
      <c r="D779" t="s">
        <v>259</v>
      </c>
      <c r="E779">
        <v>3</v>
      </c>
      <c r="F779">
        <v>2015</v>
      </c>
      <c r="G779" s="161">
        <v>204037.19063200001</v>
      </c>
      <c r="H779" s="161"/>
    </row>
    <row r="780" spans="2:8" x14ac:dyDescent="0.25">
      <c r="B780" t="s">
        <v>233</v>
      </c>
      <c r="C780" t="s">
        <v>252</v>
      </c>
      <c r="D780" t="s">
        <v>259</v>
      </c>
      <c r="E780">
        <v>3</v>
      </c>
      <c r="F780">
        <v>2020</v>
      </c>
      <c r="G780" s="161">
        <v>226988.16464900001</v>
      </c>
      <c r="H780" s="161"/>
    </row>
    <row r="781" spans="2:8" x14ac:dyDescent="0.25">
      <c r="B781" t="s">
        <v>233</v>
      </c>
      <c r="C781" t="s">
        <v>252</v>
      </c>
      <c r="D781" t="s">
        <v>259</v>
      </c>
      <c r="E781">
        <v>3</v>
      </c>
      <c r="F781">
        <v>2025</v>
      </c>
      <c r="G781" s="161">
        <v>234868.86444899999</v>
      </c>
      <c r="H781" s="161"/>
    </row>
    <row r="782" spans="2:8" x14ac:dyDescent="0.25">
      <c r="B782" t="s">
        <v>233</v>
      </c>
      <c r="C782" t="s">
        <v>252</v>
      </c>
      <c r="D782" t="s">
        <v>259</v>
      </c>
      <c r="E782">
        <v>3</v>
      </c>
      <c r="F782">
        <v>2030</v>
      </c>
      <c r="G782" s="161">
        <v>254723.00197499999</v>
      </c>
      <c r="H782" s="161"/>
    </row>
    <row r="783" spans="2:8" x14ac:dyDescent="0.25">
      <c r="B783" t="s">
        <v>233</v>
      </c>
      <c r="C783" t="s">
        <v>252</v>
      </c>
      <c r="D783" t="s">
        <v>259</v>
      </c>
      <c r="E783">
        <v>3</v>
      </c>
      <c r="F783">
        <v>2035</v>
      </c>
      <c r="G783" s="161">
        <v>253772.449888</v>
      </c>
      <c r="H783" s="161"/>
    </row>
    <row r="784" spans="2:8" x14ac:dyDescent="0.25">
      <c r="B784" t="s">
        <v>233</v>
      </c>
      <c r="C784" t="s">
        <v>252</v>
      </c>
      <c r="D784" t="s">
        <v>259</v>
      </c>
      <c r="E784">
        <v>3</v>
      </c>
      <c r="F784">
        <v>2040</v>
      </c>
      <c r="G784" s="161">
        <v>258921.50422599999</v>
      </c>
      <c r="H784" s="161"/>
    </row>
    <row r="785" spans="2:8" x14ac:dyDescent="0.25">
      <c r="B785" t="s">
        <v>233</v>
      </c>
      <c r="C785" t="s">
        <v>252</v>
      </c>
      <c r="D785" t="s">
        <v>259</v>
      </c>
      <c r="E785">
        <v>3</v>
      </c>
      <c r="F785">
        <v>2045</v>
      </c>
      <c r="G785" s="161">
        <v>251488.98515200001</v>
      </c>
      <c r="H785" s="161"/>
    </row>
    <row r="786" spans="2:8" x14ac:dyDescent="0.25">
      <c r="B786" t="s">
        <v>233</v>
      </c>
      <c r="C786" t="s">
        <v>252</v>
      </c>
      <c r="D786" t="s">
        <v>259</v>
      </c>
      <c r="E786">
        <v>3</v>
      </c>
      <c r="F786">
        <v>2050</v>
      </c>
      <c r="G786" s="161">
        <v>262176.07348199998</v>
      </c>
      <c r="H786" s="161"/>
    </row>
    <row r="787" spans="2:8" x14ac:dyDescent="0.25">
      <c r="B787" t="s">
        <v>233</v>
      </c>
      <c r="C787" t="s">
        <v>252</v>
      </c>
      <c r="D787" t="s">
        <v>259</v>
      </c>
      <c r="E787">
        <v>4</v>
      </c>
      <c r="F787">
        <v>2010</v>
      </c>
      <c r="G787" s="161">
        <v>138817.198195</v>
      </c>
      <c r="H787" s="161"/>
    </row>
    <row r="788" spans="2:8" x14ac:dyDescent="0.25">
      <c r="B788" t="s">
        <v>233</v>
      </c>
      <c r="C788" t="s">
        <v>252</v>
      </c>
      <c r="D788" t="s">
        <v>259</v>
      </c>
      <c r="E788">
        <v>4</v>
      </c>
      <c r="F788">
        <v>2015</v>
      </c>
      <c r="G788" s="161">
        <v>176789.222064</v>
      </c>
      <c r="H788" s="161"/>
    </row>
    <row r="789" spans="2:8" x14ac:dyDescent="0.25">
      <c r="B789" t="s">
        <v>233</v>
      </c>
      <c r="C789" t="s">
        <v>252</v>
      </c>
      <c r="D789" t="s">
        <v>259</v>
      </c>
      <c r="E789">
        <v>4</v>
      </c>
      <c r="F789">
        <v>2020</v>
      </c>
      <c r="G789" s="161">
        <v>183806.551194</v>
      </c>
      <c r="H789" s="161"/>
    </row>
    <row r="790" spans="2:8" x14ac:dyDescent="0.25">
      <c r="B790" t="s">
        <v>233</v>
      </c>
      <c r="C790" t="s">
        <v>252</v>
      </c>
      <c r="D790" t="s">
        <v>259</v>
      </c>
      <c r="E790">
        <v>4</v>
      </c>
      <c r="F790">
        <v>2025</v>
      </c>
      <c r="G790" s="161">
        <v>197790.94198599999</v>
      </c>
      <c r="H790" s="161"/>
    </row>
    <row r="791" spans="2:8" x14ac:dyDescent="0.25">
      <c r="B791" t="s">
        <v>233</v>
      </c>
      <c r="C791" t="s">
        <v>252</v>
      </c>
      <c r="D791" t="s">
        <v>259</v>
      </c>
      <c r="E791">
        <v>4</v>
      </c>
      <c r="F791">
        <v>2030</v>
      </c>
      <c r="G791" s="161">
        <v>208299.12852599999</v>
      </c>
      <c r="H791" s="161"/>
    </row>
    <row r="792" spans="2:8" x14ac:dyDescent="0.25">
      <c r="B792" t="s">
        <v>233</v>
      </c>
      <c r="C792" t="s">
        <v>252</v>
      </c>
      <c r="D792" t="s">
        <v>259</v>
      </c>
      <c r="E792">
        <v>4</v>
      </c>
      <c r="F792">
        <v>2035</v>
      </c>
      <c r="G792" s="161">
        <v>214871.228913</v>
      </c>
      <c r="H792" s="161"/>
    </row>
    <row r="793" spans="2:8" x14ac:dyDescent="0.25">
      <c r="B793" t="s">
        <v>233</v>
      </c>
      <c r="C793" t="s">
        <v>252</v>
      </c>
      <c r="D793" t="s">
        <v>259</v>
      </c>
      <c r="E793">
        <v>4</v>
      </c>
      <c r="F793">
        <v>2040</v>
      </c>
      <c r="G793" s="161">
        <v>208138.00312800001</v>
      </c>
      <c r="H793" s="161"/>
    </row>
    <row r="794" spans="2:8" x14ac:dyDescent="0.25">
      <c r="B794" t="s">
        <v>233</v>
      </c>
      <c r="C794" t="s">
        <v>252</v>
      </c>
      <c r="D794" t="s">
        <v>259</v>
      </c>
      <c r="E794">
        <v>4</v>
      </c>
      <c r="F794">
        <v>2045</v>
      </c>
      <c r="G794" s="161">
        <v>207195.00859799999</v>
      </c>
      <c r="H794" s="161"/>
    </row>
    <row r="795" spans="2:8" x14ac:dyDescent="0.25">
      <c r="B795" t="s">
        <v>233</v>
      </c>
      <c r="C795" t="s">
        <v>252</v>
      </c>
      <c r="D795" t="s">
        <v>259</v>
      </c>
      <c r="E795">
        <v>4</v>
      </c>
      <c r="F795">
        <v>2050</v>
      </c>
      <c r="G795" s="161">
        <v>210968.552456</v>
      </c>
    </row>
    <row r="796" spans="2:8" x14ac:dyDescent="0.25">
      <c r="B796" t="s">
        <v>233</v>
      </c>
      <c r="C796" t="s">
        <v>252</v>
      </c>
      <c r="D796" t="s">
        <v>259</v>
      </c>
      <c r="E796">
        <v>5</v>
      </c>
      <c r="F796">
        <v>2010</v>
      </c>
      <c r="G796">
        <v>32291.243083339999</v>
      </c>
    </row>
    <row r="797" spans="2:8" x14ac:dyDescent="0.25">
      <c r="B797" t="s">
        <v>233</v>
      </c>
      <c r="C797" t="s">
        <v>252</v>
      </c>
      <c r="D797" t="s">
        <v>259</v>
      </c>
      <c r="E797">
        <v>5</v>
      </c>
      <c r="F797">
        <v>2015</v>
      </c>
      <c r="G797">
        <v>48935.559711440001</v>
      </c>
    </row>
    <row r="798" spans="2:8" x14ac:dyDescent="0.25">
      <c r="B798" t="s">
        <v>233</v>
      </c>
      <c r="C798" t="s">
        <v>252</v>
      </c>
      <c r="D798" t="s">
        <v>259</v>
      </c>
      <c r="E798">
        <v>5</v>
      </c>
      <c r="F798">
        <v>2020</v>
      </c>
      <c r="G798">
        <v>58241.990737489999</v>
      </c>
    </row>
    <row r="799" spans="2:8" x14ac:dyDescent="0.25">
      <c r="B799" t="s">
        <v>233</v>
      </c>
      <c r="C799" t="s">
        <v>252</v>
      </c>
      <c r="D799" t="s">
        <v>259</v>
      </c>
      <c r="E799">
        <v>5</v>
      </c>
      <c r="F799">
        <v>2025</v>
      </c>
      <c r="G799">
        <v>62551.12442231</v>
      </c>
    </row>
    <row r="800" spans="2:8" x14ac:dyDescent="0.25">
      <c r="B800" t="s">
        <v>233</v>
      </c>
      <c r="C800" t="s">
        <v>252</v>
      </c>
      <c r="D800" t="s">
        <v>259</v>
      </c>
      <c r="E800">
        <v>5</v>
      </c>
      <c r="F800">
        <v>2030</v>
      </c>
      <c r="G800">
        <v>66420.011981260002</v>
      </c>
    </row>
    <row r="801" spans="2:8" x14ac:dyDescent="0.25">
      <c r="B801" t="s">
        <v>233</v>
      </c>
      <c r="C801" t="s">
        <v>252</v>
      </c>
      <c r="D801" t="s">
        <v>259</v>
      </c>
      <c r="E801">
        <v>5</v>
      </c>
      <c r="F801">
        <v>2035</v>
      </c>
      <c r="G801">
        <v>68993.416815699995</v>
      </c>
    </row>
    <row r="802" spans="2:8" x14ac:dyDescent="0.25">
      <c r="B802" t="s">
        <v>233</v>
      </c>
      <c r="C802" t="s">
        <v>252</v>
      </c>
      <c r="D802" t="s">
        <v>259</v>
      </c>
      <c r="E802">
        <v>5</v>
      </c>
      <c r="F802">
        <v>2040</v>
      </c>
      <c r="G802">
        <v>67824.931014820002</v>
      </c>
    </row>
    <row r="803" spans="2:8" x14ac:dyDescent="0.25">
      <c r="B803" t="s">
        <v>233</v>
      </c>
      <c r="C803" t="s">
        <v>252</v>
      </c>
      <c r="D803" t="s">
        <v>259</v>
      </c>
      <c r="E803">
        <v>5</v>
      </c>
      <c r="F803">
        <v>2045</v>
      </c>
      <c r="G803">
        <v>69209.622492719995</v>
      </c>
    </row>
    <row r="804" spans="2:8" x14ac:dyDescent="0.25">
      <c r="B804" t="s">
        <v>233</v>
      </c>
      <c r="C804" t="s">
        <v>252</v>
      </c>
      <c r="D804" t="s">
        <v>259</v>
      </c>
      <c r="E804">
        <v>5</v>
      </c>
      <c r="F804">
        <v>2050</v>
      </c>
      <c r="G804">
        <v>68989.3412197</v>
      </c>
    </row>
    <row r="805" spans="2:8" x14ac:dyDescent="0.25">
      <c r="B805" t="s">
        <v>233</v>
      </c>
      <c r="C805" t="s">
        <v>252</v>
      </c>
      <c r="D805" t="s">
        <v>259</v>
      </c>
      <c r="E805">
        <v>6</v>
      </c>
      <c r="F805">
        <v>2010</v>
      </c>
      <c r="G805">
        <v>13299.44935669</v>
      </c>
    </row>
    <row r="806" spans="2:8" x14ac:dyDescent="0.25">
      <c r="B806" t="s">
        <v>233</v>
      </c>
      <c r="C806" t="s">
        <v>252</v>
      </c>
      <c r="D806" t="s">
        <v>259</v>
      </c>
      <c r="E806">
        <v>6</v>
      </c>
      <c r="F806">
        <v>2015</v>
      </c>
      <c r="G806">
        <v>18198.42436696</v>
      </c>
    </row>
    <row r="807" spans="2:8" x14ac:dyDescent="0.25">
      <c r="B807" t="s">
        <v>233</v>
      </c>
      <c r="C807" t="s">
        <v>252</v>
      </c>
      <c r="D807" t="s">
        <v>259</v>
      </c>
      <c r="E807">
        <v>6</v>
      </c>
      <c r="F807">
        <v>2020</v>
      </c>
      <c r="G807">
        <v>19168.801548390002</v>
      </c>
    </row>
    <row r="808" spans="2:8" x14ac:dyDescent="0.25">
      <c r="B808" t="s">
        <v>233</v>
      </c>
      <c r="C808" t="s">
        <v>252</v>
      </c>
      <c r="D808" t="s">
        <v>259</v>
      </c>
      <c r="E808">
        <v>6</v>
      </c>
      <c r="F808">
        <v>2025</v>
      </c>
      <c r="G808">
        <v>27528.278934909998</v>
      </c>
    </row>
    <row r="809" spans="2:8" x14ac:dyDescent="0.25">
      <c r="B809" t="s">
        <v>233</v>
      </c>
      <c r="C809" t="s">
        <v>252</v>
      </c>
      <c r="D809" t="s">
        <v>259</v>
      </c>
      <c r="E809">
        <v>6</v>
      </c>
      <c r="F809">
        <v>2030</v>
      </c>
      <c r="G809">
        <v>26222.747612620002</v>
      </c>
    </row>
    <row r="810" spans="2:8" x14ac:dyDescent="0.25">
      <c r="B810" t="s">
        <v>233</v>
      </c>
      <c r="C810" t="s">
        <v>252</v>
      </c>
      <c r="D810" t="s">
        <v>259</v>
      </c>
      <c r="E810">
        <v>6</v>
      </c>
      <c r="F810">
        <v>2035</v>
      </c>
      <c r="G810">
        <v>27314.893952070001</v>
      </c>
    </row>
    <row r="811" spans="2:8" x14ac:dyDescent="0.25">
      <c r="B811" t="s">
        <v>233</v>
      </c>
      <c r="C811" t="s">
        <v>252</v>
      </c>
      <c r="D811" t="s">
        <v>259</v>
      </c>
      <c r="E811">
        <v>6</v>
      </c>
      <c r="F811">
        <v>2040</v>
      </c>
      <c r="G811">
        <v>25617.909590290001</v>
      </c>
    </row>
    <row r="812" spans="2:8" x14ac:dyDescent="0.25">
      <c r="B812" t="s">
        <v>233</v>
      </c>
      <c r="C812" t="s">
        <v>252</v>
      </c>
      <c r="D812" t="s">
        <v>259</v>
      </c>
      <c r="E812">
        <v>6</v>
      </c>
      <c r="F812">
        <v>2045</v>
      </c>
      <c r="G812">
        <v>25228.36913399</v>
      </c>
    </row>
    <row r="813" spans="2:8" x14ac:dyDescent="0.25">
      <c r="B813" t="s">
        <v>233</v>
      </c>
      <c r="C813" t="s">
        <v>252</v>
      </c>
      <c r="D813" t="s">
        <v>259</v>
      </c>
      <c r="E813">
        <v>6</v>
      </c>
      <c r="F813">
        <v>2050</v>
      </c>
      <c r="G813">
        <v>25535.765036280001</v>
      </c>
      <c r="H813" s="161"/>
    </row>
    <row r="814" spans="2:8" x14ac:dyDescent="0.25">
      <c r="B814" t="s">
        <v>234</v>
      </c>
      <c r="C814" t="s">
        <v>250</v>
      </c>
      <c r="D814" t="s">
        <v>251</v>
      </c>
      <c r="E814">
        <v>1</v>
      </c>
      <c r="F814">
        <v>2010</v>
      </c>
      <c r="G814" s="161">
        <v>773658.07867700001</v>
      </c>
      <c r="H814" s="161"/>
    </row>
    <row r="815" spans="2:8" x14ac:dyDescent="0.25">
      <c r="B815" t="s">
        <v>234</v>
      </c>
      <c r="C815" t="s">
        <v>250</v>
      </c>
      <c r="D815" t="s">
        <v>251</v>
      </c>
      <c r="E815">
        <v>1</v>
      </c>
      <c r="F815">
        <v>2015</v>
      </c>
      <c r="G815" s="161">
        <v>1033928.54789</v>
      </c>
      <c r="H815" s="161"/>
    </row>
    <row r="816" spans="2:8" x14ac:dyDescent="0.25">
      <c r="B816" t="s">
        <v>234</v>
      </c>
      <c r="C816" t="s">
        <v>250</v>
      </c>
      <c r="D816" t="s">
        <v>251</v>
      </c>
      <c r="E816">
        <v>1</v>
      </c>
      <c r="F816">
        <v>2020</v>
      </c>
      <c r="G816" s="161">
        <v>1113918.55009</v>
      </c>
      <c r="H816" s="161"/>
    </row>
    <row r="817" spans="2:8" x14ac:dyDescent="0.25">
      <c r="B817" t="s">
        <v>234</v>
      </c>
      <c r="C817" t="s">
        <v>250</v>
      </c>
      <c r="D817" t="s">
        <v>251</v>
      </c>
      <c r="E817">
        <v>1</v>
      </c>
      <c r="F817">
        <v>2025</v>
      </c>
      <c r="G817" s="161">
        <v>1188111.91478</v>
      </c>
      <c r="H817" s="161"/>
    </row>
    <row r="818" spans="2:8" x14ac:dyDescent="0.25">
      <c r="B818" t="s">
        <v>234</v>
      </c>
      <c r="C818" t="s">
        <v>250</v>
      </c>
      <c r="D818" t="s">
        <v>251</v>
      </c>
      <c r="E818">
        <v>1</v>
      </c>
      <c r="F818">
        <v>2030</v>
      </c>
      <c r="G818" s="161">
        <v>1282913.5785300001</v>
      </c>
      <c r="H818" s="161"/>
    </row>
    <row r="819" spans="2:8" x14ac:dyDescent="0.25">
      <c r="B819" t="s">
        <v>234</v>
      </c>
      <c r="C819" t="s">
        <v>250</v>
      </c>
      <c r="D819" t="s">
        <v>251</v>
      </c>
      <c r="E819">
        <v>1</v>
      </c>
      <c r="F819">
        <v>2035</v>
      </c>
      <c r="G819" s="161">
        <v>1301670.81856</v>
      </c>
      <c r="H819" s="161"/>
    </row>
    <row r="820" spans="2:8" x14ac:dyDescent="0.25">
      <c r="B820" t="s">
        <v>234</v>
      </c>
      <c r="C820" t="s">
        <v>250</v>
      </c>
      <c r="D820" t="s">
        <v>251</v>
      </c>
      <c r="E820">
        <v>1</v>
      </c>
      <c r="F820">
        <v>2040</v>
      </c>
      <c r="G820" s="161">
        <v>1366528.85721</v>
      </c>
      <c r="H820" s="161"/>
    </row>
    <row r="821" spans="2:8" x14ac:dyDescent="0.25">
      <c r="B821" t="s">
        <v>234</v>
      </c>
      <c r="C821" t="s">
        <v>250</v>
      </c>
      <c r="D821" t="s">
        <v>251</v>
      </c>
      <c r="E821">
        <v>1</v>
      </c>
      <c r="F821">
        <v>2045</v>
      </c>
      <c r="G821" s="161">
        <v>1411089.73177</v>
      </c>
      <c r="H821" s="161"/>
    </row>
    <row r="822" spans="2:8" x14ac:dyDescent="0.25">
      <c r="B822" t="s">
        <v>234</v>
      </c>
      <c r="C822" t="s">
        <v>250</v>
      </c>
      <c r="D822" t="s">
        <v>251</v>
      </c>
      <c r="E822">
        <v>1</v>
      </c>
      <c r="F822">
        <v>2050</v>
      </c>
      <c r="G822" s="161">
        <v>1457426.2644700001</v>
      </c>
      <c r="H822" s="161"/>
    </row>
    <row r="823" spans="2:8" x14ac:dyDescent="0.25">
      <c r="B823" t="s">
        <v>234</v>
      </c>
      <c r="C823" t="s">
        <v>250</v>
      </c>
      <c r="D823" t="s">
        <v>251</v>
      </c>
      <c r="E823">
        <v>2</v>
      </c>
      <c r="F823">
        <v>2010</v>
      </c>
      <c r="G823" s="161">
        <v>1587733.0152</v>
      </c>
      <c r="H823" s="161"/>
    </row>
    <row r="824" spans="2:8" x14ac:dyDescent="0.25">
      <c r="B824" t="s">
        <v>234</v>
      </c>
      <c r="C824" t="s">
        <v>250</v>
      </c>
      <c r="D824" t="s">
        <v>251</v>
      </c>
      <c r="E824">
        <v>2</v>
      </c>
      <c r="F824">
        <v>2015</v>
      </c>
      <c r="G824" s="161">
        <v>1630567.13231</v>
      </c>
      <c r="H824" s="161"/>
    </row>
    <row r="825" spans="2:8" x14ac:dyDescent="0.25">
      <c r="B825" t="s">
        <v>234</v>
      </c>
      <c r="C825" t="s">
        <v>250</v>
      </c>
      <c r="D825" t="s">
        <v>251</v>
      </c>
      <c r="E825">
        <v>2</v>
      </c>
      <c r="F825">
        <v>2020</v>
      </c>
      <c r="G825" s="161">
        <v>1747822.6039100001</v>
      </c>
      <c r="H825" s="161"/>
    </row>
    <row r="826" spans="2:8" x14ac:dyDescent="0.25">
      <c r="B826" t="s">
        <v>234</v>
      </c>
      <c r="C826" t="s">
        <v>250</v>
      </c>
      <c r="D826" t="s">
        <v>251</v>
      </c>
      <c r="E826">
        <v>2</v>
      </c>
      <c r="F826">
        <v>2025</v>
      </c>
      <c r="G826" s="161">
        <v>1803808.4719</v>
      </c>
      <c r="H826" s="161"/>
    </row>
    <row r="827" spans="2:8" x14ac:dyDescent="0.25">
      <c r="B827" t="s">
        <v>234</v>
      </c>
      <c r="C827" t="s">
        <v>250</v>
      </c>
      <c r="D827" t="s">
        <v>251</v>
      </c>
      <c r="E827">
        <v>2</v>
      </c>
      <c r="F827">
        <v>2030</v>
      </c>
      <c r="G827" s="161">
        <v>1889885.5060399999</v>
      </c>
      <c r="H827" s="161"/>
    </row>
    <row r="828" spans="2:8" x14ac:dyDescent="0.25">
      <c r="B828" t="s">
        <v>234</v>
      </c>
      <c r="C828" t="s">
        <v>250</v>
      </c>
      <c r="D828" t="s">
        <v>251</v>
      </c>
      <c r="E828">
        <v>2</v>
      </c>
      <c r="F828">
        <v>2035</v>
      </c>
      <c r="G828" s="161">
        <v>1935811.58733</v>
      </c>
      <c r="H828" s="161"/>
    </row>
    <row r="829" spans="2:8" x14ac:dyDescent="0.25">
      <c r="B829" t="s">
        <v>234</v>
      </c>
      <c r="C829" t="s">
        <v>250</v>
      </c>
      <c r="D829" t="s">
        <v>251</v>
      </c>
      <c r="E829">
        <v>2</v>
      </c>
      <c r="F829">
        <v>2040</v>
      </c>
      <c r="G829" s="161">
        <v>1979771.83913</v>
      </c>
      <c r="H829" s="161"/>
    </row>
    <row r="830" spans="2:8" x14ac:dyDescent="0.25">
      <c r="B830" t="s">
        <v>234</v>
      </c>
      <c r="C830" t="s">
        <v>250</v>
      </c>
      <c r="D830" t="s">
        <v>251</v>
      </c>
      <c r="E830">
        <v>2</v>
      </c>
      <c r="F830">
        <v>2045</v>
      </c>
      <c r="G830" s="161">
        <v>2018829.3536799999</v>
      </c>
      <c r="H830" s="161"/>
    </row>
    <row r="831" spans="2:8" x14ac:dyDescent="0.25">
      <c r="B831" t="s">
        <v>234</v>
      </c>
      <c r="C831" t="s">
        <v>250</v>
      </c>
      <c r="D831" t="s">
        <v>251</v>
      </c>
      <c r="E831">
        <v>2</v>
      </c>
      <c r="F831">
        <v>2050</v>
      </c>
      <c r="G831" s="161">
        <v>2093341.86839</v>
      </c>
      <c r="H831" s="161"/>
    </row>
    <row r="832" spans="2:8" x14ac:dyDescent="0.25">
      <c r="B832" t="s">
        <v>234</v>
      </c>
      <c r="C832" t="s">
        <v>250</v>
      </c>
      <c r="D832" t="s">
        <v>251</v>
      </c>
      <c r="E832">
        <v>3</v>
      </c>
      <c r="F832">
        <v>2010</v>
      </c>
      <c r="G832" s="161">
        <v>797015.94458799995</v>
      </c>
      <c r="H832" s="161"/>
    </row>
    <row r="833" spans="2:8" x14ac:dyDescent="0.25">
      <c r="B833" t="s">
        <v>234</v>
      </c>
      <c r="C833" t="s">
        <v>250</v>
      </c>
      <c r="D833" t="s">
        <v>251</v>
      </c>
      <c r="E833">
        <v>3</v>
      </c>
      <c r="F833">
        <v>2015</v>
      </c>
      <c r="G833" s="161">
        <v>866319.12548000005</v>
      </c>
      <c r="H833" s="161"/>
    </row>
    <row r="834" spans="2:8" x14ac:dyDescent="0.25">
      <c r="B834" t="s">
        <v>234</v>
      </c>
      <c r="C834" t="s">
        <v>250</v>
      </c>
      <c r="D834" t="s">
        <v>251</v>
      </c>
      <c r="E834">
        <v>3</v>
      </c>
      <c r="F834">
        <v>2020</v>
      </c>
      <c r="G834" s="161">
        <v>870863.86752199999</v>
      </c>
      <c r="H834" s="161"/>
    </row>
    <row r="835" spans="2:8" x14ac:dyDescent="0.25">
      <c r="B835" t="s">
        <v>234</v>
      </c>
      <c r="C835" t="s">
        <v>250</v>
      </c>
      <c r="D835" t="s">
        <v>251</v>
      </c>
      <c r="E835">
        <v>3</v>
      </c>
      <c r="F835">
        <v>2025</v>
      </c>
      <c r="G835" s="161">
        <v>921901.12503700005</v>
      </c>
      <c r="H835" s="161"/>
    </row>
    <row r="836" spans="2:8" x14ac:dyDescent="0.25">
      <c r="B836" t="s">
        <v>234</v>
      </c>
      <c r="C836" t="s">
        <v>250</v>
      </c>
      <c r="D836" t="s">
        <v>251</v>
      </c>
      <c r="E836">
        <v>3</v>
      </c>
      <c r="F836">
        <v>2030</v>
      </c>
      <c r="G836" s="161">
        <v>912287.35033199994</v>
      </c>
      <c r="H836" s="161"/>
    </row>
    <row r="837" spans="2:8" x14ac:dyDescent="0.25">
      <c r="B837" t="s">
        <v>234</v>
      </c>
      <c r="C837" t="s">
        <v>250</v>
      </c>
      <c r="D837" t="s">
        <v>251</v>
      </c>
      <c r="E837">
        <v>3</v>
      </c>
      <c r="F837">
        <v>2035</v>
      </c>
      <c r="G837" s="161">
        <v>932465.01396999997</v>
      </c>
      <c r="H837" s="161"/>
    </row>
    <row r="838" spans="2:8" x14ac:dyDescent="0.25">
      <c r="B838" t="s">
        <v>234</v>
      </c>
      <c r="C838" t="s">
        <v>250</v>
      </c>
      <c r="D838" t="s">
        <v>251</v>
      </c>
      <c r="E838">
        <v>3</v>
      </c>
      <c r="F838">
        <v>2040</v>
      </c>
      <c r="G838" s="161">
        <v>964582.37838500005</v>
      </c>
      <c r="H838" s="161"/>
    </row>
    <row r="839" spans="2:8" x14ac:dyDescent="0.25">
      <c r="B839" t="s">
        <v>234</v>
      </c>
      <c r="C839" t="s">
        <v>250</v>
      </c>
      <c r="D839" t="s">
        <v>251</v>
      </c>
      <c r="E839">
        <v>3</v>
      </c>
      <c r="F839">
        <v>2045</v>
      </c>
      <c r="G839" s="161">
        <v>977938.19547999999</v>
      </c>
      <c r="H839" s="161"/>
    </row>
    <row r="840" spans="2:8" x14ac:dyDescent="0.25">
      <c r="B840" t="s">
        <v>234</v>
      </c>
      <c r="C840" t="s">
        <v>250</v>
      </c>
      <c r="D840" t="s">
        <v>251</v>
      </c>
      <c r="E840">
        <v>3</v>
      </c>
      <c r="F840">
        <v>2050</v>
      </c>
      <c r="G840" s="161">
        <v>1039269.97999</v>
      </c>
      <c r="H840" s="161"/>
    </row>
    <row r="841" spans="2:8" x14ac:dyDescent="0.25">
      <c r="B841" t="s">
        <v>234</v>
      </c>
      <c r="C841" t="s">
        <v>250</v>
      </c>
      <c r="D841" t="s">
        <v>251</v>
      </c>
      <c r="E841">
        <v>4</v>
      </c>
      <c r="F841">
        <v>2010</v>
      </c>
      <c r="G841" s="161">
        <v>1179491.1358099999</v>
      </c>
      <c r="H841" s="161"/>
    </row>
    <row r="842" spans="2:8" x14ac:dyDescent="0.25">
      <c r="B842" t="s">
        <v>234</v>
      </c>
      <c r="C842" t="s">
        <v>250</v>
      </c>
      <c r="D842" t="s">
        <v>251</v>
      </c>
      <c r="E842">
        <v>4</v>
      </c>
      <c r="F842">
        <v>2015</v>
      </c>
      <c r="G842" s="161">
        <v>1117545.0544700001</v>
      </c>
      <c r="H842" s="161"/>
    </row>
    <row r="843" spans="2:8" x14ac:dyDescent="0.25">
      <c r="B843" t="s">
        <v>234</v>
      </c>
      <c r="C843" t="s">
        <v>250</v>
      </c>
      <c r="D843" t="s">
        <v>251</v>
      </c>
      <c r="E843">
        <v>4</v>
      </c>
      <c r="F843">
        <v>2020</v>
      </c>
      <c r="G843" s="161">
        <v>1111285.5197099999</v>
      </c>
      <c r="H843" s="161"/>
    </row>
    <row r="844" spans="2:8" x14ac:dyDescent="0.25">
      <c r="B844" t="s">
        <v>234</v>
      </c>
      <c r="C844" t="s">
        <v>250</v>
      </c>
      <c r="D844" t="s">
        <v>251</v>
      </c>
      <c r="E844">
        <v>4</v>
      </c>
      <c r="F844">
        <v>2025</v>
      </c>
      <c r="G844" s="161">
        <v>1132129.6994400001</v>
      </c>
      <c r="H844" s="161"/>
    </row>
    <row r="845" spans="2:8" x14ac:dyDescent="0.25">
      <c r="B845" t="s">
        <v>234</v>
      </c>
      <c r="C845" t="s">
        <v>250</v>
      </c>
      <c r="D845" t="s">
        <v>251</v>
      </c>
      <c r="E845">
        <v>4</v>
      </c>
      <c r="F845">
        <v>2030</v>
      </c>
      <c r="G845" s="161">
        <v>1153585.08907</v>
      </c>
      <c r="H845" s="161"/>
    </row>
    <row r="846" spans="2:8" x14ac:dyDescent="0.25">
      <c r="B846" t="s">
        <v>234</v>
      </c>
      <c r="C846" t="s">
        <v>250</v>
      </c>
      <c r="D846" t="s">
        <v>251</v>
      </c>
      <c r="E846">
        <v>4</v>
      </c>
      <c r="F846">
        <v>2035</v>
      </c>
      <c r="G846" s="161">
        <v>1192796.27614</v>
      </c>
      <c r="H846" s="161"/>
    </row>
    <row r="847" spans="2:8" x14ac:dyDescent="0.25">
      <c r="B847" t="s">
        <v>234</v>
      </c>
      <c r="C847" t="s">
        <v>250</v>
      </c>
      <c r="D847" t="s">
        <v>251</v>
      </c>
      <c r="E847">
        <v>4</v>
      </c>
      <c r="F847">
        <v>2040</v>
      </c>
      <c r="G847" s="161">
        <v>1204164.3780499999</v>
      </c>
      <c r="H847" s="161"/>
    </row>
    <row r="848" spans="2:8" x14ac:dyDescent="0.25">
      <c r="B848" t="s">
        <v>234</v>
      </c>
      <c r="C848" t="s">
        <v>250</v>
      </c>
      <c r="D848" t="s">
        <v>251</v>
      </c>
      <c r="E848">
        <v>4</v>
      </c>
      <c r="F848">
        <v>2045</v>
      </c>
      <c r="G848" s="161">
        <v>1245342.23557</v>
      </c>
      <c r="H848" s="161"/>
    </row>
    <row r="849" spans="2:8" x14ac:dyDescent="0.25">
      <c r="B849" t="s">
        <v>234</v>
      </c>
      <c r="C849" t="s">
        <v>250</v>
      </c>
      <c r="D849" t="s">
        <v>251</v>
      </c>
      <c r="E849">
        <v>4</v>
      </c>
      <c r="F849">
        <v>2050</v>
      </c>
      <c r="G849" s="161">
        <v>1242438.5043500001</v>
      </c>
      <c r="H849" s="161"/>
    </row>
    <row r="850" spans="2:8" x14ac:dyDescent="0.25">
      <c r="B850" t="s">
        <v>234</v>
      </c>
      <c r="C850" t="s">
        <v>250</v>
      </c>
      <c r="D850" t="s">
        <v>251</v>
      </c>
      <c r="E850">
        <v>5</v>
      </c>
      <c r="F850">
        <v>2010</v>
      </c>
      <c r="G850" s="161">
        <v>432634.64844800002</v>
      </c>
      <c r="H850" s="161"/>
    </row>
    <row r="851" spans="2:8" x14ac:dyDescent="0.25">
      <c r="B851" t="s">
        <v>234</v>
      </c>
      <c r="C851" t="s">
        <v>250</v>
      </c>
      <c r="D851" t="s">
        <v>251</v>
      </c>
      <c r="E851">
        <v>5</v>
      </c>
      <c r="F851">
        <v>2015</v>
      </c>
      <c r="G851" s="161">
        <v>419201.61206199997</v>
      </c>
      <c r="H851" s="161"/>
    </row>
    <row r="852" spans="2:8" x14ac:dyDescent="0.25">
      <c r="B852" t="s">
        <v>234</v>
      </c>
      <c r="C852" t="s">
        <v>250</v>
      </c>
      <c r="D852" t="s">
        <v>251</v>
      </c>
      <c r="E852">
        <v>5</v>
      </c>
      <c r="F852">
        <v>2020</v>
      </c>
      <c r="G852" s="161">
        <v>408767.93150599999</v>
      </c>
      <c r="H852" s="161"/>
    </row>
    <row r="853" spans="2:8" x14ac:dyDescent="0.25">
      <c r="B853" t="s">
        <v>234</v>
      </c>
      <c r="C853" t="s">
        <v>250</v>
      </c>
      <c r="D853" t="s">
        <v>251</v>
      </c>
      <c r="E853">
        <v>5</v>
      </c>
      <c r="F853">
        <v>2025</v>
      </c>
      <c r="G853" s="161">
        <v>427442.786265</v>
      </c>
      <c r="H853" s="161"/>
    </row>
    <row r="854" spans="2:8" x14ac:dyDescent="0.25">
      <c r="B854" t="s">
        <v>234</v>
      </c>
      <c r="C854" t="s">
        <v>250</v>
      </c>
      <c r="D854" t="s">
        <v>251</v>
      </c>
      <c r="E854">
        <v>5</v>
      </c>
      <c r="F854">
        <v>2030</v>
      </c>
      <c r="G854" s="161">
        <v>442291.79444999999</v>
      </c>
      <c r="H854" s="161"/>
    </row>
    <row r="855" spans="2:8" x14ac:dyDescent="0.25">
      <c r="B855" t="s">
        <v>234</v>
      </c>
      <c r="C855" t="s">
        <v>250</v>
      </c>
      <c r="D855" t="s">
        <v>251</v>
      </c>
      <c r="E855">
        <v>5</v>
      </c>
      <c r="F855">
        <v>2035</v>
      </c>
      <c r="G855" s="161">
        <v>459961.85816100001</v>
      </c>
      <c r="H855" s="161"/>
    </row>
    <row r="856" spans="2:8" x14ac:dyDescent="0.25">
      <c r="B856" t="s">
        <v>234</v>
      </c>
      <c r="C856" t="s">
        <v>250</v>
      </c>
      <c r="D856" t="s">
        <v>251</v>
      </c>
      <c r="E856">
        <v>5</v>
      </c>
      <c r="F856">
        <v>2040</v>
      </c>
      <c r="G856" s="161">
        <v>478261.64799099998</v>
      </c>
      <c r="H856" s="161"/>
    </row>
    <row r="857" spans="2:8" x14ac:dyDescent="0.25">
      <c r="B857" t="s">
        <v>234</v>
      </c>
      <c r="C857" t="s">
        <v>250</v>
      </c>
      <c r="D857" t="s">
        <v>251</v>
      </c>
      <c r="E857">
        <v>5</v>
      </c>
      <c r="F857">
        <v>2045</v>
      </c>
      <c r="G857" s="161">
        <v>480645.57785200002</v>
      </c>
      <c r="H857" s="161"/>
    </row>
    <row r="858" spans="2:8" x14ac:dyDescent="0.25">
      <c r="B858" t="s">
        <v>234</v>
      </c>
      <c r="C858" t="s">
        <v>250</v>
      </c>
      <c r="D858" t="s">
        <v>251</v>
      </c>
      <c r="E858">
        <v>5</v>
      </c>
      <c r="F858">
        <v>2050</v>
      </c>
      <c r="G858" s="161">
        <v>483060.38679600001</v>
      </c>
      <c r="H858" s="161"/>
    </row>
    <row r="859" spans="2:8" x14ac:dyDescent="0.25">
      <c r="B859" t="s">
        <v>234</v>
      </c>
      <c r="C859" t="s">
        <v>250</v>
      </c>
      <c r="D859" t="s">
        <v>251</v>
      </c>
      <c r="E859">
        <v>6</v>
      </c>
      <c r="F859">
        <v>2010</v>
      </c>
      <c r="G859" s="161">
        <v>209819.800709</v>
      </c>
      <c r="H859" s="161"/>
    </row>
    <row r="860" spans="2:8" x14ac:dyDescent="0.25">
      <c r="B860" t="s">
        <v>234</v>
      </c>
      <c r="C860" t="s">
        <v>250</v>
      </c>
      <c r="D860" t="s">
        <v>251</v>
      </c>
      <c r="E860">
        <v>6</v>
      </c>
      <c r="F860">
        <v>2015</v>
      </c>
      <c r="G860" s="161">
        <v>218639.97742400001</v>
      </c>
      <c r="H860" s="161"/>
    </row>
    <row r="861" spans="2:8" x14ac:dyDescent="0.25">
      <c r="B861" t="s">
        <v>234</v>
      </c>
      <c r="C861" t="s">
        <v>250</v>
      </c>
      <c r="D861" t="s">
        <v>251</v>
      </c>
      <c r="E861">
        <v>6</v>
      </c>
      <c r="F861">
        <v>2020</v>
      </c>
      <c r="G861" s="161">
        <v>219308.944919</v>
      </c>
      <c r="H861" s="161"/>
    </row>
    <row r="862" spans="2:8" x14ac:dyDescent="0.25">
      <c r="B862" t="s">
        <v>234</v>
      </c>
      <c r="C862" t="s">
        <v>250</v>
      </c>
      <c r="D862" t="s">
        <v>251</v>
      </c>
      <c r="E862">
        <v>6</v>
      </c>
      <c r="F862">
        <v>2025</v>
      </c>
      <c r="G862" s="161">
        <v>226913.10342900001</v>
      </c>
      <c r="H862" s="161"/>
    </row>
    <row r="863" spans="2:8" x14ac:dyDescent="0.25">
      <c r="B863" t="s">
        <v>234</v>
      </c>
      <c r="C863" t="s">
        <v>250</v>
      </c>
      <c r="D863" t="s">
        <v>251</v>
      </c>
      <c r="E863">
        <v>6</v>
      </c>
      <c r="F863">
        <v>2030</v>
      </c>
      <c r="G863" s="161">
        <v>247571.17060300001</v>
      </c>
      <c r="H863" s="161"/>
    </row>
    <row r="864" spans="2:8" x14ac:dyDescent="0.25">
      <c r="B864" t="s">
        <v>234</v>
      </c>
      <c r="C864" t="s">
        <v>250</v>
      </c>
      <c r="D864" t="s">
        <v>251</v>
      </c>
      <c r="E864">
        <v>6</v>
      </c>
      <c r="F864">
        <v>2035</v>
      </c>
      <c r="G864" s="161">
        <v>246381.13792000001</v>
      </c>
      <c r="H864" s="161"/>
    </row>
    <row r="865" spans="2:8" x14ac:dyDescent="0.25">
      <c r="B865" t="s">
        <v>234</v>
      </c>
      <c r="C865" t="s">
        <v>250</v>
      </c>
      <c r="D865" t="s">
        <v>251</v>
      </c>
      <c r="E865">
        <v>6</v>
      </c>
      <c r="F865">
        <v>2040</v>
      </c>
      <c r="G865" s="161">
        <v>252165.98985000001</v>
      </c>
      <c r="H865" s="161"/>
    </row>
    <row r="866" spans="2:8" x14ac:dyDescent="0.25">
      <c r="B866" t="s">
        <v>234</v>
      </c>
      <c r="C866" t="s">
        <v>250</v>
      </c>
      <c r="D866" t="s">
        <v>251</v>
      </c>
      <c r="E866">
        <v>6</v>
      </c>
      <c r="F866">
        <v>2045</v>
      </c>
      <c r="G866" s="161">
        <v>258511.778334</v>
      </c>
      <c r="H866" s="161"/>
    </row>
    <row r="867" spans="2:8" x14ac:dyDescent="0.25">
      <c r="B867" t="s">
        <v>234</v>
      </c>
      <c r="C867" t="s">
        <v>250</v>
      </c>
      <c r="D867" t="s">
        <v>251</v>
      </c>
      <c r="E867">
        <v>6</v>
      </c>
      <c r="F867">
        <v>2050</v>
      </c>
      <c r="G867" s="161">
        <v>257841.02757400001</v>
      </c>
      <c r="H867" s="161"/>
    </row>
    <row r="868" spans="2:8" x14ac:dyDescent="0.25">
      <c r="B868" t="s">
        <v>234</v>
      </c>
      <c r="C868" t="s">
        <v>250</v>
      </c>
      <c r="D868" t="s">
        <v>254</v>
      </c>
      <c r="E868">
        <v>1</v>
      </c>
      <c r="F868">
        <v>2010</v>
      </c>
      <c r="G868" s="161">
        <v>316699.55032799998</v>
      </c>
      <c r="H868" s="161"/>
    </row>
    <row r="869" spans="2:8" x14ac:dyDescent="0.25">
      <c r="B869" t="s">
        <v>234</v>
      </c>
      <c r="C869" t="s">
        <v>250</v>
      </c>
      <c r="D869" t="s">
        <v>254</v>
      </c>
      <c r="E869">
        <v>1</v>
      </c>
      <c r="F869">
        <v>2015</v>
      </c>
      <c r="G869" s="161">
        <v>428631.97720199998</v>
      </c>
      <c r="H869" s="161"/>
    </row>
    <row r="870" spans="2:8" x14ac:dyDescent="0.25">
      <c r="B870" t="s">
        <v>234</v>
      </c>
      <c r="C870" t="s">
        <v>250</v>
      </c>
      <c r="D870" t="s">
        <v>254</v>
      </c>
      <c r="E870">
        <v>1</v>
      </c>
      <c r="F870">
        <v>2020</v>
      </c>
      <c r="G870" s="161">
        <v>455445.20196400001</v>
      </c>
      <c r="H870" s="161"/>
    </row>
    <row r="871" spans="2:8" x14ac:dyDescent="0.25">
      <c r="B871" t="s">
        <v>234</v>
      </c>
      <c r="C871" t="s">
        <v>250</v>
      </c>
      <c r="D871" t="s">
        <v>254</v>
      </c>
      <c r="E871">
        <v>1</v>
      </c>
      <c r="F871">
        <v>2025</v>
      </c>
      <c r="G871" s="161">
        <v>467423.46608699998</v>
      </c>
      <c r="H871" s="161"/>
    </row>
    <row r="872" spans="2:8" x14ac:dyDescent="0.25">
      <c r="B872" t="s">
        <v>234</v>
      </c>
      <c r="C872" t="s">
        <v>250</v>
      </c>
      <c r="D872" t="s">
        <v>254</v>
      </c>
      <c r="E872">
        <v>1</v>
      </c>
      <c r="F872">
        <v>2030</v>
      </c>
      <c r="G872" s="161">
        <v>497972.73904900003</v>
      </c>
      <c r="H872" s="161"/>
    </row>
    <row r="873" spans="2:8" x14ac:dyDescent="0.25">
      <c r="B873" t="s">
        <v>234</v>
      </c>
      <c r="C873" t="s">
        <v>250</v>
      </c>
      <c r="D873" t="s">
        <v>254</v>
      </c>
      <c r="E873">
        <v>1</v>
      </c>
      <c r="F873">
        <v>2035</v>
      </c>
      <c r="G873" s="161">
        <v>511401.75346199999</v>
      </c>
      <c r="H873" s="161"/>
    </row>
    <row r="874" spans="2:8" x14ac:dyDescent="0.25">
      <c r="B874" t="s">
        <v>234</v>
      </c>
      <c r="C874" t="s">
        <v>250</v>
      </c>
      <c r="D874" t="s">
        <v>254</v>
      </c>
      <c r="E874">
        <v>1</v>
      </c>
      <c r="F874">
        <v>2040</v>
      </c>
      <c r="G874" s="161">
        <v>513856.53348899999</v>
      </c>
      <c r="H874" s="161"/>
    </row>
    <row r="875" spans="2:8" x14ac:dyDescent="0.25">
      <c r="B875" t="s">
        <v>234</v>
      </c>
      <c r="C875" t="s">
        <v>250</v>
      </c>
      <c r="D875" t="s">
        <v>254</v>
      </c>
      <c r="E875">
        <v>1</v>
      </c>
      <c r="F875">
        <v>2045</v>
      </c>
      <c r="G875" s="161">
        <v>535545.14130599995</v>
      </c>
      <c r="H875" s="161"/>
    </row>
    <row r="876" spans="2:8" x14ac:dyDescent="0.25">
      <c r="B876" t="s">
        <v>234</v>
      </c>
      <c r="C876" t="s">
        <v>250</v>
      </c>
      <c r="D876" t="s">
        <v>254</v>
      </c>
      <c r="E876">
        <v>1</v>
      </c>
      <c r="F876">
        <v>2050</v>
      </c>
      <c r="G876" s="161">
        <v>535914.61217800004</v>
      </c>
      <c r="H876" s="161"/>
    </row>
    <row r="877" spans="2:8" x14ac:dyDescent="0.25">
      <c r="B877" t="s">
        <v>234</v>
      </c>
      <c r="C877" t="s">
        <v>250</v>
      </c>
      <c r="D877" t="s">
        <v>254</v>
      </c>
      <c r="E877">
        <v>2</v>
      </c>
      <c r="F877">
        <v>2010</v>
      </c>
      <c r="G877" s="161">
        <v>885643.06387199997</v>
      </c>
      <c r="H877" s="161"/>
    </row>
    <row r="878" spans="2:8" x14ac:dyDescent="0.25">
      <c r="B878" t="s">
        <v>234</v>
      </c>
      <c r="C878" t="s">
        <v>250</v>
      </c>
      <c r="D878" t="s">
        <v>254</v>
      </c>
      <c r="E878">
        <v>2</v>
      </c>
      <c r="F878">
        <v>2015</v>
      </c>
      <c r="G878" s="161">
        <v>838080.35929399997</v>
      </c>
      <c r="H878" s="161"/>
    </row>
    <row r="879" spans="2:8" x14ac:dyDescent="0.25">
      <c r="B879" t="s">
        <v>234</v>
      </c>
      <c r="C879" t="s">
        <v>250</v>
      </c>
      <c r="D879" t="s">
        <v>254</v>
      </c>
      <c r="E879">
        <v>2</v>
      </c>
      <c r="F879">
        <v>2020</v>
      </c>
      <c r="G879" s="161">
        <v>808698.51980999997</v>
      </c>
      <c r="H879" s="161"/>
    </row>
    <row r="880" spans="2:8" x14ac:dyDescent="0.25">
      <c r="B880" t="s">
        <v>234</v>
      </c>
      <c r="C880" t="s">
        <v>250</v>
      </c>
      <c r="D880" t="s">
        <v>254</v>
      </c>
      <c r="E880">
        <v>2</v>
      </c>
      <c r="F880">
        <v>2025</v>
      </c>
      <c r="G880" s="161">
        <v>786031.94863700005</v>
      </c>
      <c r="H880" s="161"/>
    </row>
    <row r="881" spans="2:8" x14ac:dyDescent="0.25">
      <c r="B881" t="s">
        <v>234</v>
      </c>
      <c r="C881" t="s">
        <v>250</v>
      </c>
      <c r="D881" t="s">
        <v>254</v>
      </c>
      <c r="E881">
        <v>2</v>
      </c>
      <c r="F881">
        <v>2030</v>
      </c>
      <c r="G881" s="161">
        <v>770979.11923700001</v>
      </c>
      <c r="H881" s="161"/>
    </row>
    <row r="882" spans="2:8" x14ac:dyDescent="0.25">
      <c r="B882" t="s">
        <v>234</v>
      </c>
      <c r="C882" t="s">
        <v>250</v>
      </c>
      <c r="D882" t="s">
        <v>254</v>
      </c>
      <c r="E882">
        <v>2</v>
      </c>
      <c r="F882">
        <v>2035</v>
      </c>
      <c r="G882" s="161">
        <v>781609.06691000005</v>
      </c>
      <c r="H882" s="161"/>
    </row>
    <row r="883" spans="2:8" x14ac:dyDescent="0.25">
      <c r="B883" t="s">
        <v>234</v>
      </c>
      <c r="C883" t="s">
        <v>250</v>
      </c>
      <c r="D883" t="s">
        <v>254</v>
      </c>
      <c r="E883">
        <v>2</v>
      </c>
      <c r="F883">
        <v>2040</v>
      </c>
      <c r="G883" s="161">
        <v>797593.281113</v>
      </c>
      <c r="H883" s="161"/>
    </row>
    <row r="884" spans="2:8" x14ac:dyDescent="0.25">
      <c r="B884" t="s">
        <v>234</v>
      </c>
      <c r="C884" t="s">
        <v>250</v>
      </c>
      <c r="D884" t="s">
        <v>254</v>
      </c>
      <c r="E884">
        <v>2</v>
      </c>
      <c r="F884">
        <v>2045</v>
      </c>
      <c r="G884" s="161">
        <v>826178.27579800005</v>
      </c>
      <c r="H884" s="161"/>
    </row>
    <row r="885" spans="2:8" x14ac:dyDescent="0.25">
      <c r="B885" t="s">
        <v>234</v>
      </c>
      <c r="C885" t="s">
        <v>250</v>
      </c>
      <c r="D885" t="s">
        <v>254</v>
      </c>
      <c r="E885">
        <v>2</v>
      </c>
      <c r="F885">
        <v>2050</v>
      </c>
      <c r="G885" s="161">
        <v>846697.87638599996</v>
      </c>
      <c r="H885" s="161"/>
    </row>
    <row r="886" spans="2:8" x14ac:dyDescent="0.25">
      <c r="B886" t="s">
        <v>234</v>
      </c>
      <c r="C886" t="s">
        <v>250</v>
      </c>
      <c r="D886" t="s">
        <v>254</v>
      </c>
      <c r="E886">
        <v>3</v>
      </c>
      <c r="F886">
        <v>2010</v>
      </c>
      <c r="G886" s="161">
        <v>302291.04176599998</v>
      </c>
      <c r="H886" s="161"/>
    </row>
    <row r="887" spans="2:8" x14ac:dyDescent="0.25">
      <c r="B887" t="s">
        <v>234</v>
      </c>
      <c r="C887" t="s">
        <v>250</v>
      </c>
      <c r="D887" t="s">
        <v>254</v>
      </c>
      <c r="E887">
        <v>3</v>
      </c>
      <c r="F887">
        <v>2015</v>
      </c>
      <c r="G887" s="161">
        <v>321502.17324999999</v>
      </c>
      <c r="H887" s="161"/>
    </row>
    <row r="888" spans="2:8" x14ac:dyDescent="0.25">
      <c r="B888" t="s">
        <v>234</v>
      </c>
      <c r="C888" t="s">
        <v>250</v>
      </c>
      <c r="D888" t="s">
        <v>254</v>
      </c>
      <c r="E888">
        <v>3</v>
      </c>
      <c r="F888">
        <v>2020</v>
      </c>
      <c r="G888" s="161">
        <v>320800.000077</v>
      </c>
      <c r="H888" s="161"/>
    </row>
    <row r="889" spans="2:8" x14ac:dyDescent="0.25">
      <c r="B889" t="s">
        <v>234</v>
      </c>
      <c r="C889" t="s">
        <v>250</v>
      </c>
      <c r="D889" t="s">
        <v>254</v>
      </c>
      <c r="E889">
        <v>3</v>
      </c>
      <c r="F889">
        <v>2025</v>
      </c>
      <c r="G889" s="161">
        <v>325567.61762899999</v>
      </c>
      <c r="H889" s="161"/>
    </row>
    <row r="890" spans="2:8" x14ac:dyDescent="0.25">
      <c r="B890" t="s">
        <v>234</v>
      </c>
      <c r="C890" t="s">
        <v>250</v>
      </c>
      <c r="D890" t="s">
        <v>254</v>
      </c>
      <c r="E890">
        <v>3</v>
      </c>
      <c r="F890">
        <v>2030</v>
      </c>
      <c r="G890" s="161">
        <v>345111.168152</v>
      </c>
      <c r="H890" s="161"/>
    </row>
    <row r="891" spans="2:8" x14ac:dyDescent="0.25">
      <c r="B891" t="s">
        <v>234</v>
      </c>
      <c r="C891" t="s">
        <v>250</v>
      </c>
      <c r="D891" t="s">
        <v>254</v>
      </c>
      <c r="E891">
        <v>3</v>
      </c>
      <c r="F891">
        <v>2035</v>
      </c>
      <c r="G891" s="161">
        <v>348811.52293799998</v>
      </c>
      <c r="H891" s="161"/>
    </row>
    <row r="892" spans="2:8" x14ac:dyDescent="0.25">
      <c r="B892" t="s">
        <v>234</v>
      </c>
      <c r="C892" t="s">
        <v>250</v>
      </c>
      <c r="D892" t="s">
        <v>254</v>
      </c>
      <c r="E892">
        <v>3</v>
      </c>
      <c r="F892">
        <v>2040</v>
      </c>
      <c r="G892" s="161">
        <v>357803.25718399999</v>
      </c>
      <c r="H892" s="161"/>
    </row>
    <row r="893" spans="2:8" x14ac:dyDescent="0.25">
      <c r="B893" t="s">
        <v>234</v>
      </c>
      <c r="C893" t="s">
        <v>250</v>
      </c>
      <c r="D893" t="s">
        <v>254</v>
      </c>
      <c r="E893">
        <v>3</v>
      </c>
      <c r="F893">
        <v>2045</v>
      </c>
      <c r="G893" s="161">
        <v>364278.023461</v>
      </c>
      <c r="H893" s="161"/>
    </row>
    <row r="894" spans="2:8" x14ac:dyDescent="0.25">
      <c r="B894" t="s">
        <v>234</v>
      </c>
      <c r="C894" t="s">
        <v>250</v>
      </c>
      <c r="D894" t="s">
        <v>254</v>
      </c>
      <c r="E894">
        <v>3</v>
      </c>
      <c r="F894">
        <v>2050</v>
      </c>
      <c r="G894" s="161">
        <v>395488.99643499998</v>
      </c>
      <c r="H894" s="161"/>
    </row>
    <row r="895" spans="2:8" x14ac:dyDescent="0.25">
      <c r="B895" t="s">
        <v>234</v>
      </c>
      <c r="C895" t="s">
        <v>250</v>
      </c>
      <c r="D895" t="s">
        <v>254</v>
      </c>
      <c r="E895">
        <v>4</v>
      </c>
      <c r="F895">
        <v>2010</v>
      </c>
      <c r="G895" s="161">
        <v>412129.46940300002</v>
      </c>
      <c r="H895" s="161"/>
    </row>
    <row r="896" spans="2:8" x14ac:dyDescent="0.25">
      <c r="B896" t="s">
        <v>234</v>
      </c>
      <c r="C896" t="s">
        <v>250</v>
      </c>
      <c r="D896" t="s">
        <v>254</v>
      </c>
      <c r="E896">
        <v>4</v>
      </c>
      <c r="F896">
        <v>2015</v>
      </c>
      <c r="G896" s="161">
        <v>393194.47171499999</v>
      </c>
      <c r="H896" s="161"/>
    </row>
    <row r="897" spans="2:8" x14ac:dyDescent="0.25">
      <c r="B897" t="s">
        <v>234</v>
      </c>
      <c r="C897" t="s">
        <v>250</v>
      </c>
      <c r="D897" t="s">
        <v>254</v>
      </c>
      <c r="E897">
        <v>4</v>
      </c>
      <c r="F897">
        <v>2020</v>
      </c>
      <c r="G897" s="161">
        <v>403941.20438499999</v>
      </c>
      <c r="H897" s="161"/>
    </row>
    <row r="898" spans="2:8" x14ac:dyDescent="0.25">
      <c r="B898" t="s">
        <v>234</v>
      </c>
      <c r="C898" t="s">
        <v>250</v>
      </c>
      <c r="D898" t="s">
        <v>254</v>
      </c>
      <c r="E898">
        <v>4</v>
      </c>
      <c r="F898">
        <v>2025</v>
      </c>
      <c r="G898" s="161">
        <v>420557.88138500002</v>
      </c>
      <c r="H898" s="161"/>
    </row>
    <row r="899" spans="2:8" x14ac:dyDescent="0.25">
      <c r="B899" t="s">
        <v>234</v>
      </c>
      <c r="C899" t="s">
        <v>250</v>
      </c>
      <c r="D899" t="s">
        <v>254</v>
      </c>
      <c r="E899">
        <v>4</v>
      </c>
      <c r="F899">
        <v>2030</v>
      </c>
      <c r="G899" s="161">
        <v>432452.36053900002</v>
      </c>
      <c r="H899" s="161"/>
    </row>
    <row r="900" spans="2:8" x14ac:dyDescent="0.25">
      <c r="B900" t="s">
        <v>234</v>
      </c>
      <c r="C900" t="s">
        <v>250</v>
      </c>
      <c r="D900" t="s">
        <v>254</v>
      </c>
      <c r="E900">
        <v>4</v>
      </c>
      <c r="F900">
        <v>2035</v>
      </c>
      <c r="G900" s="161">
        <v>459132.27265100001</v>
      </c>
      <c r="H900" s="161"/>
    </row>
    <row r="901" spans="2:8" x14ac:dyDescent="0.25">
      <c r="B901" t="s">
        <v>234</v>
      </c>
      <c r="C901" t="s">
        <v>250</v>
      </c>
      <c r="D901" t="s">
        <v>254</v>
      </c>
      <c r="E901">
        <v>4</v>
      </c>
      <c r="F901">
        <v>2040</v>
      </c>
      <c r="G901" s="161">
        <v>468592.37698900001</v>
      </c>
      <c r="H901" s="161"/>
    </row>
    <row r="902" spans="2:8" x14ac:dyDescent="0.25">
      <c r="B902" t="s">
        <v>234</v>
      </c>
      <c r="C902" t="s">
        <v>250</v>
      </c>
      <c r="D902" t="s">
        <v>254</v>
      </c>
      <c r="E902">
        <v>4</v>
      </c>
      <c r="F902">
        <v>2045</v>
      </c>
      <c r="G902" s="161">
        <v>470684.31781799998</v>
      </c>
      <c r="H902" s="161"/>
    </row>
    <row r="903" spans="2:8" x14ac:dyDescent="0.25">
      <c r="B903" t="s">
        <v>234</v>
      </c>
      <c r="C903" t="s">
        <v>250</v>
      </c>
      <c r="D903" t="s">
        <v>254</v>
      </c>
      <c r="E903">
        <v>4</v>
      </c>
      <c r="F903">
        <v>2050</v>
      </c>
      <c r="G903" s="161">
        <v>478522.24275099998</v>
      </c>
      <c r="H903" s="161"/>
    </row>
    <row r="904" spans="2:8" x14ac:dyDescent="0.25">
      <c r="B904" t="s">
        <v>234</v>
      </c>
      <c r="C904" t="s">
        <v>250</v>
      </c>
      <c r="D904" t="s">
        <v>254</v>
      </c>
      <c r="E904">
        <v>5</v>
      </c>
      <c r="F904">
        <v>2010</v>
      </c>
      <c r="G904" s="161">
        <v>138092.689701</v>
      </c>
      <c r="H904" s="161"/>
    </row>
    <row r="905" spans="2:8" x14ac:dyDescent="0.25">
      <c r="B905" t="s">
        <v>234</v>
      </c>
      <c r="C905" t="s">
        <v>250</v>
      </c>
      <c r="D905" t="s">
        <v>254</v>
      </c>
      <c r="E905">
        <v>5</v>
      </c>
      <c r="F905">
        <v>2015</v>
      </c>
      <c r="G905" s="161">
        <v>147558.72291800001</v>
      </c>
      <c r="H905" s="161"/>
    </row>
    <row r="906" spans="2:8" x14ac:dyDescent="0.25">
      <c r="B906" t="s">
        <v>234</v>
      </c>
      <c r="C906" t="s">
        <v>250</v>
      </c>
      <c r="D906" t="s">
        <v>254</v>
      </c>
      <c r="E906">
        <v>5</v>
      </c>
      <c r="F906">
        <v>2020</v>
      </c>
      <c r="G906" s="161">
        <v>159747.85626299999</v>
      </c>
      <c r="H906" s="161"/>
    </row>
    <row r="907" spans="2:8" x14ac:dyDescent="0.25">
      <c r="B907" t="s">
        <v>234</v>
      </c>
      <c r="C907" t="s">
        <v>250</v>
      </c>
      <c r="D907" t="s">
        <v>254</v>
      </c>
      <c r="E907">
        <v>5</v>
      </c>
      <c r="F907">
        <v>2025</v>
      </c>
      <c r="G907" s="161">
        <v>160002.811013</v>
      </c>
      <c r="H907" s="161"/>
    </row>
    <row r="908" spans="2:8" x14ac:dyDescent="0.25">
      <c r="B908" t="s">
        <v>234</v>
      </c>
      <c r="C908" t="s">
        <v>250</v>
      </c>
      <c r="D908" t="s">
        <v>254</v>
      </c>
      <c r="E908">
        <v>5</v>
      </c>
      <c r="F908">
        <v>2030</v>
      </c>
      <c r="G908" s="161">
        <v>170376.67636300001</v>
      </c>
      <c r="H908" s="161"/>
    </row>
    <row r="909" spans="2:8" x14ac:dyDescent="0.25">
      <c r="B909" t="s">
        <v>234</v>
      </c>
      <c r="C909" t="s">
        <v>250</v>
      </c>
      <c r="D909" t="s">
        <v>254</v>
      </c>
      <c r="E909">
        <v>5</v>
      </c>
      <c r="F909">
        <v>2035</v>
      </c>
      <c r="G909" s="161">
        <v>179436.537534</v>
      </c>
      <c r="H909" s="161"/>
    </row>
    <row r="910" spans="2:8" x14ac:dyDescent="0.25">
      <c r="B910" t="s">
        <v>234</v>
      </c>
      <c r="C910" t="s">
        <v>250</v>
      </c>
      <c r="D910" t="s">
        <v>254</v>
      </c>
      <c r="E910">
        <v>5</v>
      </c>
      <c r="F910">
        <v>2040</v>
      </c>
      <c r="G910" s="161">
        <v>174842.064384</v>
      </c>
      <c r="H910" s="161"/>
    </row>
    <row r="911" spans="2:8" x14ac:dyDescent="0.25">
      <c r="B911" t="s">
        <v>234</v>
      </c>
      <c r="C911" t="s">
        <v>250</v>
      </c>
      <c r="D911" t="s">
        <v>254</v>
      </c>
      <c r="E911">
        <v>5</v>
      </c>
      <c r="F911">
        <v>2045</v>
      </c>
      <c r="G911" s="161">
        <v>178353.99140900001</v>
      </c>
      <c r="H911" s="161"/>
    </row>
    <row r="912" spans="2:8" x14ac:dyDescent="0.25">
      <c r="B912" t="s">
        <v>234</v>
      </c>
      <c r="C912" t="s">
        <v>250</v>
      </c>
      <c r="D912" t="s">
        <v>254</v>
      </c>
      <c r="E912">
        <v>5</v>
      </c>
      <c r="F912">
        <v>2050</v>
      </c>
      <c r="G912" s="161">
        <v>179941.473168</v>
      </c>
    </row>
    <row r="913" spans="2:8" x14ac:dyDescent="0.25">
      <c r="B913" t="s">
        <v>234</v>
      </c>
      <c r="C913" t="s">
        <v>250</v>
      </c>
      <c r="D913" t="s">
        <v>254</v>
      </c>
      <c r="E913">
        <v>6</v>
      </c>
      <c r="F913">
        <v>2010</v>
      </c>
      <c r="G913">
        <v>75350.849084829999</v>
      </c>
    </row>
    <row r="914" spans="2:8" x14ac:dyDescent="0.25">
      <c r="B914" t="s">
        <v>234</v>
      </c>
      <c r="C914" t="s">
        <v>250</v>
      </c>
      <c r="D914" t="s">
        <v>254</v>
      </c>
      <c r="E914">
        <v>6</v>
      </c>
      <c r="F914">
        <v>2015</v>
      </c>
      <c r="G914">
        <v>81660.235025439993</v>
      </c>
    </row>
    <row r="915" spans="2:8" x14ac:dyDescent="0.25">
      <c r="B915" t="s">
        <v>234</v>
      </c>
      <c r="C915" t="s">
        <v>250</v>
      </c>
      <c r="D915" t="s">
        <v>254</v>
      </c>
      <c r="E915">
        <v>6</v>
      </c>
      <c r="F915">
        <v>2020</v>
      </c>
      <c r="G915">
        <v>86697.948232340001</v>
      </c>
    </row>
    <row r="916" spans="2:8" x14ac:dyDescent="0.25">
      <c r="B916" t="s">
        <v>234</v>
      </c>
      <c r="C916" t="s">
        <v>250</v>
      </c>
      <c r="D916" t="s">
        <v>254</v>
      </c>
      <c r="E916">
        <v>6</v>
      </c>
      <c r="F916">
        <v>2025</v>
      </c>
      <c r="G916">
        <v>93543.450585109997</v>
      </c>
    </row>
    <row r="917" spans="2:8" x14ac:dyDescent="0.25">
      <c r="B917" t="s">
        <v>234</v>
      </c>
      <c r="C917" t="s">
        <v>250</v>
      </c>
      <c r="D917" t="s">
        <v>254</v>
      </c>
      <c r="E917">
        <v>6</v>
      </c>
      <c r="F917">
        <v>2030</v>
      </c>
      <c r="G917">
        <v>97357.338548479995</v>
      </c>
    </row>
    <row r="918" spans="2:8" x14ac:dyDescent="0.25">
      <c r="B918" t="s">
        <v>234</v>
      </c>
      <c r="C918" t="s">
        <v>250</v>
      </c>
      <c r="D918" t="s">
        <v>254</v>
      </c>
      <c r="E918">
        <v>6</v>
      </c>
      <c r="F918">
        <v>2035</v>
      </c>
      <c r="G918">
        <v>98738.530975360001</v>
      </c>
      <c r="H918" s="161"/>
    </row>
    <row r="919" spans="2:8" x14ac:dyDescent="0.25">
      <c r="B919" t="s">
        <v>234</v>
      </c>
      <c r="C919" t="s">
        <v>250</v>
      </c>
      <c r="D919" t="s">
        <v>254</v>
      </c>
      <c r="E919">
        <v>6</v>
      </c>
      <c r="F919">
        <v>2040</v>
      </c>
      <c r="G919" s="161">
        <v>106683.329264</v>
      </c>
      <c r="H919" s="161"/>
    </row>
    <row r="920" spans="2:8" x14ac:dyDescent="0.25">
      <c r="B920" t="s">
        <v>234</v>
      </c>
      <c r="C920" t="s">
        <v>250</v>
      </c>
      <c r="D920" t="s">
        <v>254</v>
      </c>
      <c r="E920">
        <v>6</v>
      </c>
      <c r="F920">
        <v>2045</v>
      </c>
      <c r="G920" s="161">
        <v>104146.24492700001</v>
      </c>
      <c r="H920" s="161"/>
    </row>
    <row r="921" spans="2:8" x14ac:dyDescent="0.25">
      <c r="B921" t="s">
        <v>234</v>
      </c>
      <c r="C921" t="s">
        <v>250</v>
      </c>
      <c r="D921" t="s">
        <v>254</v>
      </c>
      <c r="E921">
        <v>6</v>
      </c>
      <c r="F921">
        <v>2050</v>
      </c>
      <c r="G921" s="161">
        <v>104311.45621</v>
      </c>
    </row>
    <row r="922" spans="2:8" x14ac:dyDescent="0.25">
      <c r="B922" t="s">
        <v>234</v>
      </c>
      <c r="C922" t="s">
        <v>250</v>
      </c>
      <c r="D922" t="s">
        <v>257</v>
      </c>
      <c r="E922">
        <v>1</v>
      </c>
      <c r="F922">
        <v>2010</v>
      </c>
      <c r="G922">
        <v>85586.076933930002</v>
      </c>
      <c r="H922" s="161"/>
    </row>
    <row r="923" spans="2:8" x14ac:dyDescent="0.25">
      <c r="B923" t="s">
        <v>234</v>
      </c>
      <c r="C923" t="s">
        <v>250</v>
      </c>
      <c r="D923" t="s">
        <v>257</v>
      </c>
      <c r="E923">
        <v>1</v>
      </c>
      <c r="F923">
        <v>2015</v>
      </c>
      <c r="G923" s="161">
        <v>141867.993559</v>
      </c>
      <c r="H923" s="161"/>
    </row>
    <row r="924" spans="2:8" x14ac:dyDescent="0.25">
      <c r="B924" t="s">
        <v>234</v>
      </c>
      <c r="C924" t="s">
        <v>250</v>
      </c>
      <c r="D924" t="s">
        <v>257</v>
      </c>
      <c r="E924">
        <v>1</v>
      </c>
      <c r="F924">
        <v>2020</v>
      </c>
      <c r="G924" s="161">
        <v>155281.45290800001</v>
      </c>
      <c r="H924" s="161"/>
    </row>
    <row r="925" spans="2:8" x14ac:dyDescent="0.25">
      <c r="B925" t="s">
        <v>234</v>
      </c>
      <c r="C925" t="s">
        <v>250</v>
      </c>
      <c r="D925" t="s">
        <v>257</v>
      </c>
      <c r="E925">
        <v>1</v>
      </c>
      <c r="F925">
        <v>2025</v>
      </c>
      <c r="G925" s="161">
        <v>175131.83177799999</v>
      </c>
      <c r="H925" s="161"/>
    </row>
    <row r="926" spans="2:8" x14ac:dyDescent="0.25">
      <c r="B926" t="s">
        <v>234</v>
      </c>
      <c r="C926" t="s">
        <v>250</v>
      </c>
      <c r="D926" t="s">
        <v>257</v>
      </c>
      <c r="E926">
        <v>1</v>
      </c>
      <c r="F926">
        <v>2030</v>
      </c>
      <c r="G926" s="161">
        <v>186914.24707700001</v>
      </c>
      <c r="H926" s="161"/>
    </row>
    <row r="927" spans="2:8" x14ac:dyDescent="0.25">
      <c r="B927" t="s">
        <v>234</v>
      </c>
      <c r="C927" t="s">
        <v>250</v>
      </c>
      <c r="D927" t="s">
        <v>257</v>
      </c>
      <c r="E927">
        <v>1</v>
      </c>
      <c r="F927">
        <v>2035</v>
      </c>
      <c r="G927" s="161">
        <v>188932.72185599999</v>
      </c>
      <c r="H927" s="161"/>
    </row>
    <row r="928" spans="2:8" x14ac:dyDescent="0.25">
      <c r="B928" t="s">
        <v>234</v>
      </c>
      <c r="C928" t="s">
        <v>250</v>
      </c>
      <c r="D928" t="s">
        <v>257</v>
      </c>
      <c r="E928">
        <v>1</v>
      </c>
      <c r="F928">
        <v>2040</v>
      </c>
      <c r="G928" s="161">
        <v>190311.12311300001</v>
      </c>
      <c r="H928" s="161"/>
    </row>
    <row r="929" spans="2:8" x14ac:dyDescent="0.25">
      <c r="B929" t="s">
        <v>234</v>
      </c>
      <c r="C929" t="s">
        <v>250</v>
      </c>
      <c r="D929" t="s">
        <v>257</v>
      </c>
      <c r="E929">
        <v>1</v>
      </c>
      <c r="F929">
        <v>2045</v>
      </c>
      <c r="G929" s="161">
        <v>195819.46354600001</v>
      </c>
      <c r="H929" s="161"/>
    </row>
    <row r="930" spans="2:8" x14ac:dyDescent="0.25">
      <c r="B930" t="s">
        <v>234</v>
      </c>
      <c r="C930" t="s">
        <v>250</v>
      </c>
      <c r="D930" t="s">
        <v>257</v>
      </c>
      <c r="E930">
        <v>1</v>
      </c>
      <c r="F930">
        <v>2050</v>
      </c>
      <c r="G930" s="161">
        <v>204030.71145</v>
      </c>
      <c r="H930" s="161"/>
    </row>
    <row r="931" spans="2:8" x14ac:dyDescent="0.25">
      <c r="B931" t="s">
        <v>234</v>
      </c>
      <c r="C931" t="s">
        <v>250</v>
      </c>
      <c r="D931" t="s">
        <v>257</v>
      </c>
      <c r="E931">
        <v>2</v>
      </c>
      <c r="F931">
        <v>2010</v>
      </c>
      <c r="G931" s="161">
        <v>302685.27040099999</v>
      </c>
      <c r="H931" s="161"/>
    </row>
    <row r="932" spans="2:8" x14ac:dyDescent="0.25">
      <c r="B932" t="s">
        <v>234</v>
      </c>
      <c r="C932" t="s">
        <v>250</v>
      </c>
      <c r="D932" t="s">
        <v>257</v>
      </c>
      <c r="E932">
        <v>2</v>
      </c>
      <c r="F932">
        <v>2015</v>
      </c>
      <c r="G932" s="161">
        <v>292505.711847</v>
      </c>
      <c r="H932" s="161"/>
    </row>
    <row r="933" spans="2:8" x14ac:dyDescent="0.25">
      <c r="B933" t="s">
        <v>234</v>
      </c>
      <c r="C933" t="s">
        <v>250</v>
      </c>
      <c r="D933" t="s">
        <v>257</v>
      </c>
      <c r="E933">
        <v>2</v>
      </c>
      <c r="F933">
        <v>2020</v>
      </c>
      <c r="G933" s="161">
        <v>290097.09737899998</v>
      </c>
      <c r="H933" s="161"/>
    </row>
    <row r="934" spans="2:8" x14ac:dyDescent="0.25">
      <c r="B934" t="s">
        <v>234</v>
      </c>
      <c r="C934" t="s">
        <v>250</v>
      </c>
      <c r="D934" t="s">
        <v>257</v>
      </c>
      <c r="E934">
        <v>2</v>
      </c>
      <c r="F934">
        <v>2025</v>
      </c>
      <c r="G934" s="161">
        <v>280643.74004200002</v>
      </c>
      <c r="H934" s="161"/>
    </row>
    <row r="935" spans="2:8" x14ac:dyDescent="0.25">
      <c r="B935" t="s">
        <v>234</v>
      </c>
      <c r="C935" t="s">
        <v>250</v>
      </c>
      <c r="D935" t="s">
        <v>257</v>
      </c>
      <c r="E935">
        <v>2</v>
      </c>
      <c r="F935">
        <v>2030</v>
      </c>
      <c r="G935" s="161">
        <v>266865.87860599998</v>
      </c>
      <c r="H935" s="161"/>
    </row>
    <row r="936" spans="2:8" x14ac:dyDescent="0.25">
      <c r="B936" t="s">
        <v>234</v>
      </c>
      <c r="C936" t="s">
        <v>250</v>
      </c>
      <c r="D936" t="s">
        <v>257</v>
      </c>
      <c r="E936">
        <v>2</v>
      </c>
      <c r="F936">
        <v>2035</v>
      </c>
      <c r="G936" s="161">
        <v>270648.478283</v>
      </c>
      <c r="H936" s="161"/>
    </row>
    <row r="937" spans="2:8" x14ac:dyDescent="0.25">
      <c r="B937" t="s">
        <v>234</v>
      </c>
      <c r="C937" t="s">
        <v>250</v>
      </c>
      <c r="D937" t="s">
        <v>257</v>
      </c>
      <c r="E937">
        <v>2</v>
      </c>
      <c r="F937">
        <v>2040</v>
      </c>
      <c r="G937" s="161">
        <v>276702.38735500001</v>
      </c>
      <c r="H937" s="161"/>
    </row>
    <row r="938" spans="2:8" x14ac:dyDescent="0.25">
      <c r="B938" t="s">
        <v>234</v>
      </c>
      <c r="C938" t="s">
        <v>250</v>
      </c>
      <c r="D938" t="s">
        <v>257</v>
      </c>
      <c r="E938">
        <v>2</v>
      </c>
      <c r="F938">
        <v>2045</v>
      </c>
      <c r="G938" s="161">
        <v>291428.05413100001</v>
      </c>
      <c r="H938" s="161"/>
    </row>
    <row r="939" spans="2:8" x14ac:dyDescent="0.25">
      <c r="B939" t="s">
        <v>234</v>
      </c>
      <c r="C939" t="s">
        <v>250</v>
      </c>
      <c r="D939" t="s">
        <v>257</v>
      </c>
      <c r="E939">
        <v>2</v>
      </c>
      <c r="F939">
        <v>2050</v>
      </c>
      <c r="G939" s="161">
        <v>298396.75662300002</v>
      </c>
      <c r="H939" s="161"/>
    </row>
    <row r="940" spans="2:8" x14ac:dyDescent="0.25">
      <c r="B940" t="s">
        <v>234</v>
      </c>
      <c r="C940" t="s">
        <v>250</v>
      </c>
      <c r="D940" t="s">
        <v>257</v>
      </c>
      <c r="E940">
        <v>3</v>
      </c>
      <c r="F940">
        <v>2010</v>
      </c>
      <c r="G940" s="161">
        <v>100723.234868</v>
      </c>
      <c r="H940" s="161"/>
    </row>
    <row r="941" spans="2:8" x14ac:dyDescent="0.25">
      <c r="B941" t="s">
        <v>234</v>
      </c>
      <c r="C941" t="s">
        <v>250</v>
      </c>
      <c r="D941" t="s">
        <v>257</v>
      </c>
      <c r="E941">
        <v>3</v>
      </c>
      <c r="F941">
        <v>2015</v>
      </c>
      <c r="G941" s="161">
        <v>110389.11657899999</v>
      </c>
      <c r="H941" s="161"/>
    </row>
    <row r="942" spans="2:8" x14ac:dyDescent="0.25">
      <c r="B942" t="s">
        <v>234</v>
      </c>
      <c r="C942" t="s">
        <v>250</v>
      </c>
      <c r="D942" t="s">
        <v>257</v>
      </c>
      <c r="E942">
        <v>3</v>
      </c>
      <c r="F942">
        <v>2020</v>
      </c>
      <c r="G942" s="161">
        <v>105087.74501899999</v>
      </c>
      <c r="H942" s="161"/>
    </row>
    <row r="943" spans="2:8" x14ac:dyDescent="0.25">
      <c r="B943" t="s">
        <v>234</v>
      </c>
      <c r="C943" t="s">
        <v>250</v>
      </c>
      <c r="D943" t="s">
        <v>257</v>
      </c>
      <c r="E943">
        <v>3</v>
      </c>
      <c r="F943">
        <v>2025</v>
      </c>
      <c r="G943" s="161">
        <v>110552.61057600001</v>
      </c>
      <c r="H943" s="161"/>
    </row>
    <row r="944" spans="2:8" x14ac:dyDescent="0.25">
      <c r="B944" t="s">
        <v>234</v>
      </c>
      <c r="C944" t="s">
        <v>250</v>
      </c>
      <c r="D944" t="s">
        <v>257</v>
      </c>
      <c r="E944">
        <v>3</v>
      </c>
      <c r="F944">
        <v>2030</v>
      </c>
      <c r="G944" s="161">
        <v>118863.10827500001</v>
      </c>
      <c r="H944" s="161"/>
    </row>
    <row r="945" spans="2:8" x14ac:dyDescent="0.25">
      <c r="B945" t="s">
        <v>234</v>
      </c>
      <c r="C945" t="s">
        <v>250</v>
      </c>
      <c r="D945" t="s">
        <v>257</v>
      </c>
      <c r="E945">
        <v>3</v>
      </c>
      <c r="F945">
        <v>2035</v>
      </c>
      <c r="G945" s="161">
        <v>128304.429724</v>
      </c>
      <c r="H945" s="161"/>
    </row>
    <row r="946" spans="2:8" x14ac:dyDescent="0.25">
      <c r="B946" t="s">
        <v>234</v>
      </c>
      <c r="C946" t="s">
        <v>250</v>
      </c>
      <c r="D946" t="s">
        <v>257</v>
      </c>
      <c r="E946">
        <v>3</v>
      </c>
      <c r="F946">
        <v>2040</v>
      </c>
      <c r="G946" s="161">
        <v>132374.453606</v>
      </c>
      <c r="H946" s="161"/>
    </row>
    <row r="947" spans="2:8" x14ac:dyDescent="0.25">
      <c r="B947" t="s">
        <v>234</v>
      </c>
      <c r="C947" t="s">
        <v>250</v>
      </c>
      <c r="D947" t="s">
        <v>257</v>
      </c>
      <c r="E947">
        <v>3</v>
      </c>
      <c r="F947">
        <v>2045</v>
      </c>
      <c r="G947" s="161">
        <v>134833.10798599999</v>
      </c>
      <c r="H947" s="161"/>
    </row>
    <row r="948" spans="2:8" x14ac:dyDescent="0.25">
      <c r="B948" t="s">
        <v>234</v>
      </c>
      <c r="C948" t="s">
        <v>250</v>
      </c>
      <c r="D948" t="s">
        <v>257</v>
      </c>
      <c r="E948">
        <v>3</v>
      </c>
      <c r="F948">
        <v>2050</v>
      </c>
      <c r="G948" s="161">
        <v>139060.19803</v>
      </c>
      <c r="H948" s="161"/>
    </row>
    <row r="949" spans="2:8" x14ac:dyDescent="0.25">
      <c r="B949" t="s">
        <v>234</v>
      </c>
      <c r="C949" t="s">
        <v>250</v>
      </c>
      <c r="D949" t="s">
        <v>257</v>
      </c>
      <c r="E949">
        <v>4</v>
      </c>
      <c r="F949">
        <v>2010</v>
      </c>
      <c r="G949" s="161">
        <v>125193.990939</v>
      </c>
      <c r="H949" s="161"/>
    </row>
    <row r="950" spans="2:8" x14ac:dyDescent="0.25">
      <c r="B950" t="s">
        <v>234</v>
      </c>
      <c r="C950" t="s">
        <v>250</v>
      </c>
      <c r="D950" t="s">
        <v>257</v>
      </c>
      <c r="E950">
        <v>4</v>
      </c>
      <c r="F950">
        <v>2015</v>
      </c>
      <c r="G950" s="161">
        <v>126310.55884699999</v>
      </c>
      <c r="H950" s="161"/>
    </row>
    <row r="951" spans="2:8" x14ac:dyDescent="0.25">
      <c r="B951" t="s">
        <v>234</v>
      </c>
      <c r="C951" t="s">
        <v>250</v>
      </c>
      <c r="D951" t="s">
        <v>257</v>
      </c>
      <c r="E951">
        <v>4</v>
      </c>
      <c r="F951">
        <v>2020</v>
      </c>
      <c r="G951" s="161">
        <v>133261.909453</v>
      </c>
      <c r="H951" s="161"/>
    </row>
    <row r="952" spans="2:8" x14ac:dyDescent="0.25">
      <c r="B952" t="s">
        <v>234</v>
      </c>
      <c r="C952" t="s">
        <v>250</v>
      </c>
      <c r="D952" t="s">
        <v>257</v>
      </c>
      <c r="E952">
        <v>4</v>
      </c>
      <c r="F952">
        <v>2025</v>
      </c>
      <c r="G952" s="161">
        <v>148977.40202499999</v>
      </c>
      <c r="H952" s="161"/>
    </row>
    <row r="953" spans="2:8" x14ac:dyDescent="0.25">
      <c r="B953" t="s">
        <v>234</v>
      </c>
      <c r="C953" t="s">
        <v>250</v>
      </c>
      <c r="D953" t="s">
        <v>257</v>
      </c>
      <c r="E953">
        <v>4</v>
      </c>
      <c r="F953">
        <v>2030</v>
      </c>
      <c r="G953" s="161">
        <v>160677.87184800001</v>
      </c>
      <c r="H953" s="161"/>
    </row>
    <row r="954" spans="2:8" x14ac:dyDescent="0.25">
      <c r="B954" t="s">
        <v>234</v>
      </c>
      <c r="C954" t="s">
        <v>250</v>
      </c>
      <c r="D954" t="s">
        <v>257</v>
      </c>
      <c r="E954">
        <v>4</v>
      </c>
      <c r="F954">
        <v>2035</v>
      </c>
      <c r="G954" s="161">
        <v>164652.39371400001</v>
      </c>
      <c r="H954" s="161"/>
    </row>
    <row r="955" spans="2:8" x14ac:dyDescent="0.25">
      <c r="B955" t="s">
        <v>234</v>
      </c>
      <c r="C955" t="s">
        <v>250</v>
      </c>
      <c r="D955" t="s">
        <v>257</v>
      </c>
      <c r="E955">
        <v>4</v>
      </c>
      <c r="F955">
        <v>2040</v>
      </c>
      <c r="G955" s="161">
        <v>168947.94943099999</v>
      </c>
      <c r="H955" s="161"/>
    </row>
    <row r="956" spans="2:8" x14ac:dyDescent="0.25">
      <c r="B956" t="s">
        <v>234</v>
      </c>
      <c r="C956" t="s">
        <v>250</v>
      </c>
      <c r="D956" t="s">
        <v>257</v>
      </c>
      <c r="E956">
        <v>4</v>
      </c>
      <c r="F956">
        <v>2045</v>
      </c>
      <c r="G956" s="161">
        <v>162478.42841299999</v>
      </c>
      <c r="H956" s="161"/>
    </row>
    <row r="957" spans="2:8" x14ac:dyDescent="0.25">
      <c r="B957" t="s">
        <v>234</v>
      </c>
      <c r="C957" t="s">
        <v>250</v>
      </c>
      <c r="D957" t="s">
        <v>257</v>
      </c>
      <c r="E957">
        <v>4</v>
      </c>
      <c r="F957">
        <v>2050</v>
      </c>
      <c r="G957" s="161">
        <v>166624.669781</v>
      </c>
    </row>
    <row r="958" spans="2:8" x14ac:dyDescent="0.25">
      <c r="B958" t="s">
        <v>234</v>
      </c>
      <c r="C958" t="s">
        <v>250</v>
      </c>
      <c r="D958" t="s">
        <v>257</v>
      </c>
      <c r="E958">
        <v>5</v>
      </c>
      <c r="F958">
        <v>2010</v>
      </c>
      <c r="G958">
        <v>45913.541664080003</v>
      </c>
    </row>
    <row r="959" spans="2:8" x14ac:dyDescent="0.25">
      <c r="B959" t="s">
        <v>234</v>
      </c>
      <c r="C959" t="s">
        <v>250</v>
      </c>
      <c r="D959" t="s">
        <v>257</v>
      </c>
      <c r="E959">
        <v>5</v>
      </c>
      <c r="F959">
        <v>2015</v>
      </c>
      <c r="G959">
        <v>45250.512113199999</v>
      </c>
    </row>
    <row r="960" spans="2:8" x14ac:dyDescent="0.25">
      <c r="B960" t="s">
        <v>234</v>
      </c>
      <c r="C960" t="s">
        <v>250</v>
      </c>
      <c r="D960" t="s">
        <v>257</v>
      </c>
      <c r="E960">
        <v>5</v>
      </c>
      <c r="F960">
        <v>2020</v>
      </c>
      <c r="G960">
        <v>52937.469822339997</v>
      </c>
    </row>
    <row r="961" spans="2:8" x14ac:dyDescent="0.25">
      <c r="B961" t="s">
        <v>234</v>
      </c>
      <c r="C961" t="s">
        <v>250</v>
      </c>
      <c r="D961" t="s">
        <v>257</v>
      </c>
      <c r="E961">
        <v>5</v>
      </c>
      <c r="F961">
        <v>2025</v>
      </c>
      <c r="G961">
        <v>53146.268948359997</v>
      </c>
    </row>
    <row r="962" spans="2:8" x14ac:dyDescent="0.25">
      <c r="B962" t="s">
        <v>234</v>
      </c>
      <c r="C962" t="s">
        <v>250</v>
      </c>
      <c r="D962" t="s">
        <v>257</v>
      </c>
      <c r="E962">
        <v>5</v>
      </c>
      <c r="F962">
        <v>2030</v>
      </c>
      <c r="G962">
        <v>57374.573985110001</v>
      </c>
    </row>
    <row r="963" spans="2:8" x14ac:dyDescent="0.25">
      <c r="B963" t="s">
        <v>234</v>
      </c>
      <c r="C963" t="s">
        <v>250</v>
      </c>
      <c r="D963" t="s">
        <v>257</v>
      </c>
      <c r="E963">
        <v>5</v>
      </c>
      <c r="F963">
        <v>2035</v>
      </c>
      <c r="G963">
        <v>63422.234883990001</v>
      </c>
    </row>
    <row r="964" spans="2:8" x14ac:dyDescent="0.25">
      <c r="B964" t="s">
        <v>234</v>
      </c>
      <c r="C964" t="s">
        <v>250</v>
      </c>
      <c r="D964" t="s">
        <v>257</v>
      </c>
      <c r="E964">
        <v>5</v>
      </c>
      <c r="F964">
        <v>2040</v>
      </c>
      <c r="G964">
        <v>62832.127920010003</v>
      </c>
    </row>
    <row r="965" spans="2:8" x14ac:dyDescent="0.25">
      <c r="B965" t="s">
        <v>234</v>
      </c>
      <c r="C965" t="s">
        <v>250</v>
      </c>
      <c r="D965" t="s">
        <v>257</v>
      </c>
      <c r="E965">
        <v>5</v>
      </c>
      <c r="F965">
        <v>2045</v>
      </c>
      <c r="G965">
        <v>64916.788129039996</v>
      </c>
    </row>
    <row r="966" spans="2:8" x14ac:dyDescent="0.25">
      <c r="B966" t="s">
        <v>234</v>
      </c>
      <c r="C966" t="s">
        <v>250</v>
      </c>
      <c r="D966" t="s">
        <v>257</v>
      </c>
      <c r="E966">
        <v>5</v>
      </c>
      <c r="F966">
        <v>2050</v>
      </c>
      <c r="G966">
        <v>63492.936465190003</v>
      </c>
    </row>
    <row r="967" spans="2:8" x14ac:dyDescent="0.25">
      <c r="B967" t="s">
        <v>234</v>
      </c>
      <c r="C967" t="s">
        <v>250</v>
      </c>
      <c r="D967" t="s">
        <v>257</v>
      </c>
      <c r="E967">
        <v>6</v>
      </c>
      <c r="F967">
        <v>2010</v>
      </c>
      <c r="G967">
        <v>24874.35620264</v>
      </c>
    </row>
    <row r="968" spans="2:8" x14ac:dyDescent="0.25">
      <c r="B968" t="s">
        <v>234</v>
      </c>
      <c r="C968" t="s">
        <v>250</v>
      </c>
      <c r="D968" t="s">
        <v>257</v>
      </c>
      <c r="E968">
        <v>6</v>
      </c>
      <c r="F968">
        <v>2015</v>
      </c>
      <c r="G968">
        <v>33280.917642920002</v>
      </c>
    </row>
    <row r="969" spans="2:8" x14ac:dyDescent="0.25">
      <c r="B969" t="s">
        <v>234</v>
      </c>
      <c r="C969" t="s">
        <v>250</v>
      </c>
      <c r="D969" t="s">
        <v>257</v>
      </c>
      <c r="E969">
        <v>6</v>
      </c>
      <c r="F969">
        <v>2020</v>
      </c>
      <c r="G969">
        <v>39070.219006500003</v>
      </c>
    </row>
    <row r="970" spans="2:8" x14ac:dyDescent="0.25">
      <c r="B970" t="s">
        <v>234</v>
      </c>
      <c r="C970" t="s">
        <v>250</v>
      </c>
      <c r="D970" t="s">
        <v>257</v>
      </c>
      <c r="E970">
        <v>6</v>
      </c>
      <c r="F970">
        <v>2025</v>
      </c>
      <c r="G970">
        <v>42222.802101050002</v>
      </c>
    </row>
    <row r="971" spans="2:8" x14ac:dyDescent="0.25">
      <c r="B971" t="s">
        <v>234</v>
      </c>
      <c r="C971" t="s">
        <v>250</v>
      </c>
      <c r="D971" t="s">
        <v>257</v>
      </c>
      <c r="E971">
        <v>6</v>
      </c>
      <c r="F971">
        <v>2030</v>
      </c>
      <c r="G971">
        <v>46436.016524899998</v>
      </c>
    </row>
    <row r="972" spans="2:8" x14ac:dyDescent="0.25">
      <c r="B972" t="s">
        <v>234</v>
      </c>
      <c r="C972" t="s">
        <v>250</v>
      </c>
      <c r="D972" t="s">
        <v>257</v>
      </c>
      <c r="E972">
        <v>6</v>
      </c>
      <c r="F972">
        <v>2035</v>
      </c>
      <c r="G972">
        <v>47957.633153280003</v>
      </c>
    </row>
    <row r="973" spans="2:8" x14ac:dyDescent="0.25">
      <c r="B973" t="s">
        <v>234</v>
      </c>
      <c r="C973" t="s">
        <v>250</v>
      </c>
      <c r="D973" t="s">
        <v>257</v>
      </c>
      <c r="E973">
        <v>6</v>
      </c>
      <c r="F973">
        <v>2040</v>
      </c>
      <c r="G973">
        <v>48555.066711489999</v>
      </c>
    </row>
    <row r="974" spans="2:8" x14ac:dyDescent="0.25">
      <c r="B974" t="s">
        <v>234</v>
      </c>
      <c r="C974" t="s">
        <v>250</v>
      </c>
      <c r="D974" t="s">
        <v>257</v>
      </c>
      <c r="E974">
        <v>6</v>
      </c>
      <c r="F974">
        <v>2045</v>
      </c>
      <c r="G974">
        <v>49530.374627780002</v>
      </c>
    </row>
    <row r="975" spans="2:8" x14ac:dyDescent="0.25">
      <c r="B975" t="s">
        <v>234</v>
      </c>
      <c r="C975" t="s">
        <v>250</v>
      </c>
      <c r="D975" t="s">
        <v>257</v>
      </c>
      <c r="E975">
        <v>6</v>
      </c>
      <c r="F975">
        <v>2050</v>
      </c>
      <c r="G975">
        <v>50160.118147189998</v>
      </c>
    </row>
    <row r="976" spans="2:8" x14ac:dyDescent="0.25">
      <c r="B976" t="s">
        <v>234</v>
      </c>
      <c r="C976" t="s">
        <v>250</v>
      </c>
      <c r="D976" t="s">
        <v>258</v>
      </c>
      <c r="E976">
        <v>1</v>
      </c>
      <c r="F976">
        <v>2010</v>
      </c>
      <c r="G976">
        <v>71334.876898169998</v>
      </c>
      <c r="H976" s="161"/>
    </row>
    <row r="977" spans="2:8" x14ac:dyDescent="0.25">
      <c r="B977" t="s">
        <v>234</v>
      </c>
      <c r="C977" t="s">
        <v>250</v>
      </c>
      <c r="D977" t="s">
        <v>258</v>
      </c>
      <c r="E977">
        <v>1</v>
      </c>
      <c r="F977">
        <v>2015</v>
      </c>
      <c r="G977" s="161">
        <v>111469.373454</v>
      </c>
      <c r="H977" s="161"/>
    </row>
    <row r="978" spans="2:8" x14ac:dyDescent="0.25">
      <c r="B978" t="s">
        <v>234</v>
      </c>
      <c r="C978" t="s">
        <v>250</v>
      </c>
      <c r="D978" t="s">
        <v>258</v>
      </c>
      <c r="E978">
        <v>1</v>
      </c>
      <c r="F978">
        <v>2020</v>
      </c>
      <c r="G978" s="161">
        <v>134878.17104700001</v>
      </c>
      <c r="H978" s="161"/>
    </row>
    <row r="979" spans="2:8" x14ac:dyDescent="0.25">
      <c r="B979" t="s">
        <v>234</v>
      </c>
      <c r="C979" t="s">
        <v>250</v>
      </c>
      <c r="D979" t="s">
        <v>258</v>
      </c>
      <c r="E979">
        <v>1</v>
      </c>
      <c r="F979">
        <v>2025</v>
      </c>
      <c r="G979" s="161">
        <v>155076.94620199999</v>
      </c>
      <c r="H979" s="161"/>
    </row>
    <row r="980" spans="2:8" x14ac:dyDescent="0.25">
      <c r="B980" t="s">
        <v>234</v>
      </c>
      <c r="C980" t="s">
        <v>250</v>
      </c>
      <c r="D980" t="s">
        <v>258</v>
      </c>
      <c r="E980">
        <v>1</v>
      </c>
      <c r="F980">
        <v>2030</v>
      </c>
      <c r="G980" s="161">
        <v>171183.55909299999</v>
      </c>
      <c r="H980" s="161"/>
    </row>
    <row r="981" spans="2:8" x14ac:dyDescent="0.25">
      <c r="B981" t="s">
        <v>234</v>
      </c>
      <c r="C981" t="s">
        <v>250</v>
      </c>
      <c r="D981" t="s">
        <v>258</v>
      </c>
      <c r="E981">
        <v>1</v>
      </c>
      <c r="F981">
        <v>2035</v>
      </c>
      <c r="G981" s="161">
        <v>201335.26978199999</v>
      </c>
      <c r="H981" s="161"/>
    </row>
    <row r="982" spans="2:8" x14ac:dyDescent="0.25">
      <c r="B982" t="s">
        <v>234</v>
      </c>
      <c r="C982" t="s">
        <v>250</v>
      </c>
      <c r="D982" t="s">
        <v>258</v>
      </c>
      <c r="E982">
        <v>1</v>
      </c>
      <c r="F982">
        <v>2040</v>
      </c>
      <c r="G982" s="161">
        <v>204062.817839</v>
      </c>
      <c r="H982" s="161"/>
    </row>
    <row r="983" spans="2:8" x14ac:dyDescent="0.25">
      <c r="B983" t="s">
        <v>234</v>
      </c>
      <c r="C983" t="s">
        <v>250</v>
      </c>
      <c r="D983" t="s">
        <v>258</v>
      </c>
      <c r="E983">
        <v>1</v>
      </c>
      <c r="F983">
        <v>2045</v>
      </c>
      <c r="G983" s="161">
        <v>204471.55831600001</v>
      </c>
      <c r="H983" s="161"/>
    </row>
    <row r="984" spans="2:8" x14ac:dyDescent="0.25">
      <c r="B984" t="s">
        <v>234</v>
      </c>
      <c r="C984" t="s">
        <v>250</v>
      </c>
      <c r="D984" t="s">
        <v>258</v>
      </c>
      <c r="E984">
        <v>1</v>
      </c>
      <c r="F984">
        <v>2050</v>
      </c>
      <c r="G984" s="161">
        <v>215805.97611300001</v>
      </c>
      <c r="H984" s="161"/>
    </row>
    <row r="985" spans="2:8" x14ac:dyDescent="0.25">
      <c r="B985" t="s">
        <v>234</v>
      </c>
      <c r="C985" t="s">
        <v>250</v>
      </c>
      <c r="D985" t="s">
        <v>258</v>
      </c>
      <c r="E985">
        <v>2</v>
      </c>
      <c r="F985">
        <v>2010</v>
      </c>
      <c r="G985" s="161">
        <v>225703.67423400001</v>
      </c>
      <c r="H985" s="161"/>
    </row>
    <row r="986" spans="2:8" x14ac:dyDescent="0.25">
      <c r="B986" t="s">
        <v>234</v>
      </c>
      <c r="C986" t="s">
        <v>250</v>
      </c>
      <c r="D986" t="s">
        <v>258</v>
      </c>
      <c r="E986">
        <v>2</v>
      </c>
      <c r="F986">
        <v>2015</v>
      </c>
      <c r="G986" s="161">
        <v>255193.793209</v>
      </c>
      <c r="H986" s="161"/>
    </row>
    <row r="987" spans="2:8" x14ac:dyDescent="0.25">
      <c r="B987" t="s">
        <v>234</v>
      </c>
      <c r="C987" t="s">
        <v>250</v>
      </c>
      <c r="D987" t="s">
        <v>258</v>
      </c>
      <c r="E987">
        <v>2</v>
      </c>
      <c r="F987">
        <v>2020</v>
      </c>
      <c r="G987" s="161">
        <v>271537.13954399998</v>
      </c>
      <c r="H987" s="161"/>
    </row>
    <row r="988" spans="2:8" x14ac:dyDescent="0.25">
      <c r="B988" t="s">
        <v>234</v>
      </c>
      <c r="C988" t="s">
        <v>250</v>
      </c>
      <c r="D988" t="s">
        <v>258</v>
      </c>
      <c r="E988">
        <v>2</v>
      </c>
      <c r="F988">
        <v>2025</v>
      </c>
      <c r="G988" s="161">
        <v>293375.53736999998</v>
      </c>
      <c r="H988" s="161"/>
    </row>
    <row r="989" spans="2:8" x14ac:dyDescent="0.25">
      <c r="B989" t="s">
        <v>234</v>
      </c>
      <c r="C989" t="s">
        <v>250</v>
      </c>
      <c r="D989" t="s">
        <v>258</v>
      </c>
      <c r="E989">
        <v>2</v>
      </c>
      <c r="F989">
        <v>2030</v>
      </c>
      <c r="G989" s="161">
        <v>288730.450366</v>
      </c>
      <c r="H989" s="161"/>
    </row>
    <row r="990" spans="2:8" x14ac:dyDescent="0.25">
      <c r="B990" t="s">
        <v>234</v>
      </c>
      <c r="C990" t="s">
        <v>250</v>
      </c>
      <c r="D990" t="s">
        <v>258</v>
      </c>
      <c r="E990">
        <v>2</v>
      </c>
      <c r="F990">
        <v>2035</v>
      </c>
      <c r="G990" s="161">
        <v>286521.76442100003</v>
      </c>
      <c r="H990" s="161"/>
    </row>
    <row r="991" spans="2:8" x14ac:dyDescent="0.25">
      <c r="B991" t="s">
        <v>234</v>
      </c>
      <c r="C991" t="s">
        <v>250</v>
      </c>
      <c r="D991" t="s">
        <v>258</v>
      </c>
      <c r="E991">
        <v>2</v>
      </c>
      <c r="F991">
        <v>2040</v>
      </c>
      <c r="G991" s="161">
        <v>282269.95248500002</v>
      </c>
      <c r="H991" s="161"/>
    </row>
    <row r="992" spans="2:8" x14ac:dyDescent="0.25">
      <c r="B992" t="s">
        <v>234</v>
      </c>
      <c r="C992" t="s">
        <v>250</v>
      </c>
      <c r="D992" t="s">
        <v>258</v>
      </c>
      <c r="E992">
        <v>2</v>
      </c>
      <c r="F992">
        <v>2045</v>
      </c>
      <c r="G992" s="161">
        <v>288050.36919300002</v>
      </c>
      <c r="H992" s="161"/>
    </row>
    <row r="993" spans="2:8" x14ac:dyDescent="0.25">
      <c r="B993" t="s">
        <v>234</v>
      </c>
      <c r="C993" t="s">
        <v>250</v>
      </c>
      <c r="D993" t="s">
        <v>258</v>
      </c>
      <c r="E993">
        <v>2</v>
      </c>
      <c r="F993">
        <v>2050</v>
      </c>
      <c r="G993" s="161">
        <v>286890.29865299998</v>
      </c>
      <c r="H993" s="161"/>
    </row>
    <row r="994" spans="2:8" x14ac:dyDescent="0.25">
      <c r="B994" t="s">
        <v>234</v>
      </c>
      <c r="C994" t="s">
        <v>250</v>
      </c>
      <c r="D994" t="s">
        <v>258</v>
      </c>
      <c r="E994">
        <v>3</v>
      </c>
      <c r="F994">
        <v>2010</v>
      </c>
      <c r="G994" s="161">
        <v>108523.347238</v>
      </c>
      <c r="H994" s="161"/>
    </row>
    <row r="995" spans="2:8" x14ac:dyDescent="0.25">
      <c r="B995" t="s">
        <v>234</v>
      </c>
      <c r="C995" t="s">
        <v>250</v>
      </c>
      <c r="D995" t="s">
        <v>258</v>
      </c>
      <c r="E995">
        <v>3</v>
      </c>
      <c r="F995">
        <v>2015</v>
      </c>
      <c r="G995" s="161">
        <v>117035.144361</v>
      </c>
      <c r="H995" s="161"/>
    </row>
    <row r="996" spans="2:8" x14ac:dyDescent="0.25">
      <c r="B996" t="s">
        <v>234</v>
      </c>
      <c r="C996" t="s">
        <v>250</v>
      </c>
      <c r="D996" t="s">
        <v>258</v>
      </c>
      <c r="E996">
        <v>3</v>
      </c>
      <c r="F996">
        <v>2020</v>
      </c>
      <c r="G996" s="161">
        <v>118872.571948</v>
      </c>
      <c r="H996" s="161"/>
    </row>
    <row r="997" spans="2:8" x14ac:dyDescent="0.25">
      <c r="B997" t="s">
        <v>234</v>
      </c>
      <c r="C997" t="s">
        <v>250</v>
      </c>
      <c r="D997" t="s">
        <v>258</v>
      </c>
      <c r="E997">
        <v>3</v>
      </c>
      <c r="F997">
        <v>2025</v>
      </c>
      <c r="G997" s="161">
        <v>108478.71793300001</v>
      </c>
      <c r="H997" s="161"/>
    </row>
    <row r="998" spans="2:8" x14ac:dyDescent="0.25">
      <c r="B998" t="s">
        <v>234</v>
      </c>
      <c r="C998" t="s">
        <v>250</v>
      </c>
      <c r="D998" t="s">
        <v>258</v>
      </c>
      <c r="E998">
        <v>3</v>
      </c>
      <c r="F998">
        <v>2030</v>
      </c>
      <c r="G998" s="161">
        <v>110885.095245</v>
      </c>
      <c r="H998" s="161"/>
    </row>
    <row r="999" spans="2:8" x14ac:dyDescent="0.25">
      <c r="B999" t="s">
        <v>234</v>
      </c>
      <c r="C999" t="s">
        <v>250</v>
      </c>
      <c r="D999" t="s">
        <v>258</v>
      </c>
      <c r="E999">
        <v>3</v>
      </c>
      <c r="F999">
        <v>2035</v>
      </c>
      <c r="G999" s="161">
        <v>107303.037417</v>
      </c>
      <c r="H999" s="161"/>
    </row>
    <row r="1000" spans="2:8" x14ac:dyDescent="0.25">
      <c r="B1000" t="s">
        <v>234</v>
      </c>
      <c r="C1000" t="s">
        <v>250</v>
      </c>
      <c r="D1000" t="s">
        <v>258</v>
      </c>
      <c r="E1000">
        <v>3</v>
      </c>
      <c r="F1000">
        <v>2040</v>
      </c>
      <c r="G1000" s="161">
        <v>113743.09621800001</v>
      </c>
      <c r="H1000" s="161"/>
    </row>
    <row r="1001" spans="2:8" x14ac:dyDescent="0.25">
      <c r="B1001" t="s">
        <v>234</v>
      </c>
      <c r="C1001" t="s">
        <v>250</v>
      </c>
      <c r="D1001" t="s">
        <v>258</v>
      </c>
      <c r="E1001">
        <v>3</v>
      </c>
      <c r="F1001">
        <v>2045</v>
      </c>
      <c r="G1001" s="161">
        <v>113010.609903</v>
      </c>
      <c r="H1001" s="161"/>
    </row>
    <row r="1002" spans="2:8" x14ac:dyDescent="0.25">
      <c r="B1002" t="s">
        <v>234</v>
      </c>
      <c r="C1002" t="s">
        <v>250</v>
      </c>
      <c r="D1002" t="s">
        <v>258</v>
      </c>
      <c r="E1002">
        <v>3</v>
      </c>
      <c r="F1002">
        <v>2050</v>
      </c>
      <c r="G1002" s="161">
        <v>117415.72066000001</v>
      </c>
      <c r="H1002" s="161"/>
    </row>
    <row r="1003" spans="2:8" x14ac:dyDescent="0.25">
      <c r="B1003" t="s">
        <v>234</v>
      </c>
      <c r="C1003" t="s">
        <v>250</v>
      </c>
      <c r="D1003" t="s">
        <v>258</v>
      </c>
      <c r="E1003">
        <v>4</v>
      </c>
      <c r="F1003">
        <v>2010</v>
      </c>
      <c r="G1003" s="161">
        <v>153296.26139199999</v>
      </c>
      <c r="H1003" s="161"/>
    </row>
    <row r="1004" spans="2:8" x14ac:dyDescent="0.25">
      <c r="B1004" t="s">
        <v>234</v>
      </c>
      <c r="C1004" t="s">
        <v>250</v>
      </c>
      <c r="D1004" t="s">
        <v>258</v>
      </c>
      <c r="E1004">
        <v>4</v>
      </c>
      <c r="F1004">
        <v>2015</v>
      </c>
      <c r="G1004" s="161">
        <v>133122.23731999999</v>
      </c>
      <c r="H1004" s="161"/>
    </row>
    <row r="1005" spans="2:8" x14ac:dyDescent="0.25">
      <c r="B1005" t="s">
        <v>234</v>
      </c>
      <c r="C1005" t="s">
        <v>250</v>
      </c>
      <c r="D1005" t="s">
        <v>258</v>
      </c>
      <c r="E1005">
        <v>4</v>
      </c>
      <c r="F1005">
        <v>2020</v>
      </c>
      <c r="G1005" s="161">
        <v>126360.28305100001</v>
      </c>
      <c r="H1005" s="161"/>
    </row>
    <row r="1006" spans="2:8" x14ac:dyDescent="0.25">
      <c r="B1006" t="s">
        <v>234</v>
      </c>
      <c r="C1006" t="s">
        <v>250</v>
      </c>
      <c r="D1006" t="s">
        <v>258</v>
      </c>
      <c r="E1006">
        <v>4</v>
      </c>
      <c r="F1006">
        <v>2025</v>
      </c>
      <c r="G1006" s="161">
        <v>129796.056217</v>
      </c>
      <c r="H1006" s="161"/>
    </row>
    <row r="1007" spans="2:8" x14ac:dyDescent="0.25">
      <c r="B1007" t="s">
        <v>234</v>
      </c>
      <c r="C1007" t="s">
        <v>250</v>
      </c>
      <c r="D1007" t="s">
        <v>258</v>
      </c>
      <c r="E1007">
        <v>4</v>
      </c>
      <c r="F1007">
        <v>2030</v>
      </c>
      <c r="G1007" s="161">
        <v>138972.842535</v>
      </c>
      <c r="H1007" s="161"/>
    </row>
    <row r="1008" spans="2:8" x14ac:dyDescent="0.25">
      <c r="B1008" t="s">
        <v>234</v>
      </c>
      <c r="C1008" t="s">
        <v>250</v>
      </c>
      <c r="D1008" t="s">
        <v>258</v>
      </c>
      <c r="E1008">
        <v>4</v>
      </c>
      <c r="F1008">
        <v>2035</v>
      </c>
      <c r="G1008" s="161">
        <v>144330.11600000001</v>
      </c>
      <c r="H1008" s="161"/>
    </row>
    <row r="1009" spans="2:8" x14ac:dyDescent="0.25">
      <c r="B1009" t="s">
        <v>234</v>
      </c>
      <c r="C1009" t="s">
        <v>250</v>
      </c>
      <c r="D1009" t="s">
        <v>258</v>
      </c>
      <c r="E1009">
        <v>4</v>
      </c>
      <c r="F1009">
        <v>2040</v>
      </c>
      <c r="G1009" s="161">
        <v>146833.41802300001</v>
      </c>
      <c r="H1009" s="161"/>
    </row>
    <row r="1010" spans="2:8" x14ac:dyDescent="0.25">
      <c r="B1010" t="s">
        <v>234</v>
      </c>
      <c r="C1010" t="s">
        <v>250</v>
      </c>
      <c r="D1010" t="s">
        <v>258</v>
      </c>
      <c r="E1010">
        <v>4</v>
      </c>
      <c r="F1010">
        <v>2045</v>
      </c>
      <c r="G1010" s="161">
        <v>152642.70585500001</v>
      </c>
      <c r="H1010" s="161"/>
    </row>
    <row r="1011" spans="2:8" x14ac:dyDescent="0.25">
      <c r="B1011" t="s">
        <v>234</v>
      </c>
      <c r="C1011" t="s">
        <v>250</v>
      </c>
      <c r="D1011" t="s">
        <v>258</v>
      </c>
      <c r="E1011">
        <v>4</v>
      </c>
      <c r="F1011">
        <v>2050</v>
      </c>
      <c r="G1011" s="161">
        <v>146493.47154599999</v>
      </c>
    </row>
    <row r="1012" spans="2:8" x14ac:dyDescent="0.25">
      <c r="B1012" t="s">
        <v>234</v>
      </c>
      <c r="C1012" t="s">
        <v>250</v>
      </c>
      <c r="D1012" t="s">
        <v>258</v>
      </c>
      <c r="E1012">
        <v>5</v>
      </c>
      <c r="F1012">
        <v>2010</v>
      </c>
      <c r="G1012">
        <v>45464.784781050002</v>
      </c>
    </row>
    <row r="1013" spans="2:8" x14ac:dyDescent="0.25">
      <c r="B1013" t="s">
        <v>234</v>
      </c>
      <c r="C1013" t="s">
        <v>250</v>
      </c>
      <c r="D1013" t="s">
        <v>258</v>
      </c>
      <c r="E1013">
        <v>5</v>
      </c>
      <c r="F1013">
        <v>2015</v>
      </c>
      <c r="G1013">
        <v>44574.958461809998</v>
      </c>
    </row>
    <row r="1014" spans="2:8" x14ac:dyDescent="0.25">
      <c r="B1014" t="s">
        <v>234</v>
      </c>
      <c r="C1014" t="s">
        <v>250</v>
      </c>
      <c r="D1014" t="s">
        <v>258</v>
      </c>
      <c r="E1014">
        <v>5</v>
      </c>
      <c r="F1014">
        <v>2020</v>
      </c>
      <c r="G1014">
        <v>46796.879750859996</v>
      </c>
    </row>
    <row r="1015" spans="2:8" x14ac:dyDescent="0.25">
      <c r="B1015" t="s">
        <v>234</v>
      </c>
      <c r="C1015" t="s">
        <v>250</v>
      </c>
      <c r="D1015" t="s">
        <v>258</v>
      </c>
      <c r="E1015">
        <v>5</v>
      </c>
      <c r="F1015">
        <v>2025</v>
      </c>
      <c r="G1015">
        <v>48365.523266620003</v>
      </c>
    </row>
    <row r="1016" spans="2:8" x14ac:dyDescent="0.25">
      <c r="B1016" t="s">
        <v>234</v>
      </c>
      <c r="C1016" t="s">
        <v>250</v>
      </c>
      <c r="D1016" t="s">
        <v>258</v>
      </c>
      <c r="E1016">
        <v>5</v>
      </c>
      <c r="F1016">
        <v>2030</v>
      </c>
      <c r="G1016">
        <v>54521.205368559997</v>
      </c>
    </row>
    <row r="1017" spans="2:8" x14ac:dyDescent="0.25">
      <c r="B1017" t="s">
        <v>234</v>
      </c>
      <c r="C1017" t="s">
        <v>250</v>
      </c>
      <c r="D1017" t="s">
        <v>258</v>
      </c>
      <c r="E1017">
        <v>5</v>
      </c>
      <c r="F1017">
        <v>2035</v>
      </c>
      <c r="G1017">
        <v>57541.778531960001</v>
      </c>
    </row>
    <row r="1018" spans="2:8" x14ac:dyDescent="0.25">
      <c r="B1018" t="s">
        <v>234</v>
      </c>
      <c r="C1018" t="s">
        <v>250</v>
      </c>
      <c r="D1018" t="s">
        <v>258</v>
      </c>
      <c r="E1018">
        <v>5</v>
      </c>
      <c r="F1018">
        <v>2040</v>
      </c>
      <c r="G1018">
        <v>57652.151286170003</v>
      </c>
    </row>
    <row r="1019" spans="2:8" x14ac:dyDescent="0.25">
      <c r="B1019" t="s">
        <v>234</v>
      </c>
      <c r="C1019" t="s">
        <v>250</v>
      </c>
      <c r="D1019" t="s">
        <v>258</v>
      </c>
      <c r="E1019">
        <v>5</v>
      </c>
      <c r="F1019">
        <v>2045</v>
      </c>
      <c r="G1019">
        <v>54337.409600220002</v>
      </c>
    </row>
    <row r="1020" spans="2:8" x14ac:dyDescent="0.25">
      <c r="B1020" t="s">
        <v>234</v>
      </c>
      <c r="C1020" t="s">
        <v>250</v>
      </c>
      <c r="D1020" t="s">
        <v>258</v>
      </c>
      <c r="E1020">
        <v>5</v>
      </c>
      <c r="F1020">
        <v>2050</v>
      </c>
      <c r="G1020">
        <v>51920.656963119996</v>
      </c>
    </row>
    <row r="1021" spans="2:8" x14ac:dyDescent="0.25">
      <c r="B1021" t="s">
        <v>234</v>
      </c>
      <c r="C1021" t="s">
        <v>250</v>
      </c>
      <c r="D1021" t="s">
        <v>258</v>
      </c>
      <c r="E1021">
        <v>6</v>
      </c>
      <c r="F1021">
        <v>2010</v>
      </c>
      <c r="G1021">
        <v>21575.037324419998</v>
      </c>
    </row>
    <row r="1022" spans="2:8" x14ac:dyDescent="0.25">
      <c r="B1022" t="s">
        <v>234</v>
      </c>
      <c r="C1022" t="s">
        <v>250</v>
      </c>
      <c r="D1022" t="s">
        <v>258</v>
      </c>
      <c r="E1022">
        <v>6</v>
      </c>
      <c r="F1022">
        <v>2015</v>
      </c>
      <c r="G1022">
        <v>27363.118999359998</v>
      </c>
    </row>
    <row r="1023" spans="2:8" x14ac:dyDescent="0.25">
      <c r="B1023" t="s">
        <v>234</v>
      </c>
      <c r="C1023" t="s">
        <v>250</v>
      </c>
      <c r="D1023" t="s">
        <v>258</v>
      </c>
      <c r="E1023">
        <v>6</v>
      </c>
      <c r="F1023">
        <v>2020</v>
      </c>
      <c r="G1023">
        <v>31700.467091310002</v>
      </c>
    </row>
    <row r="1024" spans="2:8" x14ac:dyDescent="0.25">
      <c r="B1024" t="s">
        <v>234</v>
      </c>
      <c r="C1024" t="s">
        <v>250</v>
      </c>
      <c r="D1024" t="s">
        <v>258</v>
      </c>
      <c r="E1024">
        <v>6</v>
      </c>
      <c r="F1024">
        <v>2025</v>
      </c>
      <c r="G1024">
        <v>33068.108746650003</v>
      </c>
    </row>
    <row r="1025" spans="2:8" x14ac:dyDescent="0.25">
      <c r="B1025" t="s">
        <v>234</v>
      </c>
      <c r="C1025" t="s">
        <v>250</v>
      </c>
      <c r="D1025" t="s">
        <v>258</v>
      </c>
      <c r="E1025">
        <v>6</v>
      </c>
      <c r="F1025">
        <v>2030</v>
      </c>
      <c r="G1025">
        <v>34485.869723470001</v>
      </c>
    </row>
    <row r="1026" spans="2:8" x14ac:dyDescent="0.25">
      <c r="B1026" t="s">
        <v>234</v>
      </c>
      <c r="C1026" t="s">
        <v>250</v>
      </c>
      <c r="D1026" t="s">
        <v>258</v>
      </c>
      <c r="E1026">
        <v>6</v>
      </c>
      <c r="F1026">
        <v>2035</v>
      </c>
      <c r="G1026">
        <v>38187.56455504</v>
      </c>
    </row>
    <row r="1027" spans="2:8" x14ac:dyDescent="0.25">
      <c r="B1027" t="s">
        <v>234</v>
      </c>
      <c r="C1027" t="s">
        <v>250</v>
      </c>
      <c r="D1027" t="s">
        <v>258</v>
      </c>
      <c r="E1027">
        <v>6</v>
      </c>
      <c r="F1027">
        <v>2040</v>
      </c>
      <c r="G1027">
        <v>38670.898019649998</v>
      </c>
    </row>
    <row r="1028" spans="2:8" x14ac:dyDescent="0.25">
      <c r="B1028" t="s">
        <v>234</v>
      </c>
      <c r="C1028" t="s">
        <v>250</v>
      </c>
      <c r="D1028" t="s">
        <v>258</v>
      </c>
      <c r="E1028">
        <v>6</v>
      </c>
      <c r="F1028">
        <v>2045</v>
      </c>
      <c r="G1028">
        <v>42498.008878389999</v>
      </c>
    </row>
    <row r="1029" spans="2:8" x14ac:dyDescent="0.25">
      <c r="B1029" t="s">
        <v>234</v>
      </c>
      <c r="C1029" t="s">
        <v>250</v>
      </c>
      <c r="D1029" t="s">
        <v>258</v>
      </c>
      <c r="E1029">
        <v>6</v>
      </c>
      <c r="F1029">
        <v>2050</v>
      </c>
      <c r="G1029">
        <v>43669.947855660001</v>
      </c>
    </row>
    <row r="1030" spans="2:8" x14ac:dyDescent="0.25">
      <c r="B1030" t="s">
        <v>234</v>
      </c>
      <c r="C1030" t="s">
        <v>250</v>
      </c>
      <c r="D1030" t="s">
        <v>259</v>
      </c>
      <c r="E1030">
        <v>1</v>
      </c>
      <c r="F1030">
        <v>2010</v>
      </c>
      <c r="G1030">
        <v>44162.701154720002</v>
      </c>
    </row>
    <row r="1031" spans="2:8" x14ac:dyDescent="0.25">
      <c r="B1031" t="s">
        <v>234</v>
      </c>
      <c r="C1031" t="s">
        <v>250</v>
      </c>
      <c r="D1031" t="s">
        <v>259</v>
      </c>
      <c r="E1031">
        <v>1</v>
      </c>
      <c r="F1031">
        <v>2015</v>
      </c>
      <c r="G1031">
        <v>61305.036200479997</v>
      </c>
    </row>
    <row r="1032" spans="2:8" x14ac:dyDescent="0.25">
      <c r="B1032" t="s">
        <v>234</v>
      </c>
      <c r="C1032" t="s">
        <v>250</v>
      </c>
      <c r="D1032" t="s">
        <v>259</v>
      </c>
      <c r="E1032">
        <v>1</v>
      </c>
      <c r="F1032">
        <v>2020</v>
      </c>
      <c r="G1032">
        <v>76476.655317409997</v>
      </c>
    </row>
    <row r="1033" spans="2:8" x14ac:dyDescent="0.25">
      <c r="B1033" t="s">
        <v>234</v>
      </c>
      <c r="C1033" t="s">
        <v>250</v>
      </c>
      <c r="D1033" t="s">
        <v>259</v>
      </c>
      <c r="E1033">
        <v>1</v>
      </c>
      <c r="F1033">
        <v>2025</v>
      </c>
      <c r="G1033">
        <v>78584.379431950001</v>
      </c>
    </row>
    <row r="1034" spans="2:8" x14ac:dyDescent="0.25">
      <c r="B1034" t="s">
        <v>234</v>
      </c>
      <c r="C1034" t="s">
        <v>250</v>
      </c>
      <c r="D1034" t="s">
        <v>259</v>
      </c>
      <c r="E1034">
        <v>1</v>
      </c>
      <c r="F1034">
        <v>2030</v>
      </c>
      <c r="G1034">
        <v>90312.983146019993</v>
      </c>
      <c r="H1034" s="161"/>
    </row>
    <row r="1035" spans="2:8" x14ac:dyDescent="0.25">
      <c r="B1035" t="s">
        <v>234</v>
      </c>
      <c r="C1035" t="s">
        <v>250</v>
      </c>
      <c r="D1035" t="s">
        <v>259</v>
      </c>
      <c r="E1035">
        <v>1</v>
      </c>
      <c r="F1035">
        <v>2035</v>
      </c>
      <c r="G1035" s="161">
        <v>104563.90208499999</v>
      </c>
      <c r="H1035" s="161"/>
    </row>
    <row r="1036" spans="2:8" x14ac:dyDescent="0.25">
      <c r="B1036" t="s">
        <v>234</v>
      </c>
      <c r="C1036" t="s">
        <v>250</v>
      </c>
      <c r="D1036" t="s">
        <v>259</v>
      </c>
      <c r="E1036">
        <v>1</v>
      </c>
      <c r="F1036">
        <v>2040</v>
      </c>
      <c r="G1036" s="161">
        <v>120908.454799</v>
      </c>
      <c r="H1036" s="161"/>
    </row>
    <row r="1037" spans="2:8" x14ac:dyDescent="0.25">
      <c r="B1037" t="s">
        <v>234</v>
      </c>
      <c r="C1037" t="s">
        <v>250</v>
      </c>
      <c r="D1037" t="s">
        <v>259</v>
      </c>
      <c r="E1037">
        <v>1</v>
      </c>
      <c r="F1037">
        <v>2045</v>
      </c>
      <c r="G1037" s="161">
        <v>121062.01287999999</v>
      </c>
      <c r="H1037" s="161"/>
    </row>
    <row r="1038" spans="2:8" x14ac:dyDescent="0.25">
      <c r="B1038" t="s">
        <v>234</v>
      </c>
      <c r="C1038" t="s">
        <v>250</v>
      </c>
      <c r="D1038" t="s">
        <v>259</v>
      </c>
      <c r="E1038">
        <v>1</v>
      </c>
      <c r="F1038">
        <v>2050</v>
      </c>
      <c r="G1038" s="161">
        <v>133662.94538799999</v>
      </c>
    </row>
    <row r="1039" spans="2:8" x14ac:dyDescent="0.25">
      <c r="B1039" t="s">
        <v>234</v>
      </c>
      <c r="C1039" t="s">
        <v>250</v>
      </c>
      <c r="D1039" t="s">
        <v>259</v>
      </c>
      <c r="E1039">
        <v>2</v>
      </c>
      <c r="F1039">
        <v>2010</v>
      </c>
      <c r="G1039">
        <v>60254.807924369998</v>
      </c>
    </row>
    <row r="1040" spans="2:8" x14ac:dyDescent="0.25">
      <c r="B1040" t="s">
        <v>234</v>
      </c>
      <c r="C1040" t="s">
        <v>250</v>
      </c>
      <c r="D1040" t="s">
        <v>259</v>
      </c>
      <c r="E1040">
        <v>2</v>
      </c>
      <c r="F1040">
        <v>2015</v>
      </c>
      <c r="G1040">
        <v>84095.892004859998</v>
      </c>
      <c r="H1040" s="161"/>
    </row>
    <row r="1041" spans="2:8" x14ac:dyDescent="0.25">
      <c r="B1041" t="s">
        <v>234</v>
      </c>
      <c r="C1041" t="s">
        <v>250</v>
      </c>
      <c r="D1041" t="s">
        <v>259</v>
      </c>
      <c r="E1041">
        <v>2</v>
      </c>
      <c r="F1041">
        <v>2020</v>
      </c>
      <c r="G1041" s="161">
        <v>108492.24340799999</v>
      </c>
      <c r="H1041" s="161"/>
    </row>
    <row r="1042" spans="2:8" x14ac:dyDescent="0.25">
      <c r="B1042" t="s">
        <v>234</v>
      </c>
      <c r="C1042" t="s">
        <v>250</v>
      </c>
      <c r="D1042" t="s">
        <v>259</v>
      </c>
      <c r="E1042">
        <v>2</v>
      </c>
      <c r="F1042">
        <v>2025</v>
      </c>
      <c r="G1042" s="161">
        <v>130779.617107</v>
      </c>
      <c r="H1042" s="161"/>
    </row>
    <row r="1043" spans="2:8" x14ac:dyDescent="0.25">
      <c r="B1043" t="s">
        <v>234</v>
      </c>
      <c r="C1043" t="s">
        <v>250</v>
      </c>
      <c r="D1043" t="s">
        <v>259</v>
      </c>
      <c r="E1043">
        <v>2</v>
      </c>
      <c r="F1043">
        <v>2030</v>
      </c>
      <c r="G1043" s="161">
        <v>154256.60243500001</v>
      </c>
      <c r="H1043" s="161"/>
    </row>
    <row r="1044" spans="2:8" x14ac:dyDescent="0.25">
      <c r="B1044" t="s">
        <v>234</v>
      </c>
      <c r="C1044" t="s">
        <v>250</v>
      </c>
      <c r="D1044" t="s">
        <v>259</v>
      </c>
      <c r="E1044">
        <v>2</v>
      </c>
      <c r="F1044">
        <v>2035</v>
      </c>
      <c r="G1044" s="161">
        <v>171387.180609</v>
      </c>
      <c r="H1044" s="161"/>
    </row>
    <row r="1045" spans="2:8" x14ac:dyDescent="0.25">
      <c r="B1045" t="s">
        <v>234</v>
      </c>
      <c r="C1045" t="s">
        <v>250</v>
      </c>
      <c r="D1045" t="s">
        <v>259</v>
      </c>
      <c r="E1045">
        <v>2</v>
      </c>
      <c r="F1045">
        <v>2040</v>
      </c>
      <c r="G1045" s="161">
        <v>187633.56933699999</v>
      </c>
      <c r="H1045" s="161"/>
    </row>
    <row r="1046" spans="2:8" x14ac:dyDescent="0.25">
      <c r="B1046" t="s">
        <v>234</v>
      </c>
      <c r="C1046" t="s">
        <v>250</v>
      </c>
      <c r="D1046" t="s">
        <v>259</v>
      </c>
      <c r="E1046">
        <v>2</v>
      </c>
      <c r="F1046">
        <v>2045</v>
      </c>
      <c r="G1046" s="161">
        <v>206676.60667400001</v>
      </c>
      <c r="H1046" s="161"/>
    </row>
    <row r="1047" spans="2:8" x14ac:dyDescent="0.25">
      <c r="B1047" t="s">
        <v>234</v>
      </c>
      <c r="C1047" t="s">
        <v>250</v>
      </c>
      <c r="D1047" t="s">
        <v>259</v>
      </c>
      <c r="E1047">
        <v>2</v>
      </c>
      <c r="F1047">
        <v>2050</v>
      </c>
      <c r="G1047" s="161">
        <v>209769.708097</v>
      </c>
    </row>
    <row r="1048" spans="2:8" x14ac:dyDescent="0.25">
      <c r="B1048" t="s">
        <v>234</v>
      </c>
      <c r="C1048" t="s">
        <v>250</v>
      </c>
      <c r="D1048" t="s">
        <v>259</v>
      </c>
      <c r="E1048">
        <v>3</v>
      </c>
      <c r="F1048">
        <v>2010</v>
      </c>
      <c r="G1048">
        <v>52185.378338620001</v>
      </c>
    </row>
    <row r="1049" spans="2:8" x14ac:dyDescent="0.25">
      <c r="B1049" t="s">
        <v>234</v>
      </c>
      <c r="C1049" t="s">
        <v>250</v>
      </c>
      <c r="D1049" t="s">
        <v>259</v>
      </c>
      <c r="E1049">
        <v>3</v>
      </c>
      <c r="F1049">
        <v>2015</v>
      </c>
      <c r="G1049">
        <v>60325.493866680001</v>
      </c>
    </row>
    <row r="1050" spans="2:8" x14ac:dyDescent="0.25">
      <c r="B1050" t="s">
        <v>234</v>
      </c>
      <c r="C1050" t="s">
        <v>250</v>
      </c>
      <c r="D1050" t="s">
        <v>259</v>
      </c>
      <c r="E1050">
        <v>3</v>
      </c>
      <c r="F1050">
        <v>2020</v>
      </c>
      <c r="G1050">
        <v>70682.061073980003</v>
      </c>
    </row>
    <row r="1051" spans="2:8" x14ac:dyDescent="0.25">
      <c r="B1051" t="s">
        <v>234</v>
      </c>
      <c r="C1051" t="s">
        <v>250</v>
      </c>
      <c r="D1051" t="s">
        <v>259</v>
      </c>
      <c r="E1051">
        <v>3</v>
      </c>
      <c r="F1051">
        <v>2025</v>
      </c>
      <c r="G1051">
        <v>76095.729546369999</v>
      </c>
    </row>
    <row r="1052" spans="2:8" x14ac:dyDescent="0.25">
      <c r="B1052" t="s">
        <v>234</v>
      </c>
      <c r="C1052" t="s">
        <v>250</v>
      </c>
      <c r="D1052" t="s">
        <v>259</v>
      </c>
      <c r="E1052">
        <v>3</v>
      </c>
      <c r="F1052">
        <v>2030</v>
      </c>
      <c r="G1052">
        <v>83396.024489250005</v>
      </c>
    </row>
    <row r="1053" spans="2:8" x14ac:dyDescent="0.25">
      <c r="B1053" t="s">
        <v>234</v>
      </c>
      <c r="C1053" t="s">
        <v>250</v>
      </c>
      <c r="D1053" t="s">
        <v>259</v>
      </c>
      <c r="E1053">
        <v>3</v>
      </c>
      <c r="F1053">
        <v>2035</v>
      </c>
      <c r="G1053">
        <v>81436.905577529993</v>
      </c>
    </row>
    <row r="1054" spans="2:8" x14ac:dyDescent="0.25">
      <c r="B1054" t="s">
        <v>234</v>
      </c>
      <c r="C1054" t="s">
        <v>250</v>
      </c>
      <c r="D1054" t="s">
        <v>259</v>
      </c>
      <c r="E1054">
        <v>3</v>
      </c>
      <c r="F1054">
        <v>2040</v>
      </c>
      <c r="G1054">
        <v>82817.553718730007</v>
      </c>
    </row>
    <row r="1055" spans="2:8" x14ac:dyDescent="0.25">
      <c r="B1055" t="s">
        <v>234</v>
      </c>
      <c r="C1055" t="s">
        <v>250</v>
      </c>
      <c r="D1055" t="s">
        <v>259</v>
      </c>
      <c r="E1055">
        <v>3</v>
      </c>
      <c r="F1055">
        <v>2045</v>
      </c>
      <c r="G1055">
        <v>85963.45066232</v>
      </c>
    </row>
    <row r="1056" spans="2:8" x14ac:dyDescent="0.25">
      <c r="B1056" t="s">
        <v>234</v>
      </c>
      <c r="C1056" t="s">
        <v>250</v>
      </c>
      <c r="D1056" t="s">
        <v>259</v>
      </c>
      <c r="E1056">
        <v>3</v>
      </c>
      <c r="F1056">
        <v>2050</v>
      </c>
      <c r="G1056">
        <v>87544.557772949993</v>
      </c>
    </row>
    <row r="1057" spans="2:8" x14ac:dyDescent="0.25">
      <c r="B1057" t="s">
        <v>234</v>
      </c>
      <c r="C1057" t="s">
        <v>250</v>
      </c>
      <c r="D1057" t="s">
        <v>259</v>
      </c>
      <c r="E1057">
        <v>4</v>
      </c>
      <c r="F1057">
        <v>2010</v>
      </c>
      <c r="G1057">
        <v>87752.803402520003</v>
      </c>
      <c r="H1057" s="161"/>
    </row>
    <row r="1058" spans="2:8" x14ac:dyDescent="0.25">
      <c r="B1058" t="s">
        <v>234</v>
      </c>
      <c r="C1058" t="s">
        <v>250</v>
      </c>
      <c r="D1058" t="s">
        <v>259</v>
      </c>
      <c r="E1058">
        <v>4</v>
      </c>
      <c r="F1058">
        <v>2015</v>
      </c>
      <c r="G1058" s="161">
        <v>103337.323175</v>
      </c>
      <c r="H1058" s="161"/>
    </row>
    <row r="1059" spans="2:8" x14ac:dyDescent="0.25">
      <c r="B1059" t="s">
        <v>234</v>
      </c>
      <c r="C1059" t="s">
        <v>250</v>
      </c>
      <c r="D1059" t="s">
        <v>259</v>
      </c>
      <c r="E1059">
        <v>4</v>
      </c>
      <c r="F1059">
        <v>2020</v>
      </c>
      <c r="G1059" s="161">
        <v>104407.074876</v>
      </c>
      <c r="H1059" s="161"/>
    </row>
    <row r="1060" spans="2:8" x14ac:dyDescent="0.25">
      <c r="B1060" t="s">
        <v>234</v>
      </c>
      <c r="C1060" t="s">
        <v>250</v>
      </c>
      <c r="D1060" t="s">
        <v>259</v>
      </c>
      <c r="E1060">
        <v>4</v>
      </c>
      <c r="F1060">
        <v>2025</v>
      </c>
      <c r="G1060" s="161">
        <v>105624.21492</v>
      </c>
      <c r="H1060" s="161"/>
    </row>
    <row r="1061" spans="2:8" x14ac:dyDescent="0.25">
      <c r="B1061" t="s">
        <v>234</v>
      </c>
      <c r="C1061" t="s">
        <v>250</v>
      </c>
      <c r="D1061" t="s">
        <v>259</v>
      </c>
      <c r="E1061">
        <v>4</v>
      </c>
      <c r="F1061">
        <v>2030</v>
      </c>
      <c r="G1061" s="161">
        <v>107354.456989</v>
      </c>
      <c r="H1061" s="161"/>
    </row>
    <row r="1062" spans="2:8" x14ac:dyDescent="0.25">
      <c r="B1062" t="s">
        <v>234</v>
      </c>
      <c r="C1062" t="s">
        <v>250</v>
      </c>
      <c r="D1062" t="s">
        <v>259</v>
      </c>
      <c r="E1062">
        <v>4</v>
      </c>
      <c r="F1062">
        <v>2035</v>
      </c>
      <c r="G1062" s="161">
        <v>114971.301083</v>
      </c>
      <c r="H1062" s="161"/>
    </row>
    <row r="1063" spans="2:8" x14ac:dyDescent="0.25">
      <c r="B1063" t="s">
        <v>234</v>
      </c>
      <c r="C1063" t="s">
        <v>250</v>
      </c>
      <c r="D1063" t="s">
        <v>259</v>
      </c>
      <c r="E1063">
        <v>4</v>
      </c>
      <c r="F1063">
        <v>2040</v>
      </c>
      <c r="G1063" s="161">
        <v>118106.21071299999</v>
      </c>
      <c r="H1063" s="161"/>
    </row>
    <row r="1064" spans="2:8" x14ac:dyDescent="0.25">
      <c r="B1064" t="s">
        <v>234</v>
      </c>
      <c r="C1064" t="s">
        <v>250</v>
      </c>
      <c r="D1064" t="s">
        <v>259</v>
      </c>
      <c r="E1064">
        <v>4</v>
      </c>
      <c r="F1064">
        <v>2045</v>
      </c>
      <c r="G1064" s="161">
        <v>121694.160795</v>
      </c>
      <c r="H1064" s="161"/>
    </row>
    <row r="1065" spans="2:8" x14ac:dyDescent="0.25">
      <c r="B1065" t="s">
        <v>234</v>
      </c>
      <c r="C1065" t="s">
        <v>250</v>
      </c>
      <c r="D1065" t="s">
        <v>259</v>
      </c>
      <c r="E1065">
        <v>4</v>
      </c>
      <c r="F1065">
        <v>2050</v>
      </c>
      <c r="G1065" s="161">
        <v>115589.054403</v>
      </c>
    </row>
    <row r="1066" spans="2:8" x14ac:dyDescent="0.25">
      <c r="B1066" t="s">
        <v>234</v>
      </c>
      <c r="C1066" t="s">
        <v>250</v>
      </c>
      <c r="D1066" t="s">
        <v>259</v>
      </c>
      <c r="E1066">
        <v>5</v>
      </c>
      <c r="F1066">
        <v>2010</v>
      </c>
      <c r="G1066">
        <v>34059.821393060003</v>
      </c>
    </row>
    <row r="1067" spans="2:8" x14ac:dyDescent="0.25">
      <c r="B1067" t="s">
        <v>234</v>
      </c>
      <c r="C1067" t="s">
        <v>250</v>
      </c>
      <c r="D1067" t="s">
        <v>259</v>
      </c>
      <c r="E1067">
        <v>5</v>
      </c>
      <c r="F1067">
        <v>2015</v>
      </c>
      <c r="G1067">
        <v>40356.323089500002</v>
      </c>
    </row>
    <row r="1068" spans="2:8" x14ac:dyDescent="0.25">
      <c r="B1068" t="s">
        <v>234</v>
      </c>
      <c r="C1068" t="s">
        <v>250</v>
      </c>
      <c r="D1068" t="s">
        <v>259</v>
      </c>
      <c r="E1068">
        <v>5</v>
      </c>
      <c r="F1068">
        <v>2020</v>
      </c>
      <c r="G1068">
        <v>39532.147881359997</v>
      </c>
    </row>
    <row r="1069" spans="2:8" x14ac:dyDescent="0.25">
      <c r="B1069" t="s">
        <v>234</v>
      </c>
      <c r="C1069" t="s">
        <v>250</v>
      </c>
      <c r="D1069" t="s">
        <v>259</v>
      </c>
      <c r="E1069">
        <v>5</v>
      </c>
      <c r="F1069">
        <v>2025</v>
      </c>
      <c r="G1069">
        <v>42368.994216719999</v>
      </c>
    </row>
    <row r="1070" spans="2:8" x14ac:dyDescent="0.25">
      <c r="B1070" t="s">
        <v>234</v>
      </c>
      <c r="C1070" t="s">
        <v>250</v>
      </c>
      <c r="D1070" t="s">
        <v>259</v>
      </c>
      <c r="E1070">
        <v>5</v>
      </c>
      <c r="F1070">
        <v>2030</v>
      </c>
      <c r="G1070">
        <v>43321.515757480003</v>
      </c>
    </row>
    <row r="1071" spans="2:8" x14ac:dyDescent="0.25">
      <c r="B1071" t="s">
        <v>234</v>
      </c>
      <c r="C1071" t="s">
        <v>250</v>
      </c>
      <c r="D1071" t="s">
        <v>259</v>
      </c>
      <c r="E1071">
        <v>5</v>
      </c>
      <c r="F1071">
        <v>2035</v>
      </c>
      <c r="G1071">
        <v>41604.929194099997</v>
      </c>
    </row>
    <row r="1072" spans="2:8" x14ac:dyDescent="0.25">
      <c r="B1072" t="s">
        <v>234</v>
      </c>
      <c r="C1072" t="s">
        <v>250</v>
      </c>
      <c r="D1072" t="s">
        <v>259</v>
      </c>
      <c r="E1072">
        <v>5</v>
      </c>
      <c r="F1072">
        <v>2040</v>
      </c>
      <c r="G1072">
        <v>48558.358097080003</v>
      </c>
    </row>
    <row r="1073" spans="2:8" x14ac:dyDescent="0.25">
      <c r="B1073" t="s">
        <v>234</v>
      </c>
      <c r="C1073" t="s">
        <v>250</v>
      </c>
      <c r="D1073" t="s">
        <v>259</v>
      </c>
      <c r="E1073">
        <v>5</v>
      </c>
      <c r="F1073">
        <v>2045</v>
      </c>
      <c r="G1073">
        <v>48226.922484280003</v>
      </c>
    </row>
    <row r="1074" spans="2:8" x14ac:dyDescent="0.25">
      <c r="B1074" t="s">
        <v>234</v>
      </c>
      <c r="C1074" t="s">
        <v>250</v>
      </c>
      <c r="D1074" t="s">
        <v>259</v>
      </c>
      <c r="E1074">
        <v>5</v>
      </c>
      <c r="F1074">
        <v>2050</v>
      </c>
      <c r="G1074">
        <v>43706.311951869997</v>
      </c>
    </row>
    <row r="1075" spans="2:8" x14ac:dyDescent="0.25">
      <c r="B1075" t="s">
        <v>234</v>
      </c>
      <c r="C1075" t="s">
        <v>250</v>
      </c>
      <c r="D1075" t="s">
        <v>259</v>
      </c>
      <c r="E1075">
        <v>6</v>
      </c>
      <c r="F1075">
        <v>2010</v>
      </c>
      <c r="G1075">
        <v>17361.351084580001</v>
      </c>
    </row>
    <row r="1076" spans="2:8" x14ac:dyDescent="0.25">
      <c r="B1076" t="s">
        <v>234</v>
      </c>
      <c r="C1076" t="s">
        <v>250</v>
      </c>
      <c r="D1076" t="s">
        <v>259</v>
      </c>
      <c r="E1076">
        <v>6</v>
      </c>
      <c r="F1076">
        <v>2015</v>
      </c>
      <c r="G1076">
        <v>19524.19973941</v>
      </c>
    </row>
    <row r="1077" spans="2:8" x14ac:dyDescent="0.25">
      <c r="B1077" t="s">
        <v>234</v>
      </c>
      <c r="C1077" t="s">
        <v>250</v>
      </c>
      <c r="D1077" t="s">
        <v>259</v>
      </c>
      <c r="E1077">
        <v>6</v>
      </c>
      <c r="F1077">
        <v>2020</v>
      </c>
      <c r="G1077">
        <v>22787.350075009999</v>
      </c>
    </row>
    <row r="1078" spans="2:8" x14ac:dyDescent="0.25">
      <c r="B1078" t="s">
        <v>234</v>
      </c>
      <c r="C1078" t="s">
        <v>250</v>
      </c>
      <c r="D1078" t="s">
        <v>259</v>
      </c>
      <c r="E1078">
        <v>6</v>
      </c>
      <c r="F1078">
        <v>2025</v>
      </c>
      <c r="G1078">
        <v>22912.36401849</v>
      </c>
    </row>
    <row r="1079" spans="2:8" x14ac:dyDescent="0.25">
      <c r="B1079" t="s">
        <v>234</v>
      </c>
      <c r="C1079" t="s">
        <v>250</v>
      </c>
      <c r="D1079" t="s">
        <v>259</v>
      </c>
      <c r="E1079">
        <v>6</v>
      </c>
      <c r="F1079">
        <v>2030</v>
      </c>
      <c r="G1079">
        <v>23357.29649307</v>
      </c>
    </row>
    <row r="1080" spans="2:8" x14ac:dyDescent="0.25">
      <c r="B1080" t="s">
        <v>234</v>
      </c>
      <c r="C1080" t="s">
        <v>250</v>
      </c>
      <c r="D1080" t="s">
        <v>259</v>
      </c>
      <c r="E1080">
        <v>6</v>
      </c>
      <c r="F1080">
        <v>2035</v>
      </c>
      <c r="G1080">
        <v>24156.947460709998</v>
      </c>
    </row>
    <row r="1081" spans="2:8" x14ac:dyDescent="0.25">
      <c r="B1081" t="s">
        <v>234</v>
      </c>
      <c r="C1081" t="s">
        <v>250</v>
      </c>
      <c r="D1081" t="s">
        <v>259</v>
      </c>
      <c r="E1081">
        <v>6</v>
      </c>
      <c r="F1081">
        <v>2040</v>
      </c>
      <c r="G1081">
        <v>24311.879825920001</v>
      </c>
    </row>
    <row r="1082" spans="2:8" x14ac:dyDescent="0.25">
      <c r="B1082" t="s">
        <v>234</v>
      </c>
      <c r="C1082" t="s">
        <v>250</v>
      </c>
      <c r="D1082" t="s">
        <v>259</v>
      </c>
      <c r="E1082">
        <v>6</v>
      </c>
      <c r="F1082">
        <v>2045</v>
      </c>
      <c r="G1082">
        <v>24710.820135950002</v>
      </c>
    </row>
    <row r="1083" spans="2:8" x14ac:dyDescent="0.25">
      <c r="B1083" t="s">
        <v>234</v>
      </c>
      <c r="C1083" t="s">
        <v>250</v>
      </c>
      <c r="D1083" t="s">
        <v>259</v>
      </c>
      <c r="E1083">
        <v>6</v>
      </c>
      <c r="F1083">
        <v>2050</v>
      </c>
      <c r="G1083">
        <v>27500.014510370002</v>
      </c>
      <c r="H1083" s="161"/>
    </row>
    <row r="1084" spans="2:8" x14ac:dyDescent="0.25">
      <c r="B1084" t="s">
        <v>234</v>
      </c>
      <c r="C1084" t="s">
        <v>253</v>
      </c>
      <c r="D1084" t="s">
        <v>251</v>
      </c>
      <c r="E1084">
        <v>1</v>
      </c>
      <c r="F1084">
        <v>2010</v>
      </c>
      <c r="G1084" s="161">
        <v>430119.99901500001</v>
      </c>
      <c r="H1084" s="161"/>
    </row>
    <row r="1085" spans="2:8" x14ac:dyDescent="0.25">
      <c r="B1085" t="s">
        <v>234</v>
      </c>
      <c r="C1085" t="s">
        <v>253</v>
      </c>
      <c r="D1085" t="s">
        <v>251</v>
      </c>
      <c r="E1085">
        <v>1</v>
      </c>
      <c r="F1085">
        <v>2015</v>
      </c>
      <c r="G1085" s="161">
        <v>502808.20467399998</v>
      </c>
      <c r="H1085" s="161"/>
    </row>
    <row r="1086" spans="2:8" x14ac:dyDescent="0.25">
      <c r="B1086" t="s">
        <v>234</v>
      </c>
      <c r="C1086" t="s">
        <v>253</v>
      </c>
      <c r="D1086" t="s">
        <v>251</v>
      </c>
      <c r="E1086">
        <v>1</v>
      </c>
      <c r="F1086">
        <v>2020</v>
      </c>
      <c r="G1086" s="161">
        <v>529403.99810900004</v>
      </c>
      <c r="H1086" s="161"/>
    </row>
    <row r="1087" spans="2:8" x14ac:dyDescent="0.25">
      <c r="B1087" t="s">
        <v>234</v>
      </c>
      <c r="C1087" t="s">
        <v>253</v>
      </c>
      <c r="D1087" t="s">
        <v>251</v>
      </c>
      <c r="E1087">
        <v>1</v>
      </c>
      <c r="F1087">
        <v>2025</v>
      </c>
      <c r="G1087" s="161">
        <v>556352.45303099998</v>
      </c>
      <c r="H1087" s="161"/>
    </row>
    <row r="1088" spans="2:8" x14ac:dyDescent="0.25">
      <c r="B1088" t="s">
        <v>234</v>
      </c>
      <c r="C1088" t="s">
        <v>253</v>
      </c>
      <c r="D1088" t="s">
        <v>251</v>
      </c>
      <c r="E1088">
        <v>1</v>
      </c>
      <c r="F1088">
        <v>2030</v>
      </c>
      <c r="G1088" s="161">
        <v>579648.67236600001</v>
      </c>
      <c r="H1088" s="161"/>
    </row>
    <row r="1089" spans="2:8" x14ac:dyDescent="0.25">
      <c r="B1089" t="s">
        <v>234</v>
      </c>
      <c r="C1089" t="s">
        <v>253</v>
      </c>
      <c r="D1089" t="s">
        <v>251</v>
      </c>
      <c r="E1089">
        <v>1</v>
      </c>
      <c r="F1089">
        <v>2035</v>
      </c>
      <c r="G1089" s="161">
        <v>601465.82642699999</v>
      </c>
      <c r="H1089" s="161"/>
    </row>
    <row r="1090" spans="2:8" x14ac:dyDescent="0.25">
      <c r="B1090" t="s">
        <v>234</v>
      </c>
      <c r="C1090" t="s">
        <v>253</v>
      </c>
      <c r="D1090" t="s">
        <v>251</v>
      </c>
      <c r="E1090">
        <v>1</v>
      </c>
      <c r="F1090">
        <v>2040</v>
      </c>
      <c r="G1090" s="161">
        <v>626973.30218200001</v>
      </c>
      <c r="H1090" s="161"/>
    </row>
    <row r="1091" spans="2:8" x14ac:dyDescent="0.25">
      <c r="B1091" t="s">
        <v>234</v>
      </c>
      <c r="C1091" t="s">
        <v>253</v>
      </c>
      <c r="D1091" t="s">
        <v>251</v>
      </c>
      <c r="E1091">
        <v>1</v>
      </c>
      <c r="F1091">
        <v>2045</v>
      </c>
      <c r="G1091" s="161">
        <v>640779.11527099996</v>
      </c>
      <c r="H1091" s="161"/>
    </row>
    <row r="1092" spans="2:8" x14ac:dyDescent="0.25">
      <c r="B1092" t="s">
        <v>234</v>
      </c>
      <c r="C1092" t="s">
        <v>253</v>
      </c>
      <c r="D1092" t="s">
        <v>251</v>
      </c>
      <c r="E1092">
        <v>1</v>
      </c>
      <c r="F1092">
        <v>2050</v>
      </c>
      <c r="G1092" s="161">
        <v>654962.079088</v>
      </c>
      <c r="H1092" s="161"/>
    </row>
    <row r="1093" spans="2:8" x14ac:dyDescent="0.25">
      <c r="B1093" t="s">
        <v>234</v>
      </c>
      <c r="C1093" t="s">
        <v>253</v>
      </c>
      <c r="D1093" t="s">
        <v>251</v>
      </c>
      <c r="E1093">
        <v>2</v>
      </c>
      <c r="F1093">
        <v>2010</v>
      </c>
      <c r="G1093" s="161">
        <v>568839.03945799998</v>
      </c>
      <c r="H1093" s="161"/>
    </row>
    <row r="1094" spans="2:8" x14ac:dyDescent="0.25">
      <c r="B1094" t="s">
        <v>234</v>
      </c>
      <c r="C1094" t="s">
        <v>253</v>
      </c>
      <c r="D1094" t="s">
        <v>251</v>
      </c>
      <c r="E1094">
        <v>2</v>
      </c>
      <c r="F1094">
        <v>2015</v>
      </c>
      <c r="G1094" s="161">
        <v>583378.39038899995</v>
      </c>
      <c r="H1094" s="161"/>
    </row>
    <row r="1095" spans="2:8" x14ac:dyDescent="0.25">
      <c r="B1095" t="s">
        <v>234</v>
      </c>
      <c r="C1095" t="s">
        <v>253</v>
      </c>
      <c r="D1095" t="s">
        <v>251</v>
      </c>
      <c r="E1095">
        <v>2</v>
      </c>
      <c r="F1095">
        <v>2020</v>
      </c>
      <c r="G1095" s="161">
        <v>602194.82411499997</v>
      </c>
      <c r="H1095" s="161"/>
    </row>
    <row r="1096" spans="2:8" x14ac:dyDescent="0.25">
      <c r="B1096" t="s">
        <v>234</v>
      </c>
      <c r="C1096" t="s">
        <v>253</v>
      </c>
      <c r="D1096" t="s">
        <v>251</v>
      </c>
      <c r="E1096">
        <v>2</v>
      </c>
      <c r="F1096">
        <v>2025</v>
      </c>
      <c r="G1096" s="161">
        <v>615004.90239800001</v>
      </c>
      <c r="H1096" s="161"/>
    </row>
    <row r="1097" spans="2:8" x14ac:dyDescent="0.25">
      <c r="B1097" t="s">
        <v>234</v>
      </c>
      <c r="C1097" t="s">
        <v>253</v>
      </c>
      <c r="D1097" t="s">
        <v>251</v>
      </c>
      <c r="E1097">
        <v>2</v>
      </c>
      <c r="F1097">
        <v>2030</v>
      </c>
      <c r="G1097" s="161">
        <v>621816.66345600004</v>
      </c>
      <c r="H1097" s="161"/>
    </row>
    <row r="1098" spans="2:8" x14ac:dyDescent="0.25">
      <c r="B1098" t="s">
        <v>234</v>
      </c>
      <c r="C1098" t="s">
        <v>253</v>
      </c>
      <c r="D1098" t="s">
        <v>251</v>
      </c>
      <c r="E1098">
        <v>2</v>
      </c>
      <c r="F1098">
        <v>2035</v>
      </c>
      <c r="G1098" s="161">
        <v>642944.522214</v>
      </c>
      <c r="H1098" s="161"/>
    </row>
    <row r="1099" spans="2:8" x14ac:dyDescent="0.25">
      <c r="B1099" t="s">
        <v>234</v>
      </c>
      <c r="C1099" t="s">
        <v>253</v>
      </c>
      <c r="D1099" t="s">
        <v>251</v>
      </c>
      <c r="E1099">
        <v>2</v>
      </c>
      <c r="F1099">
        <v>2040</v>
      </c>
      <c r="G1099" s="161">
        <v>664724.13860499999</v>
      </c>
      <c r="H1099" s="161"/>
    </row>
    <row r="1100" spans="2:8" x14ac:dyDescent="0.25">
      <c r="B1100" t="s">
        <v>234</v>
      </c>
      <c r="C1100" t="s">
        <v>253</v>
      </c>
      <c r="D1100" t="s">
        <v>251</v>
      </c>
      <c r="E1100">
        <v>2</v>
      </c>
      <c r="F1100">
        <v>2045</v>
      </c>
      <c r="G1100" s="161">
        <v>683735.769738</v>
      </c>
      <c r="H1100" s="161"/>
    </row>
    <row r="1101" spans="2:8" x14ac:dyDescent="0.25">
      <c r="B1101" t="s">
        <v>234</v>
      </c>
      <c r="C1101" t="s">
        <v>253</v>
      </c>
      <c r="D1101" t="s">
        <v>251</v>
      </c>
      <c r="E1101">
        <v>2</v>
      </c>
      <c r="F1101">
        <v>2050</v>
      </c>
      <c r="G1101" s="161">
        <v>720199.25187899999</v>
      </c>
      <c r="H1101" s="161"/>
    </row>
    <row r="1102" spans="2:8" x14ac:dyDescent="0.25">
      <c r="B1102" t="s">
        <v>234</v>
      </c>
      <c r="C1102" t="s">
        <v>253</v>
      </c>
      <c r="D1102" t="s">
        <v>251</v>
      </c>
      <c r="E1102">
        <v>3</v>
      </c>
      <c r="F1102">
        <v>2010</v>
      </c>
      <c r="G1102" s="161">
        <v>253667.07782499999</v>
      </c>
      <c r="H1102" s="161"/>
    </row>
    <row r="1103" spans="2:8" x14ac:dyDescent="0.25">
      <c r="B1103" t="s">
        <v>234</v>
      </c>
      <c r="C1103" t="s">
        <v>253</v>
      </c>
      <c r="D1103" t="s">
        <v>251</v>
      </c>
      <c r="E1103">
        <v>3</v>
      </c>
      <c r="F1103">
        <v>2015</v>
      </c>
      <c r="G1103" s="161">
        <v>273346.60590000002</v>
      </c>
      <c r="H1103" s="161"/>
    </row>
    <row r="1104" spans="2:8" x14ac:dyDescent="0.25">
      <c r="B1104" t="s">
        <v>234</v>
      </c>
      <c r="C1104" t="s">
        <v>253</v>
      </c>
      <c r="D1104" t="s">
        <v>251</v>
      </c>
      <c r="E1104">
        <v>3</v>
      </c>
      <c r="F1104">
        <v>2020</v>
      </c>
      <c r="G1104" s="161">
        <v>277497.16282099998</v>
      </c>
      <c r="H1104" s="161"/>
    </row>
    <row r="1105" spans="2:8" x14ac:dyDescent="0.25">
      <c r="B1105" t="s">
        <v>234</v>
      </c>
      <c r="C1105" t="s">
        <v>253</v>
      </c>
      <c r="D1105" t="s">
        <v>251</v>
      </c>
      <c r="E1105">
        <v>3</v>
      </c>
      <c r="F1105">
        <v>2025</v>
      </c>
      <c r="G1105" s="161">
        <v>292111.28263799998</v>
      </c>
      <c r="H1105" s="161"/>
    </row>
    <row r="1106" spans="2:8" x14ac:dyDescent="0.25">
      <c r="B1106" t="s">
        <v>234</v>
      </c>
      <c r="C1106" t="s">
        <v>253</v>
      </c>
      <c r="D1106" t="s">
        <v>251</v>
      </c>
      <c r="E1106">
        <v>3</v>
      </c>
      <c r="F1106">
        <v>2030</v>
      </c>
      <c r="G1106" s="161">
        <v>306036.82836699998</v>
      </c>
      <c r="H1106" s="161"/>
    </row>
    <row r="1107" spans="2:8" x14ac:dyDescent="0.25">
      <c r="B1107" t="s">
        <v>234</v>
      </c>
      <c r="C1107" t="s">
        <v>253</v>
      </c>
      <c r="D1107" t="s">
        <v>251</v>
      </c>
      <c r="E1107">
        <v>3</v>
      </c>
      <c r="F1107">
        <v>2035</v>
      </c>
      <c r="G1107" s="161">
        <v>320380.14395699999</v>
      </c>
      <c r="H1107" s="161"/>
    </row>
    <row r="1108" spans="2:8" x14ac:dyDescent="0.25">
      <c r="B1108" t="s">
        <v>234</v>
      </c>
      <c r="C1108" t="s">
        <v>253</v>
      </c>
      <c r="D1108" t="s">
        <v>251</v>
      </c>
      <c r="E1108">
        <v>3</v>
      </c>
      <c r="F1108">
        <v>2040</v>
      </c>
      <c r="G1108" s="161">
        <v>322664.50014299998</v>
      </c>
      <c r="H1108" s="161"/>
    </row>
    <row r="1109" spans="2:8" x14ac:dyDescent="0.25">
      <c r="B1109" t="s">
        <v>234</v>
      </c>
      <c r="C1109" t="s">
        <v>253</v>
      </c>
      <c r="D1109" t="s">
        <v>251</v>
      </c>
      <c r="E1109">
        <v>3</v>
      </c>
      <c r="F1109">
        <v>2045</v>
      </c>
      <c r="G1109" s="161">
        <v>332508.480033</v>
      </c>
      <c r="H1109" s="161"/>
    </row>
    <row r="1110" spans="2:8" x14ac:dyDescent="0.25">
      <c r="B1110" t="s">
        <v>234</v>
      </c>
      <c r="C1110" t="s">
        <v>253</v>
      </c>
      <c r="D1110" t="s">
        <v>251</v>
      </c>
      <c r="E1110">
        <v>3</v>
      </c>
      <c r="F1110">
        <v>2050</v>
      </c>
      <c r="G1110" s="161">
        <v>352760.60989800002</v>
      </c>
      <c r="H1110" s="161"/>
    </row>
    <row r="1111" spans="2:8" x14ac:dyDescent="0.25">
      <c r="B1111" t="s">
        <v>234</v>
      </c>
      <c r="C1111" t="s">
        <v>253</v>
      </c>
      <c r="D1111" t="s">
        <v>251</v>
      </c>
      <c r="E1111">
        <v>4</v>
      </c>
      <c r="F1111">
        <v>2010</v>
      </c>
      <c r="G1111" s="161">
        <v>293651.87394100003</v>
      </c>
      <c r="H1111" s="161"/>
    </row>
    <row r="1112" spans="2:8" x14ac:dyDescent="0.25">
      <c r="B1112" t="s">
        <v>234</v>
      </c>
      <c r="C1112" t="s">
        <v>253</v>
      </c>
      <c r="D1112" t="s">
        <v>251</v>
      </c>
      <c r="E1112">
        <v>4</v>
      </c>
      <c r="F1112">
        <v>2015</v>
      </c>
      <c r="G1112" s="161">
        <v>291039.79006799997</v>
      </c>
      <c r="H1112" s="161"/>
    </row>
    <row r="1113" spans="2:8" x14ac:dyDescent="0.25">
      <c r="B1113" t="s">
        <v>234</v>
      </c>
      <c r="C1113" t="s">
        <v>253</v>
      </c>
      <c r="D1113" t="s">
        <v>251</v>
      </c>
      <c r="E1113">
        <v>4</v>
      </c>
      <c r="F1113">
        <v>2020</v>
      </c>
      <c r="G1113" s="161">
        <v>309534.60932599998</v>
      </c>
      <c r="H1113" s="161"/>
    </row>
    <row r="1114" spans="2:8" x14ac:dyDescent="0.25">
      <c r="B1114" t="s">
        <v>234</v>
      </c>
      <c r="C1114" t="s">
        <v>253</v>
      </c>
      <c r="D1114" t="s">
        <v>251</v>
      </c>
      <c r="E1114">
        <v>4</v>
      </c>
      <c r="F1114">
        <v>2025</v>
      </c>
      <c r="G1114" s="161">
        <v>335314.03565999999</v>
      </c>
      <c r="H1114" s="161"/>
    </row>
    <row r="1115" spans="2:8" x14ac:dyDescent="0.25">
      <c r="B1115" t="s">
        <v>234</v>
      </c>
      <c r="C1115" t="s">
        <v>253</v>
      </c>
      <c r="D1115" t="s">
        <v>251</v>
      </c>
      <c r="E1115">
        <v>4</v>
      </c>
      <c r="F1115">
        <v>2030</v>
      </c>
      <c r="G1115" s="161">
        <v>342683.92217899999</v>
      </c>
      <c r="H1115" s="161"/>
    </row>
    <row r="1116" spans="2:8" x14ac:dyDescent="0.25">
      <c r="B1116" t="s">
        <v>234</v>
      </c>
      <c r="C1116" t="s">
        <v>253</v>
      </c>
      <c r="D1116" t="s">
        <v>251</v>
      </c>
      <c r="E1116">
        <v>4</v>
      </c>
      <c r="F1116">
        <v>2035</v>
      </c>
      <c r="G1116" s="161">
        <v>360713.344362</v>
      </c>
      <c r="H1116" s="161"/>
    </row>
    <row r="1117" spans="2:8" x14ac:dyDescent="0.25">
      <c r="B1117" t="s">
        <v>234</v>
      </c>
      <c r="C1117" t="s">
        <v>253</v>
      </c>
      <c r="D1117" t="s">
        <v>251</v>
      </c>
      <c r="E1117">
        <v>4</v>
      </c>
      <c r="F1117">
        <v>2040</v>
      </c>
      <c r="G1117" s="161">
        <v>383018.06810099998</v>
      </c>
      <c r="H1117" s="161"/>
    </row>
    <row r="1118" spans="2:8" x14ac:dyDescent="0.25">
      <c r="B1118" t="s">
        <v>234</v>
      </c>
      <c r="C1118" t="s">
        <v>253</v>
      </c>
      <c r="D1118" t="s">
        <v>251</v>
      </c>
      <c r="E1118">
        <v>4</v>
      </c>
      <c r="F1118">
        <v>2045</v>
      </c>
      <c r="G1118" s="161">
        <v>378407.53955599997</v>
      </c>
      <c r="H1118" s="161"/>
    </row>
    <row r="1119" spans="2:8" x14ac:dyDescent="0.25">
      <c r="B1119" t="s">
        <v>234</v>
      </c>
      <c r="C1119" t="s">
        <v>253</v>
      </c>
      <c r="D1119" t="s">
        <v>251</v>
      </c>
      <c r="E1119">
        <v>4</v>
      </c>
      <c r="F1119">
        <v>2050</v>
      </c>
      <c r="G1119" s="161">
        <v>382020.112204</v>
      </c>
    </row>
    <row r="1120" spans="2:8" x14ac:dyDescent="0.25">
      <c r="B1120" t="s">
        <v>234</v>
      </c>
      <c r="C1120" t="s">
        <v>253</v>
      </c>
      <c r="D1120" t="s">
        <v>251</v>
      </c>
      <c r="E1120">
        <v>5</v>
      </c>
      <c r="F1120">
        <v>2010</v>
      </c>
      <c r="G1120">
        <v>85842.097457020005</v>
      </c>
    </row>
    <row r="1121" spans="2:8" x14ac:dyDescent="0.25">
      <c r="B1121" t="s">
        <v>234</v>
      </c>
      <c r="C1121" t="s">
        <v>253</v>
      </c>
      <c r="D1121" t="s">
        <v>251</v>
      </c>
      <c r="E1121">
        <v>5</v>
      </c>
      <c r="F1121">
        <v>2015</v>
      </c>
      <c r="G1121">
        <v>92382.909706060003</v>
      </c>
      <c r="H1121" s="161"/>
    </row>
    <row r="1122" spans="2:8" x14ac:dyDescent="0.25">
      <c r="B1122" t="s">
        <v>234</v>
      </c>
      <c r="C1122" t="s">
        <v>253</v>
      </c>
      <c r="D1122" t="s">
        <v>251</v>
      </c>
      <c r="E1122">
        <v>5</v>
      </c>
      <c r="F1122">
        <v>2020</v>
      </c>
      <c r="G1122" s="161">
        <v>104231.06161999999</v>
      </c>
      <c r="H1122" s="161"/>
    </row>
    <row r="1123" spans="2:8" x14ac:dyDescent="0.25">
      <c r="B1123" t="s">
        <v>234</v>
      </c>
      <c r="C1123" t="s">
        <v>253</v>
      </c>
      <c r="D1123" t="s">
        <v>251</v>
      </c>
      <c r="E1123">
        <v>5</v>
      </c>
      <c r="F1123">
        <v>2025</v>
      </c>
      <c r="G1123" s="161">
        <v>116738.33562899999</v>
      </c>
      <c r="H1123" s="161"/>
    </row>
    <row r="1124" spans="2:8" x14ac:dyDescent="0.25">
      <c r="B1124" t="s">
        <v>234</v>
      </c>
      <c r="C1124" t="s">
        <v>253</v>
      </c>
      <c r="D1124" t="s">
        <v>251</v>
      </c>
      <c r="E1124">
        <v>5</v>
      </c>
      <c r="F1124">
        <v>2030</v>
      </c>
      <c r="G1124" s="161">
        <v>126880.539454</v>
      </c>
      <c r="H1124" s="161"/>
    </row>
    <row r="1125" spans="2:8" x14ac:dyDescent="0.25">
      <c r="B1125" t="s">
        <v>234</v>
      </c>
      <c r="C1125" t="s">
        <v>253</v>
      </c>
      <c r="D1125" t="s">
        <v>251</v>
      </c>
      <c r="E1125">
        <v>5</v>
      </c>
      <c r="F1125">
        <v>2035</v>
      </c>
      <c r="G1125" s="161">
        <v>126340.44385900001</v>
      </c>
      <c r="H1125" s="161"/>
    </row>
    <row r="1126" spans="2:8" x14ac:dyDescent="0.25">
      <c r="B1126" t="s">
        <v>234</v>
      </c>
      <c r="C1126" t="s">
        <v>253</v>
      </c>
      <c r="D1126" t="s">
        <v>251</v>
      </c>
      <c r="E1126">
        <v>5</v>
      </c>
      <c r="F1126">
        <v>2040</v>
      </c>
      <c r="G1126" s="161">
        <v>132704.46547</v>
      </c>
      <c r="H1126" s="161"/>
    </row>
    <row r="1127" spans="2:8" x14ac:dyDescent="0.25">
      <c r="B1127" t="s">
        <v>234</v>
      </c>
      <c r="C1127" t="s">
        <v>253</v>
      </c>
      <c r="D1127" t="s">
        <v>251</v>
      </c>
      <c r="E1127">
        <v>5</v>
      </c>
      <c r="F1127">
        <v>2045</v>
      </c>
      <c r="G1127" s="161">
        <v>136560.02829300001</v>
      </c>
      <c r="H1127" s="161"/>
    </row>
    <row r="1128" spans="2:8" x14ac:dyDescent="0.25">
      <c r="B1128" t="s">
        <v>234</v>
      </c>
      <c r="C1128" t="s">
        <v>253</v>
      </c>
      <c r="D1128" t="s">
        <v>251</v>
      </c>
      <c r="E1128">
        <v>5</v>
      </c>
      <c r="F1128">
        <v>2050</v>
      </c>
      <c r="G1128" s="161">
        <v>131960.37875800001</v>
      </c>
    </row>
    <row r="1129" spans="2:8" x14ac:dyDescent="0.25">
      <c r="B1129" t="s">
        <v>234</v>
      </c>
      <c r="C1129" t="s">
        <v>253</v>
      </c>
      <c r="D1129" t="s">
        <v>251</v>
      </c>
      <c r="E1129">
        <v>6</v>
      </c>
      <c r="F1129">
        <v>2010</v>
      </c>
      <c r="G1129">
        <v>23527.934894189999</v>
      </c>
    </row>
    <row r="1130" spans="2:8" x14ac:dyDescent="0.25">
      <c r="B1130" t="s">
        <v>234</v>
      </c>
      <c r="C1130" t="s">
        <v>253</v>
      </c>
      <c r="D1130" t="s">
        <v>251</v>
      </c>
      <c r="E1130">
        <v>6</v>
      </c>
      <c r="F1130">
        <v>2015</v>
      </c>
      <c r="G1130">
        <v>30179.217911200001</v>
      </c>
    </row>
    <row r="1131" spans="2:8" x14ac:dyDescent="0.25">
      <c r="B1131" t="s">
        <v>234</v>
      </c>
      <c r="C1131" t="s">
        <v>253</v>
      </c>
      <c r="D1131" t="s">
        <v>251</v>
      </c>
      <c r="E1131">
        <v>6</v>
      </c>
      <c r="F1131">
        <v>2020</v>
      </c>
      <c r="G1131">
        <v>32679.167940110001</v>
      </c>
    </row>
    <row r="1132" spans="2:8" x14ac:dyDescent="0.25">
      <c r="B1132" t="s">
        <v>234</v>
      </c>
      <c r="C1132" t="s">
        <v>253</v>
      </c>
      <c r="D1132" t="s">
        <v>251</v>
      </c>
      <c r="E1132">
        <v>6</v>
      </c>
      <c r="F1132">
        <v>2025</v>
      </c>
      <c r="G1132">
        <v>33834.169017159998</v>
      </c>
    </row>
    <row r="1133" spans="2:8" x14ac:dyDescent="0.25">
      <c r="B1133" t="s">
        <v>234</v>
      </c>
      <c r="C1133" t="s">
        <v>253</v>
      </c>
      <c r="D1133" t="s">
        <v>251</v>
      </c>
      <c r="E1133">
        <v>6</v>
      </c>
      <c r="F1133">
        <v>2030</v>
      </c>
      <c r="G1133">
        <v>42563.712652560003</v>
      </c>
    </row>
    <row r="1134" spans="2:8" x14ac:dyDescent="0.25">
      <c r="B1134" t="s">
        <v>234</v>
      </c>
      <c r="C1134" t="s">
        <v>253</v>
      </c>
      <c r="D1134" t="s">
        <v>251</v>
      </c>
      <c r="E1134">
        <v>6</v>
      </c>
      <c r="F1134">
        <v>2035</v>
      </c>
      <c r="G1134">
        <v>42734.897957840003</v>
      </c>
    </row>
    <row r="1135" spans="2:8" x14ac:dyDescent="0.25">
      <c r="B1135" t="s">
        <v>234</v>
      </c>
      <c r="C1135" t="s">
        <v>253</v>
      </c>
      <c r="D1135" t="s">
        <v>251</v>
      </c>
      <c r="E1135">
        <v>6</v>
      </c>
      <c r="F1135">
        <v>2040</v>
      </c>
      <c r="G1135">
        <v>44725.335533810001</v>
      </c>
    </row>
    <row r="1136" spans="2:8" x14ac:dyDescent="0.25">
      <c r="B1136" t="s">
        <v>234</v>
      </c>
      <c r="C1136" t="s">
        <v>253</v>
      </c>
      <c r="D1136" t="s">
        <v>251</v>
      </c>
      <c r="E1136">
        <v>6</v>
      </c>
      <c r="F1136">
        <v>2045</v>
      </c>
      <c r="G1136">
        <v>43443.85401571</v>
      </c>
    </row>
    <row r="1137" spans="2:8" x14ac:dyDescent="0.25">
      <c r="B1137" t="s">
        <v>234</v>
      </c>
      <c r="C1137" t="s">
        <v>253</v>
      </c>
      <c r="D1137" t="s">
        <v>251</v>
      </c>
      <c r="E1137">
        <v>6</v>
      </c>
      <c r="F1137">
        <v>2050</v>
      </c>
      <c r="G1137">
        <v>43758.998586369999</v>
      </c>
      <c r="H1137" s="161"/>
    </row>
    <row r="1138" spans="2:8" x14ac:dyDescent="0.25">
      <c r="B1138" t="s">
        <v>234</v>
      </c>
      <c r="C1138" t="s">
        <v>253</v>
      </c>
      <c r="D1138" t="s">
        <v>254</v>
      </c>
      <c r="E1138">
        <v>1</v>
      </c>
      <c r="F1138">
        <v>2010</v>
      </c>
      <c r="G1138" s="161">
        <v>257731.69764200001</v>
      </c>
      <c r="H1138" s="161"/>
    </row>
    <row r="1139" spans="2:8" x14ac:dyDescent="0.25">
      <c r="B1139" t="s">
        <v>234</v>
      </c>
      <c r="C1139" t="s">
        <v>253</v>
      </c>
      <c r="D1139" t="s">
        <v>254</v>
      </c>
      <c r="E1139">
        <v>1</v>
      </c>
      <c r="F1139">
        <v>2015</v>
      </c>
      <c r="G1139" s="161">
        <v>331660.37634000002</v>
      </c>
      <c r="H1139" s="161"/>
    </row>
    <row r="1140" spans="2:8" x14ac:dyDescent="0.25">
      <c r="B1140" t="s">
        <v>234</v>
      </c>
      <c r="C1140" t="s">
        <v>253</v>
      </c>
      <c r="D1140" t="s">
        <v>254</v>
      </c>
      <c r="E1140">
        <v>1</v>
      </c>
      <c r="F1140">
        <v>2020</v>
      </c>
      <c r="G1140" s="161">
        <v>368227.23762299999</v>
      </c>
      <c r="H1140" s="161"/>
    </row>
    <row r="1141" spans="2:8" x14ac:dyDescent="0.25">
      <c r="B1141" t="s">
        <v>234</v>
      </c>
      <c r="C1141" t="s">
        <v>253</v>
      </c>
      <c r="D1141" t="s">
        <v>254</v>
      </c>
      <c r="E1141">
        <v>1</v>
      </c>
      <c r="F1141">
        <v>2025</v>
      </c>
      <c r="G1141" s="161">
        <v>398392.60028000001</v>
      </c>
      <c r="H1141" s="161"/>
    </row>
    <row r="1142" spans="2:8" x14ac:dyDescent="0.25">
      <c r="B1142" t="s">
        <v>234</v>
      </c>
      <c r="C1142" t="s">
        <v>253</v>
      </c>
      <c r="D1142" t="s">
        <v>254</v>
      </c>
      <c r="E1142">
        <v>1</v>
      </c>
      <c r="F1142">
        <v>2030</v>
      </c>
      <c r="G1142" s="161">
        <v>414314.93682300003</v>
      </c>
      <c r="H1142" s="161"/>
    </row>
    <row r="1143" spans="2:8" x14ac:dyDescent="0.25">
      <c r="B1143" t="s">
        <v>234</v>
      </c>
      <c r="C1143" t="s">
        <v>253</v>
      </c>
      <c r="D1143" t="s">
        <v>254</v>
      </c>
      <c r="E1143">
        <v>1</v>
      </c>
      <c r="F1143">
        <v>2035</v>
      </c>
      <c r="G1143" s="161">
        <v>419810.81197799998</v>
      </c>
      <c r="H1143" s="161"/>
    </row>
    <row r="1144" spans="2:8" x14ac:dyDescent="0.25">
      <c r="B1144" t="s">
        <v>234</v>
      </c>
      <c r="C1144" t="s">
        <v>253</v>
      </c>
      <c r="D1144" t="s">
        <v>254</v>
      </c>
      <c r="E1144">
        <v>1</v>
      </c>
      <c r="F1144">
        <v>2040</v>
      </c>
      <c r="G1144" s="161">
        <v>413098.611424</v>
      </c>
      <c r="H1144" s="161"/>
    </row>
    <row r="1145" spans="2:8" x14ac:dyDescent="0.25">
      <c r="B1145" t="s">
        <v>234</v>
      </c>
      <c r="C1145" t="s">
        <v>253</v>
      </c>
      <c r="D1145" t="s">
        <v>254</v>
      </c>
      <c r="E1145">
        <v>1</v>
      </c>
      <c r="F1145">
        <v>2045</v>
      </c>
      <c r="G1145" s="161">
        <v>414246.58360499999</v>
      </c>
      <c r="H1145" s="161"/>
    </row>
    <row r="1146" spans="2:8" x14ac:dyDescent="0.25">
      <c r="B1146" t="s">
        <v>234</v>
      </c>
      <c r="C1146" t="s">
        <v>253</v>
      </c>
      <c r="D1146" t="s">
        <v>254</v>
      </c>
      <c r="E1146">
        <v>1</v>
      </c>
      <c r="F1146">
        <v>2050</v>
      </c>
      <c r="G1146" s="161">
        <v>430423.82199000003</v>
      </c>
      <c r="H1146" s="161"/>
    </row>
    <row r="1147" spans="2:8" x14ac:dyDescent="0.25">
      <c r="B1147" t="s">
        <v>234</v>
      </c>
      <c r="C1147" t="s">
        <v>253</v>
      </c>
      <c r="D1147" t="s">
        <v>254</v>
      </c>
      <c r="E1147">
        <v>2</v>
      </c>
      <c r="F1147">
        <v>2010</v>
      </c>
      <c r="G1147" s="161">
        <v>487136.832085</v>
      </c>
      <c r="H1147" s="161"/>
    </row>
    <row r="1148" spans="2:8" x14ac:dyDescent="0.25">
      <c r="B1148" t="s">
        <v>234</v>
      </c>
      <c r="C1148" t="s">
        <v>253</v>
      </c>
      <c r="D1148" t="s">
        <v>254</v>
      </c>
      <c r="E1148">
        <v>2</v>
      </c>
      <c r="F1148">
        <v>2015</v>
      </c>
      <c r="G1148" s="161">
        <v>472059.09013800003</v>
      </c>
      <c r="H1148" s="161"/>
    </row>
    <row r="1149" spans="2:8" x14ac:dyDescent="0.25">
      <c r="B1149" t="s">
        <v>234</v>
      </c>
      <c r="C1149" t="s">
        <v>253</v>
      </c>
      <c r="D1149" t="s">
        <v>254</v>
      </c>
      <c r="E1149">
        <v>2</v>
      </c>
      <c r="F1149">
        <v>2020</v>
      </c>
      <c r="G1149" s="161">
        <v>469278.47059400001</v>
      </c>
      <c r="H1149" s="161"/>
    </row>
    <row r="1150" spans="2:8" x14ac:dyDescent="0.25">
      <c r="B1150" t="s">
        <v>234</v>
      </c>
      <c r="C1150" t="s">
        <v>253</v>
      </c>
      <c r="D1150" t="s">
        <v>254</v>
      </c>
      <c r="E1150">
        <v>2</v>
      </c>
      <c r="F1150">
        <v>2025</v>
      </c>
      <c r="G1150" s="161">
        <v>453760.834974</v>
      </c>
      <c r="H1150" s="161"/>
    </row>
    <row r="1151" spans="2:8" x14ac:dyDescent="0.25">
      <c r="B1151" t="s">
        <v>234</v>
      </c>
      <c r="C1151" t="s">
        <v>253</v>
      </c>
      <c r="D1151" t="s">
        <v>254</v>
      </c>
      <c r="E1151">
        <v>2</v>
      </c>
      <c r="F1151">
        <v>2030</v>
      </c>
      <c r="G1151" s="161">
        <v>442153.52229499997</v>
      </c>
      <c r="H1151" s="161"/>
    </row>
    <row r="1152" spans="2:8" x14ac:dyDescent="0.25">
      <c r="B1152" t="s">
        <v>234</v>
      </c>
      <c r="C1152" t="s">
        <v>253</v>
      </c>
      <c r="D1152" t="s">
        <v>254</v>
      </c>
      <c r="E1152">
        <v>2</v>
      </c>
      <c r="F1152">
        <v>2035</v>
      </c>
      <c r="G1152" s="161">
        <v>436316.92803100002</v>
      </c>
      <c r="H1152" s="161"/>
    </row>
    <row r="1153" spans="2:8" x14ac:dyDescent="0.25">
      <c r="B1153" t="s">
        <v>234</v>
      </c>
      <c r="C1153" t="s">
        <v>253</v>
      </c>
      <c r="D1153" t="s">
        <v>254</v>
      </c>
      <c r="E1153">
        <v>2</v>
      </c>
      <c r="F1153">
        <v>2040</v>
      </c>
      <c r="G1153" s="161">
        <v>433315.874022</v>
      </c>
      <c r="H1153" s="161"/>
    </row>
    <row r="1154" spans="2:8" x14ac:dyDescent="0.25">
      <c r="B1154" t="s">
        <v>234</v>
      </c>
      <c r="C1154" t="s">
        <v>253</v>
      </c>
      <c r="D1154" t="s">
        <v>254</v>
      </c>
      <c r="E1154">
        <v>2</v>
      </c>
      <c r="F1154">
        <v>2045</v>
      </c>
      <c r="G1154" s="161">
        <v>438228.56967</v>
      </c>
      <c r="H1154" s="161"/>
    </row>
    <row r="1155" spans="2:8" x14ac:dyDescent="0.25">
      <c r="B1155" t="s">
        <v>234</v>
      </c>
      <c r="C1155" t="s">
        <v>253</v>
      </c>
      <c r="D1155" t="s">
        <v>254</v>
      </c>
      <c r="E1155">
        <v>2</v>
      </c>
      <c r="F1155">
        <v>2050</v>
      </c>
      <c r="G1155" s="161">
        <v>452656.82187300001</v>
      </c>
      <c r="H1155" s="161"/>
    </row>
    <row r="1156" spans="2:8" x14ac:dyDescent="0.25">
      <c r="B1156" t="s">
        <v>234</v>
      </c>
      <c r="C1156" t="s">
        <v>253</v>
      </c>
      <c r="D1156" t="s">
        <v>254</v>
      </c>
      <c r="E1156">
        <v>3</v>
      </c>
      <c r="F1156">
        <v>2010</v>
      </c>
      <c r="G1156" s="161">
        <v>207096.78666400001</v>
      </c>
      <c r="H1156" s="161"/>
    </row>
    <row r="1157" spans="2:8" x14ac:dyDescent="0.25">
      <c r="B1157" t="s">
        <v>234</v>
      </c>
      <c r="C1157" t="s">
        <v>253</v>
      </c>
      <c r="D1157" t="s">
        <v>254</v>
      </c>
      <c r="E1157">
        <v>3</v>
      </c>
      <c r="F1157">
        <v>2015</v>
      </c>
      <c r="G1157" s="161">
        <v>197691.74083</v>
      </c>
      <c r="H1157" s="161"/>
    </row>
    <row r="1158" spans="2:8" x14ac:dyDescent="0.25">
      <c r="B1158" t="s">
        <v>234</v>
      </c>
      <c r="C1158" t="s">
        <v>253</v>
      </c>
      <c r="D1158" t="s">
        <v>254</v>
      </c>
      <c r="E1158">
        <v>3</v>
      </c>
      <c r="F1158">
        <v>2020</v>
      </c>
      <c r="G1158" s="161">
        <v>194932.77836500001</v>
      </c>
      <c r="H1158" s="161"/>
    </row>
    <row r="1159" spans="2:8" x14ac:dyDescent="0.25">
      <c r="B1159" t="s">
        <v>234</v>
      </c>
      <c r="C1159" t="s">
        <v>253</v>
      </c>
      <c r="D1159" t="s">
        <v>254</v>
      </c>
      <c r="E1159">
        <v>3</v>
      </c>
      <c r="F1159">
        <v>2025</v>
      </c>
      <c r="G1159" s="161">
        <v>190881.50975100001</v>
      </c>
      <c r="H1159" s="161"/>
    </row>
    <row r="1160" spans="2:8" x14ac:dyDescent="0.25">
      <c r="B1160" t="s">
        <v>234</v>
      </c>
      <c r="C1160" t="s">
        <v>253</v>
      </c>
      <c r="D1160" t="s">
        <v>254</v>
      </c>
      <c r="E1160">
        <v>3</v>
      </c>
      <c r="F1160">
        <v>2030</v>
      </c>
      <c r="G1160" s="161">
        <v>197448.357082</v>
      </c>
      <c r="H1160" s="161"/>
    </row>
    <row r="1161" spans="2:8" x14ac:dyDescent="0.25">
      <c r="B1161" t="s">
        <v>234</v>
      </c>
      <c r="C1161" t="s">
        <v>253</v>
      </c>
      <c r="D1161" t="s">
        <v>254</v>
      </c>
      <c r="E1161">
        <v>3</v>
      </c>
      <c r="F1161">
        <v>2035</v>
      </c>
      <c r="G1161" s="161">
        <v>198325.82272200001</v>
      </c>
      <c r="H1161" s="161"/>
    </row>
    <row r="1162" spans="2:8" x14ac:dyDescent="0.25">
      <c r="B1162" t="s">
        <v>234</v>
      </c>
      <c r="C1162" t="s">
        <v>253</v>
      </c>
      <c r="D1162" t="s">
        <v>254</v>
      </c>
      <c r="E1162">
        <v>3</v>
      </c>
      <c r="F1162">
        <v>2040</v>
      </c>
      <c r="G1162" s="161">
        <v>199194.97604400001</v>
      </c>
      <c r="H1162" s="161"/>
    </row>
    <row r="1163" spans="2:8" x14ac:dyDescent="0.25">
      <c r="B1163" t="s">
        <v>234</v>
      </c>
      <c r="C1163" t="s">
        <v>253</v>
      </c>
      <c r="D1163" t="s">
        <v>254</v>
      </c>
      <c r="E1163">
        <v>3</v>
      </c>
      <c r="F1163">
        <v>2045</v>
      </c>
      <c r="G1163" s="161">
        <v>202441.76659300001</v>
      </c>
      <c r="H1163" s="161"/>
    </row>
    <row r="1164" spans="2:8" x14ac:dyDescent="0.25">
      <c r="B1164" t="s">
        <v>234</v>
      </c>
      <c r="C1164" t="s">
        <v>253</v>
      </c>
      <c r="D1164" t="s">
        <v>254</v>
      </c>
      <c r="E1164">
        <v>3</v>
      </c>
      <c r="F1164">
        <v>2050</v>
      </c>
      <c r="G1164" s="161">
        <v>214654.96625</v>
      </c>
      <c r="H1164" s="161"/>
    </row>
    <row r="1165" spans="2:8" x14ac:dyDescent="0.25">
      <c r="B1165" t="s">
        <v>234</v>
      </c>
      <c r="C1165" t="s">
        <v>253</v>
      </c>
      <c r="D1165" t="s">
        <v>254</v>
      </c>
      <c r="E1165">
        <v>4</v>
      </c>
      <c r="F1165">
        <v>2010</v>
      </c>
      <c r="G1165" s="161">
        <v>206990.79732899999</v>
      </c>
      <c r="H1165" s="161"/>
    </row>
    <row r="1166" spans="2:8" x14ac:dyDescent="0.25">
      <c r="B1166" t="s">
        <v>234</v>
      </c>
      <c r="C1166" t="s">
        <v>253</v>
      </c>
      <c r="D1166" t="s">
        <v>254</v>
      </c>
      <c r="E1166">
        <v>4</v>
      </c>
      <c r="F1166">
        <v>2015</v>
      </c>
      <c r="G1166" s="161">
        <v>199940.604979</v>
      </c>
      <c r="H1166" s="161"/>
    </row>
    <row r="1167" spans="2:8" x14ac:dyDescent="0.25">
      <c r="B1167" t="s">
        <v>234</v>
      </c>
      <c r="C1167" t="s">
        <v>253</v>
      </c>
      <c r="D1167" t="s">
        <v>254</v>
      </c>
      <c r="E1167">
        <v>4</v>
      </c>
      <c r="F1167">
        <v>2020</v>
      </c>
      <c r="G1167" s="161">
        <v>193944.72588300001</v>
      </c>
      <c r="H1167" s="161"/>
    </row>
    <row r="1168" spans="2:8" x14ac:dyDescent="0.25">
      <c r="B1168" t="s">
        <v>234</v>
      </c>
      <c r="C1168" t="s">
        <v>253</v>
      </c>
      <c r="D1168" t="s">
        <v>254</v>
      </c>
      <c r="E1168">
        <v>4</v>
      </c>
      <c r="F1168">
        <v>2025</v>
      </c>
      <c r="G1168" s="161">
        <v>205528.294811</v>
      </c>
      <c r="H1168" s="161"/>
    </row>
    <row r="1169" spans="2:8" x14ac:dyDescent="0.25">
      <c r="B1169" t="s">
        <v>234</v>
      </c>
      <c r="C1169" t="s">
        <v>253</v>
      </c>
      <c r="D1169" t="s">
        <v>254</v>
      </c>
      <c r="E1169">
        <v>4</v>
      </c>
      <c r="F1169">
        <v>2030</v>
      </c>
      <c r="G1169" s="161">
        <v>207961.67122799999</v>
      </c>
      <c r="H1169" s="161"/>
    </row>
    <row r="1170" spans="2:8" x14ac:dyDescent="0.25">
      <c r="B1170" t="s">
        <v>234</v>
      </c>
      <c r="C1170" t="s">
        <v>253</v>
      </c>
      <c r="D1170" t="s">
        <v>254</v>
      </c>
      <c r="E1170">
        <v>4</v>
      </c>
      <c r="F1170">
        <v>2035</v>
      </c>
      <c r="G1170" s="161">
        <v>212156.009548</v>
      </c>
      <c r="H1170" s="161"/>
    </row>
    <row r="1171" spans="2:8" x14ac:dyDescent="0.25">
      <c r="B1171" t="s">
        <v>234</v>
      </c>
      <c r="C1171" t="s">
        <v>253</v>
      </c>
      <c r="D1171" t="s">
        <v>254</v>
      </c>
      <c r="E1171">
        <v>4</v>
      </c>
      <c r="F1171">
        <v>2040</v>
      </c>
      <c r="G1171" s="161">
        <v>227121.12988399999</v>
      </c>
      <c r="H1171" s="161"/>
    </row>
    <row r="1172" spans="2:8" x14ac:dyDescent="0.25">
      <c r="B1172" t="s">
        <v>234</v>
      </c>
      <c r="C1172" t="s">
        <v>253</v>
      </c>
      <c r="D1172" t="s">
        <v>254</v>
      </c>
      <c r="E1172">
        <v>4</v>
      </c>
      <c r="F1172">
        <v>2045</v>
      </c>
      <c r="G1172" s="161">
        <v>226458.03872000001</v>
      </c>
      <c r="H1172" s="161"/>
    </row>
    <row r="1173" spans="2:8" x14ac:dyDescent="0.25">
      <c r="B1173" t="s">
        <v>234</v>
      </c>
      <c r="C1173" t="s">
        <v>253</v>
      </c>
      <c r="D1173" t="s">
        <v>254</v>
      </c>
      <c r="E1173">
        <v>4</v>
      </c>
      <c r="F1173">
        <v>2050</v>
      </c>
      <c r="G1173" s="161">
        <v>233666.22804799999</v>
      </c>
    </row>
    <row r="1174" spans="2:8" x14ac:dyDescent="0.25">
      <c r="B1174" t="s">
        <v>234</v>
      </c>
      <c r="C1174" t="s">
        <v>253</v>
      </c>
      <c r="D1174" t="s">
        <v>254</v>
      </c>
      <c r="E1174">
        <v>5</v>
      </c>
      <c r="F1174">
        <v>2010</v>
      </c>
      <c r="G1174">
        <v>64760.24892192</v>
      </c>
    </row>
    <row r="1175" spans="2:8" x14ac:dyDescent="0.25">
      <c r="B1175" t="s">
        <v>234</v>
      </c>
      <c r="C1175" t="s">
        <v>253</v>
      </c>
      <c r="D1175" t="s">
        <v>254</v>
      </c>
      <c r="E1175">
        <v>5</v>
      </c>
      <c r="F1175">
        <v>2015</v>
      </c>
      <c r="G1175">
        <v>66851.977546919996</v>
      </c>
    </row>
    <row r="1176" spans="2:8" x14ac:dyDescent="0.25">
      <c r="B1176" t="s">
        <v>234</v>
      </c>
      <c r="C1176" t="s">
        <v>253</v>
      </c>
      <c r="D1176" t="s">
        <v>254</v>
      </c>
      <c r="E1176">
        <v>5</v>
      </c>
      <c r="F1176">
        <v>2020</v>
      </c>
      <c r="G1176">
        <v>69629.019686400003</v>
      </c>
    </row>
    <row r="1177" spans="2:8" x14ac:dyDescent="0.25">
      <c r="B1177" t="s">
        <v>234</v>
      </c>
      <c r="C1177" t="s">
        <v>253</v>
      </c>
      <c r="D1177" t="s">
        <v>254</v>
      </c>
      <c r="E1177">
        <v>5</v>
      </c>
      <c r="F1177">
        <v>2025</v>
      </c>
      <c r="G1177">
        <v>72778.712129649997</v>
      </c>
    </row>
    <row r="1178" spans="2:8" x14ac:dyDescent="0.25">
      <c r="B1178" t="s">
        <v>234</v>
      </c>
      <c r="C1178" t="s">
        <v>253</v>
      </c>
      <c r="D1178" t="s">
        <v>254</v>
      </c>
      <c r="E1178">
        <v>5</v>
      </c>
      <c r="F1178">
        <v>2030</v>
      </c>
      <c r="G1178">
        <v>80257.876204429995</v>
      </c>
    </row>
    <row r="1179" spans="2:8" x14ac:dyDescent="0.25">
      <c r="B1179" t="s">
        <v>234</v>
      </c>
      <c r="C1179" t="s">
        <v>253</v>
      </c>
      <c r="D1179" t="s">
        <v>254</v>
      </c>
      <c r="E1179">
        <v>5</v>
      </c>
      <c r="F1179">
        <v>2035</v>
      </c>
      <c r="G1179">
        <v>82363.5994488</v>
      </c>
    </row>
    <row r="1180" spans="2:8" x14ac:dyDescent="0.25">
      <c r="B1180" t="s">
        <v>234</v>
      </c>
      <c r="C1180" t="s">
        <v>253</v>
      </c>
      <c r="D1180" t="s">
        <v>254</v>
      </c>
      <c r="E1180">
        <v>5</v>
      </c>
      <c r="F1180">
        <v>2040</v>
      </c>
      <c r="G1180">
        <v>79343.922542939996</v>
      </c>
    </row>
    <row r="1181" spans="2:8" x14ac:dyDescent="0.25">
      <c r="B1181" t="s">
        <v>234</v>
      </c>
      <c r="C1181" t="s">
        <v>253</v>
      </c>
      <c r="D1181" t="s">
        <v>254</v>
      </c>
      <c r="E1181">
        <v>5</v>
      </c>
      <c r="F1181">
        <v>2045</v>
      </c>
      <c r="G1181">
        <v>83778.829499290005</v>
      </c>
    </row>
    <row r="1182" spans="2:8" x14ac:dyDescent="0.25">
      <c r="B1182" t="s">
        <v>234</v>
      </c>
      <c r="C1182" t="s">
        <v>253</v>
      </c>
      <c r="D1182" t="s">
        <v>254</v>
      </c>
      <c r="E1182">
        <v>5</v>
      </c>
      <c r="F1182">
        <v>2050</v>
      </c>
      <c r="G1182">
        <v>81794.627036460006</v>
      </c>
    </row>
    <row r="1183" spans="2:8" x14ac:dyDescent="0.25">
      <c r="B1183" t="s">
        <v>234</v>
      </c>
      <c r="C1183" t="s">
        <v>253</v>
      </c>
      <c r="D1183" t="s">
        <v>254</v>
      </c>
      <c r="E1183">
        <v>6</v>
      </c>
      <c r="F1183">
        <v>2010</v>
      </c>
      <c r="G1183">
        <v>20979.749188540001</v>
      </c>
    </row>
    <row r="1184" spans="2:8" x14ac:dyDescent="0.25">
      <c r="B1184" t="s">
        <v>234</v>
      </c>
      <c r="C1184" t="s">
        <v>253</v>
      </c>
      <c r="D1184" t="s">
        <v>254</v>
      </c>
      <c r="E1184">
        <v>6</v>
      </c>
      <c r="F1184">
        <v>2015</v>
      </c>
      <c r="G1184">
        <v>20917.646238590001</v>
      </c>
    </row>
    <row r="1185" spans="2:8" x14ac:dyDescent="0.25">
      <c r="B1185" t="s">
        <v>234</v>
      </c>
      <c r="C1185" t="s">
        <v>253</v>
      </c>
      <c r="D1185" t="s">
        <v>254</v>
      </c>
      <c r="E1185">
        <v>6</v>
      </c>
      <c r="F1185">
        <v>2020</v>
      </c>
      <c r="G1185">
        <v>22178.74878315</v>
      </c>
    </row>
    <row r="1186" spans="2:8" x14ac:dyDescent="0.25">
      <c r="B1186" t="s">
        <v>234</v>
      </c>
      <c r="C1186" t="s">
        <v>253</v>
      </c>
      <c r="D1186" t="s">
        <v>254</v>
      </c>
      <c r="E1186">
        <v>6</v>
      </c>
      <c r="F1186">
        <v>2025</v>
      </c>
      <c r="G1186">
        <v>25678.085806120002</v>
      </c>
    </row>
    <row r="1187" spans="2:8" x14ac:dyDescent="0.25">
      <c r="B1187" t="s">
        <v>234</v>
      </c>
      <c r="C1187" t="s">
        <v>253</v>
      </c>
      <c r="D1187" t="s">
        <v>254</v>
      </c>
      <c r="E1187">
        <v>6</v>
      </c>
      <c r="F1187">
        <v>2030</v>
      </c>
      <c r="G1187">
        <v>24879.35667293</v>
      </c>
    </row>
    <row r="1188" spans="2:8" x14ac:dyDescent="0.25">
      <c r="B1188" t="s">
        <v>234</v>
      </c>
      <c r="C1188" t="s">
        <v>253</v>
      </c>
      <c r="D1188" t="s">
        <v>254</v>
      </c>
      <c r="E1188">
        <v>6</v>
      </c>
      <c r="F1188">
        <v>2035</v>
      </c>
      <c r="G1188">
        <v>28502.409571910001</v>
      </c>
    </row>
    <row r="1189" spans="2:8" x14ac:dyDescent="0.25">
      <c r="B1189" t="s">
        <v>234</v>
      </c>
      <c r="C1189" t="s">
        <v>253</v>
      </c>
      <c r="D1189" t="s">
        <v>254</v>
      </c>
      <c r="E1189">
        <v>6</v>
      </c>
      <c r="F1189">
        <v>2040</v>
      </c>
      <c r="G1189">
        <v>30255.042638049999</v>
      </c>
    </row>
    <row r="1190" spans="2:8" x14ac:dyDescent="0.25">
      <c r="B1190" t="s">
        <v>234</v>
      </c>
      <c r="C1190" t="s">
        <v>253</v>
      </c>
      <c r="D1190" t="s">
        <v>254</v>
      </c>
      <c r="E1190">
        <v>6</v>
      </c>
      <c r="F1190">
        <v>2045</v>
      </c>
      <c r="G1190">
        <v>27701.996987099999</v>
      </c>
    </row>
    <row r="1191" spans="2:8" x14ac:dyDescent="0.25">
      <c r="B1191" t="s">
        <v>234</v>
      </c>
      <c r="C1191" t="s">
        <v>253</v>
      </c>
      <c r="D1191" t="s">
        <v>254</v>
      </c>
      <c r="E1191">
        <v>6</v>
      </c>
      <c r="F1191">
        <v>2050</v>
      </c>
      <c r="G1191">
        <v>27163.856563630001</v>
      </c>
      <c r="H1191" s="161"/>
    </row>
    <row r="1192" spans="2:8" x14ac:dyDescent="0.25">
      <c r="B1192" t="s">
        <v>234</v>
      </c>
      <c r="C1192" t="s">
        <v>253</v>
      </c>
      <c r="D1192" t="s">
        <v>257</v>
      </c>
      <c r="E1192">
        <v>1</v>
      </c>
      <c r="F1192">
        <v>2010</v>
      </c>
      <c r="G1192" s="161">
        <v>122571.060553</v>
      </c>
      <c r="H1192" s="161"/>
    </row>
    <row r="1193" spans="2:8" x14ac:dyDescent="0.25">
      <c r="B1193" t="s">
        <v>234</v>
      </c>
      <c r="C1193" t="s">
        <v>253</v>
      </c>
      <c r="D1193" t="s">
        <v>257</v>
      </c>
      <c r="E1193">
        <v>1</v>
      </c>
      <c r="F1193">
        <v>2015</v>
      </c>
      <c r="G1193" s="161">
        <v>154582.52521399999</v>
      </c>
      <c r="H1193" s="161"/>
    </row>
    <row r="1194" spans="2:8" x14ac:dyDescent="0.25">
      <c r="B1194" t="s">
        <v>234</v>
      </c>
      <c r="C1194" t="s">
        <v>253</v>
      </c>
      <c r="D1194" t="s">
        <v>257</v>
      </c>
      <c r="E1194">
        <v>1</v>
      </c>
      <c r="F1194">
        <v>2020</v>
      </c>
      <c r="G1194" s="161">
        <v>168652.79186299999</v>
      </c>
      <c r="H1194" s="161"/>
    </row>
    <row r="1195" spans="2:8" x14ac:dyDescent="0.25">
      <c r="B1195" t="s">
        <v>234</v>
      </c>
      <c r="C1195" t="s">
        <v>253</v>
      </c>
      <c r="D1195" t="s">
        <v>257</v>
      </c>
      <c r="E1195">
        <v>1</v>
      </c>
      <c r="F1195">
        <v>2025</v>
      </c>
      <c r="G1195" s="161">
        <v>182108.664899</v>
      </c>
      <c r="H1195" s="161"/>
    </row>
    <row r="1196" spans="2:8" x14ac:dyDescent="0.25">
      <c r="B1196" t="s">
        <v>234</v>
      </c>
      <c r="C1196" t="s">
        <v>253</v>
      </c>
      <c r="D1196" t="s">
        <v>257</v>
      </c>
      <c r="E1196">
        <v>1</v>
      </c>
      <c r="F1196">
        <v>2030</v>
      </c>
      <c r="G1196" s="161">
        <v>187678.42579400001</v>
      </c>
      <c r="H1196" s="161"/>
    </row>
    <row r="1197" spans="2:8" x14ac:dyDescent="0.25">
      <c r="B1197" t="s">
        <v>234</v>
      </c>
      <c r="C1197" t="s">
        <v>253</v>
      </c>
      <c r="D1197" t="s">
        <v>257</v>
      </c>
      <c r="E1197">
        <v>1</v>
      </c>
      <c r="F1197">
        <v>2035</v>
      </c>
      <c r="G1197" s="161">
        <v>193774.23315499999</v>
      </c>
      <c r="H1197" s="161"/>
    </row>
    <row r="1198" spans="2:8" x14ac:dyDescent="0.25">
      <c r="B1198" t="s">
        <v>234</v>
      </c>
      <c r="C1198" t="s">
        <v>253</v>
      </c>
      <c r="D1198" t="s">
        <v>257</v>
      </c>
      <c r="E1198">
        <v>1</v>
      </c>
      <c r="F1198">
        <v>2040</v>
      </c>
      <c r="G1198" s="161">
        <v>195570.736191</v>
      </c>
      <c r="H1198" s="161"/>
    </row>
    <row r="1199" spans="2:8" x14ac:dyDescent="0.25">
      <c r="B1199" t="s">
        <v>234</v>
      </c>
      <c r="C1199" t="s">
        <v>253</v>
      </c>
      <c r="D1199" t="s">
        <v>257</v>
      </c>
      <c r="E1199">
        <v>1</v>
      </c>
      <c r="F1199">
        <v>2045</v>
      </c>
      <c r="G1199" s="161">
        <v>198739.15176800001</v>
      </c>
      <c r="H1199" s="161"/>
    </row>
    <row r="1200" spans="2:8" x14ac:dyDescent="0.25">
      <c r="B1200" t="s">
        <v>234</v>
      </c>
      <c r="C1200" t="s">
        <v>253</v>
      </c>
      <c r="D1200" t="s">
        <v>257</v>
      </c>
      <c r="E1200">
        <v>1</v>
      </c>
      <c r="F1200">
        <v>2050</v>
      </c>
      <c r="G1200" s="161">
        <v>208738.785018</v>
      </c>
      <c r="H1200" s="161"/>
    </row>
    <row r="1201" spans="2:8" x14ac:dyDescent="0.25">
      <c r="B1201" t="s">
        <v>234</v>
      </c>
      <c r="C1201" t="s">
        <v>253</v>
      </c>
      <c r="D1201" t="s">
        <v>257</v>
      </c>
      <c r="E1201">
        <v>2</v>
      </c>
      <c r="F1201">
        <v>2010</v>
      </c>
      <c r="G1201" s="161">
        <v>232387.92958600001</v>
      </c>
      <c r="H1201" s="161"/>
    </row>
    <row r="1202" spans="2:8" x14ac:dyDescent="0.25">
      <c r="B1202" t="s">
        <v>234</v>
      </c>
      <c r="C1202" t="s">
        <v>253</v>
      </c>
      <c r="D1202" t="s">
        <v>257</v>
      </c>
      <c r="E1202">
        <v>2</v>
      </c>
      <c r="F1202">
        <v>2015</v>
      </c>
      <c r="G1202" s="161">
        <v>227841.12975600001</v>
      </c>
      <c r="H1202" s="161"/>
    </row>
    <row r="1203" spans="2:8" x14ac:dyDescent="0.25">
      <c r="B1203" t="s">
        <v>234</v>
      </c>
      <c r="C1203" t="s">
        <v>253</v>
      </c>
      <c r="D1203" t="s">
        <v>257</v>
      </c>
      <c r="E1203">
        <v>2</v>
      </c>
      <c r="F1203">
        <v>2020</v>
      </c>
      <c r="G1203" s="161">
        <v>223591.47239899999</v>
      </c>
      <c r="H1203" s="161"/>
    </row>
    <row r="1204" spans="2:8" x14ac:dyDescent="0.25">
      <c r="B1204" t="s">
        <v>234</v>
      </c>
      <c r="C1204" t="s">
        <v>253</v>
      </c>
      <c r="D1204" t="s">
        <v>257</v>
      </c>
      <c r="E1204">
        <v>2</v>
      </c>
      <c r="F1204">
        <v>2025</v>
      </c>
      <c r="G1204" s="161">
        <v>215933.669402</v>
      </c>
      <c r="H1204" s="161"/>
    </row>
    <row r="1205" spans="2:8" x14ac:dyDescent="0.25">
      <c r="B1205" t="s">
        <v>234</v>
      </c>
      <c r="C1205" t="s">
        <v>253</v>
      </c>
      <c r="D1205" t="s">
        <v>257</v>
      </c>
      <c r="E1205">
        <v>2</v>
      </c>
      <c r="F1205">
        <v>2030</v>
      </c>
      <c r="G1205" s="161">
        <v>203753.17965999999</v>
      </c>
      <c r="H1205" s="161"/>
    </row>
    <row r="1206" spans="2:8" x14ac:dyDescent="0.25">
      <c r="B1206" t="s">
        <v>234</v>
      </c>
      <c r="C1206" t="s">
        <v>253</v>
      </c>
      <c r="D1206" t="s">
        <v>257</v>
      </c>
      <c r="E1206">
        <v>2</v>
      </c>
      <c r="F1206">
        <v>2035</v>
      </c>
      <c r="G1206" s="161">
        <v>196980.370088</v>
      </c>
      <c r="H1206" s="161"/>
    </row>
    <row r="1207" spans="2:8" x14ac:dyDescent="0.25">
      <c r="B1207" t="s">
        <v>234</v>
      </c>
      <c r="C1207" t="s">
        <v>253</v>
      </c>
      <c r="D1207" t="s">
        <v>257</v>
      </c>
      <c r="E1207">
        <v>2</v>
      </c>
      <c r="F1207">
        <v>2040</v>
      </c>
      <c r="G1207" s="161">
        <v>195087.82162199999</v>
      </c>
      <c r="H1207" s="161"/>
    </row>
    <row r="1208" spans="2:8" x14ac:dyDescent="0.25">
      <c r="B1208" t="s">
        <v>234</v>
      </c>
      <c r="C1208" t="s">
        <v>253</v>
      </c>
      <c r="D1208" t="s">
        <v>257</v>
      </c>
      <c r="E1208">
        <v>2</v>
      </c>
      <c r="F1208">
        <v>2045</v>
      </c>
      <c r="G1208" s="161">
        <v>195957.802757</v>
      </c>
      <c r="H1208" s="161"/>
    </row>
    <row r="1209" spans="2:8" x14ac:dyDescent="0.25">
      <c r="B1209" t="s">
        <v>234</v>
      </c>
      <c r="C1209" t="s">
        <v>253</v>
      </c>
      <c r="D1209" t="s">
        <v>257</v>
      </c>
      <c r="E1209">
        <v>2</v>
      </c>
      <c r="F1209">
        <v>2050</v>
      </c>
      <c r="G1209" s="161">
        <v>196993.112211</v>
      </c>
      <c r="H1209" s="161"/>
    </row>
    <row r="1210" spans="2:8" x14ac:dyDescent="0.25">
      <c r="B1210" t="s">
        <v>234</v>
      </c>
      <c r="C1210" t="s">
        <v>253</v>
      </c>
      <c r="D1210" t="s">
        <v>257</v>
      </c>
      <c r="E1210">
        <v>3</v>
      </c>
      <c r="F1210">
        <v>2010</v>
      </c>
      <c r="G1210" s="161">
        <v>107280.72842499999</v>
      </c>
      <c r="H1210" s="161"/>
    </row>
    <row r="1211" spans="2:8" x14ac:dyDescent="0.25">
      <c r="B1211" t="s">
        <v>234</v>
      </c>
      <c r="C1211" t="s">
        <v>253</v>
      </c>
      <c r="D1211" t="s">
        <v>257</v>
      </c>
      <c r="E1211">
        <v>3</v>
      </c>
      <c r="F1211">
        <v>2015</v>
      </c>
      <c r="G1211" s="161">
        <v>101478.699307</v>
      </c>
    </row>
    <row r="1212" spans="2:8" x14ac:dyDescent="0.25">
      <c r="B1212" t="s">
        <v>234</v>
      </c>
      <c r="C1212" t="s">
        <v>253</v>
      </c>
      <c r="D1212" t="s">
        <v>257</v>
      </c>
      <c r="E1212">
        <v>3</v>
      </c>
      <c r="F1212">
        <v>2020</v>
      </c>
      <c r="G1212">
        <v>92897.600656309995</v>
      </c>
    </row>
    <row r="1213" spans="2:8" x14ac:dyDescent="0.25">
      <c r="B1213" t="s">
        <v>234</v>
      </c>
      <c r="C1213" t="s">
        <v>253</v>
      </c>
      <c r="D1213" t="s">
        <v>257</v>
      </c>
      <c r="E1213">
        <v>3</v>
      </c>
      <c r="F1213">
        <v>2025</v>
      </c>
      <c r="G1213">
        <v>92331.020777149999</v>
      </c>
    </row>
    <row r="1214" spans="2:8" x14ac:dyDescent="0.25">
      <c r="B1214" t="s">
        <v>234</v>
      </c>
      <c r="C1214" t="s">
        <v>253</v>
      </c>
      <c r="D1214" t="s">
        <v>257</v>
      </c>
      <c r="E1214">
        <v>3</v>
      </c>
      <c r="F1214">
        <v>2030</v>
      </c>
      <c r="G1214">
        <v>96358.972177279997</v>
      </c>
    </row>
    <row r="1215" spans="2:8" x14ac:dyDescent="0.25">
      <c r="B1215" t="s">
        <v>234</v>
      </c>
      <c r="C1215" t="s">
        <v>253</v>
      </c>
      <c r="D1215" t="s">
        <v>257</v>
      </c>
      <c r="E1215">
        <v>3</v>
      </c>
      <c r="F1215">
        <v>2035</v>
      </c>
      <c r="G1215">
        <v>95204.323838409997</v>
      </c>
    </row>
    <row r="1216" spans="2:8" x14ac:dyDescent="0.25">
      <c r="B1216" t="s">
        <v>234</v>
      </c>
      <c r="C1216" t="s">
        <v>253</v>
      </c>
      <c r="D1216" t="s">
        <v>257</v>
      </c>
      <c r="E1216">
        <v>3</v>
      </c>
      <c r="F1216">
        <v>2040</v>
      </c>
      <c r="G1216">
        <v>95263.150498570001</v>
      </c>
    </row>
    <row r="1217" spans="2:8" x14ac:dyDescent="0.25">
      <c r="B1217" t="s">
        <v>234</v>
      </c>
      <c r="C1217" t="s">
        <v>253</v>
      </c>
      <c r="D1217" t="s">
        <v>257</v>
      </c>
      <c r="E1217">
        <v>3</v>
      </c>
      <c r="F1217">
        <v>2045</v>
      </c>
      <c r="G1217">
        <v>99386.039629969993</v>
      </c>
      <c r="H1217" s="161"/>
    </row>
    <row r="1218" spans="2:8" x14ac:dyDescent="0.25">
      <c r="B1218" t="s">
        <v>234</v>
      </c>
      <c r="C1218" t="s">
        <v>253</v>
      </c>
      <c r="D1218" t="s">
        <v>257</v>
      </c>
      <c r="E1218">
        <v>3</v>
      </c>
      <c r="F1218">
        <v>2050</v>
      </c>
      <c r="G1218" s="161">
        <v>101323.298305</v>
      </c>
      <c r="H1218" s="161"/>
    </row>
    <row r="1219" spans="2:8" x14ac:dyDescent="0.25">
      <c r="B1219" t="s">
        <v>234</v>
      </c>
      <c r="C1219" t="s">
        <v>253</v>
      </c>
      <c r="D1219" t="s">
        <v>257</v>
      </c>
      <c r="E1219">
        <v>4</v>
      </c>
      <c r="F1219">
        <v>2010</v>
      </c>
      <c r="G1219" s="161">
        <v>114070.636785</v>
      </c>
    </row>
    <row r="1220" spans="2:8" x14ac:dyDescent="0.25">
      <c r="B1220" t="s">
        <v>234</v>
      </c>
      <c r="C1220" t="s">
        <v>253</v>
      </c>
      <c r="D1220" t="s">
        <v>257</v>
      </c>
      <c r="E1220">
        <v>4</v>
      </c>
      <c r="F1220">
        <v>2015</v>
      </c>
      <c r="G1220">
        <v>96275.21059386</v>
      </c>
    </row>
    <row r="1221" spans="2:8" x14ac:dyDescent="0.25">
      <c r="B1221" t="s">
        <v>234</v>
      </c>
      <c r="C1221" t="s">
        <v>253</v>
      </c>
      <c r="D1221" t="s">
        <v>257</v>
      </c>
      <c r="E1221">
        <v>4</v>
      </c>
      <c r="F1221">
        <v>2020</v>
      </c>
      <c r="G1221">
        <v>93228.432643420005</v>
      </c>
    </row>
    <row r="1222" spans="2:8" x14ac:dyDescent="0.25">
      <c r="B1222" t="s">
        <v>234</v>
      </c>
      <c r="C1222" t="s">
        <v>253</v>
      </c>
      <c r="D1222" t="s">
        <v>257</v>
      </c>
      <c r="E1222">
        <v>4</v>
      </c>
      <c r="F1222">
        <v>2025</v>
      </c>
      <c r="G1222">
        <v>96688.675087779993</v>
      </c>
    </row>
    <row r="1223" spans="2:8" x14ac:dyDescent="0.25">
      <c r="B1223" t="s">
        <v>234</v>
      </c>
      <c r="C1223" t="s">
        <v>253</v>
      </c>
      <c r="D1223" t="s">
        <v>257</v>
      </c>
      <c r="E1223">
        <v>4</v>
      </c>
      <c r="F1223">
        <v>2030</v>
      </c>
      <c r="G1223">
        <v>95543.656229069995</v>
      </c>
      <c r="H1223" s="161"/>
    </row>
    <row r="1224" spans="2:8" x14ac:dyDescent="0.25">
      <c r="B1224" t="s">
        <v>234</v>
      </c>
      <c r="C1224" t="s">
        <v>253</v>
      </c>
      <c r="D1224" t="s">
        <v>257</v>
      </c>
      <c r="E1224">
        <v>4</v>
      </c>
      <c r="F1224">
        <v>2035</v>
      </c>
      <c r="G1224" s="161">
        <v>104368.36474</v>
      </c>
      <c r="H1224" s="161"/>
    </row>
    <row r="1225" spans="2:8" x14ac:dyDescent="0.25">
      <c r="B1225" t="s">
        <v>234</v>
      </c>
      <c r="C1225" t="s">
        <v>253</v>
      </c>
      <c r="D1225" t="s">
        <v>257</v>
      </c>
      <c r="E1225">
        <v>4</v>
      </c>
      <c r="F1225">
        <v>2040</v>
      </c>
      <c r="G1225" s="161">
        <v>106226.44674699999</v>
      </c>
      <c r="H1225" s="161"/>
    </row>
    <row r="1226" spans="2:8" x14ac:dyDescent="0.25">
      <c r="B1226" t="s">
        <v>234</v>
      </c>
      <c r="C1226" t="s">
        <v>253</v>
      </c>
      <c r="D1226" t="s">
        <v>257</v>
      </c>
      <c r="E1226">
        <v>4</v>
      </c>
      <c r="F1226">
        <v>2045</v>
      </c>
      <c r="G1226" s="161">
        <v>104062.71650900001</v>
      </c>
      <c r="H1226" s="161"/>
    </row>
    <row r="1227" spans="2:8" x14ac:dyDescent="0.25">
      <c r="B1227" t="s">
        <v>234</v>
      </c>
      <c r="C1227" t="s">
        <v>253</v>
      </c>
      <c r="D1227" t="s">
        <v>257</v>
      </c>
      <c r="E1227">
        <v>4</v>
      </c>
      <c r="F1227">
        <v>2050</v>
      </c>
      <c r="G1227" s="161">
        <v>104653.346128</v>
      </c>
    </row>
    <row r="1228" spans="2:8" x14ac:dyDescent="0.25">
      <c r="B1228" t="s">
        <v>234</v>
      </c>
      <c r="C1228" t="s">
        <v>253</v>
      </c>
      <c r="D1228" t="s">
        <v>257</v>
      </c>
      <c r="E1228">
        <v>5</v>
      </c>
      <c r="F1228">
        <v>2010</v>
      </c>
      <c r="G1228">
        <v>37840.184662090003</v>
      </c>
    </row>
    <row r="1229" spans="2:8" x14ac:dyDescent="0.25">
      <c r="B1229" t="s">
        <v>234</v>
      </c>
      <c r="C1229" t="s">
        <v>253</v>
      </c>
      <c r="D1229" t="s">
        <v>257</v>
      </c>
      <c r="E1229">
        <v>5</v>
      </c>
      <c r="F1229">
        <v>2015</v>
      </c>
      <c r="G1229">
        <v>36552.486488779999</v>
      </c>
    </row>
    <row r="1230" spans="2:8" x14ac:dyDescent="0.25">
      <c r="B1230" t="s">
        <v>234</v>
      </c>
      <c r="C1230" t="s">
        <v>253</v>
      </c>
      <c r="D1230" t="s">
        <v>257</v>
      </c>
      <c r="E1230">
        <v>5</v>
      </c>
      <c r="F1230">
        <v>2020</v>
      </c>
      <c r="G1230">
        <v>36491.08249768</v>
      </c>
    </row>
    <row r="1231" spans="2:8" x14ac:dyDescent="0.25">
      <c r="B1231" t="s">
        <v>234</v>
      </c>
      <c r="C1231" t="s">
        <v>253</v>
      </c>
      <c r="D1231" t="s">
        <v>257</v>
      </c>
      <c r="E1231">
        <v>5</v>
      </c>
      <c r="F1231">
        <v>2025</v>
      </c>
      <c r="G1231">
        <v>34941.952248779999</v>
      </c>
    </row>
    <row r="1232" spans="2:8" x14ac:dyDescent="0.25">
      <c r="B1232" t="s">
        <v>234</v>
      </c>
      <c r="C1232" t="s">
        <v>253</v>
      </c>
      <c r="D1232" t="s">
        <v>257</v>
      </c>
      <c r="E1232">
        <v>5</v>
      </c>
      <c r="F1232">
        <v>2030</v>
      </c>
      <c r="G1232">
        <v>34916.645809449998</v>
      </c>
    </row>
    <row r="1233" spans="2:8" x14ac:dyDescent="0.25">
      <c r="B1233" t="s">
        <v>234</v>
      </c>
      <c r="C1233" t="s">
        <v>253</v>
      </c>
      <c r="D1233" t="s">
        <v>257</v>
      </c>
      <c r="E1233">
        <v>5</v>
      </c>
      <c r="F1233">
        <v>2035</v>
      </c>
      <c r="G1233">
        <v>38550.704359570002</v>
      </c>
    </row>
    <row r="1234" spans="2:8" x14ac:dyDescent="0.25">
      <c r="B1234" t="s">
        <v>234</v>
      </c>
      <c r="C1234" t="s">
        <v>253</v>
      </c>
      <c r="D1234" t="s">
        <v>257</v>
      </c>
      <c r="E1234">
        <v>5</v>
      </c>
      <c r="F1234">
        <v>2040</v>
      </c>
      <c r="G1234">
        <v>38256.666677089997</v>
      </c>
    </row>
    <row r="1235" spans="2:8" x14ac:dyDescent="0.25">
      <c r="B1235" t="s">
        <v>234</v>
      </c>
      <c r="C1235" t="s">
        <v>253</v>
      </c>
      <c r="D1235" t="s">
        <v>257</v>
      </c>
      <c r="E1235">
        <v>5</v>
      </c>
      <c r="F1235">
        <v>2045</v>
      </c>
      <c r="G1235">
        <v>37661.248174959997</v>
      </c>
    </row>
    <row r="1236" spans="2:8" x14ac:dyDescent="0.25">
      <c r="B1236" t="s">
        <v>234</v>
      </c>
      <c r="C1236" t="s">
        <v>253</v>
      </c>
      <c r="D1236" t="s">
        <v>257</v>
      </c>
      <c r="E1236">
        <v>5</v>
      </c>
      <c r="F1236">
        <v>2050</v>
      </c>
      <c r="G1236">
        <v>37811.20039767</v>
      </c>
    </row>
    <row r="1237" spans="2:8" x14ac:dyDescent="0.25">
      <c r="B1237" t="s">
        <v>234</v>
      </c>
      <c r="C1237" t="s">
        <v>253</v>
      </c>
      <c r="D1237" t="s">
        <v>257</v>
      </c>
      <c r="E1237">
        <v>6</v>
      </c>
      <c r="F1237">
        <v>2010</v>
      </c>
      <c r="G1237">
        <v>15265.415854540001</v>
      </c>
    </row>
    <row r="1238" spans="2:8" x14ac:dyDescent="0.25">
      <c r="B1238" t="s">
        <v>234</v>
      </c>
      <c r="C1238" t="s">
        <v>253</v>
      </c>
      <c r="D1238" t="s">
        <v>257</v>
      </c>
      <c r="E1238">
        <v>6</v>
      </c>
      <c r="F1238">
        <v>2015</v>
      </c>
      <c r="G1238">
        <v>12102.799435659999</v>
      </c>
    </row>
    <row r="1239" spans="2:8" x14ac:dyDescent="0.25">
      <c r="B1239" t="s">
        <v>234</v>
      </c>
      <c r="C1239" t="s">
        <v>253</v>
      </c>
      <c r="D1239" t="s">
        <v>257</v>
      </c>
      <c r="E1239">
        <v>6</v>
      </c>
      <c r="F1239">
        <v>2020</v>
      </c>
      <c r="G1239">
        <v>11526.10219302</v>
      </c>
    </row>
    <row r="1240" spans="2:8" x14ac:dyDescent="0.25">
      <c r="B1240" t="s">
        <v>234</v>
      </c>
      <c r="C1240" t="s">
        <v>253</v>
      </c>
      <c r="D1240" t="s">
        <v>257</v>
      </c>
      <c r="E1240">
        <v>6</v>
      </c>
      <c r="F1240">
        <v>2025</v>
      </c>
      <c r="G1240">
        <v>11768.796647429999</v>
      </c>
    </row>
    <row r="1241" spans="2:8" x14ac:dyDescent="0.25">
      <c r="B1241" t="s">
        <v>234</v>
      </c>
      <c r="C1241" t="s">
        <v>253</v>
      </c>
      <c r="D1241" t="s">
        <v>257</v>
      </c>
      <c r="E1241">
        <v>6</v>
      </c>
      <c r="F1241">
        <v>2030</v>
      </c>
      <c r="G1241">
        <v>12492.669589560001</v>
      </c>
    </row>
    <row r="1242" spans="2:8" x14ac:dyDescent="0.25">
      <c r="B1242" t="s">
        <v>234</v>
      </c>
      <c r="C1242" t="s">
        <v>253</v>
      </c>
      <c r="D1242" t="s">
        <v>257</v>
      </c>
      <c r="E1242">
        <v>6</v>
      </c>
      <c r="F1242">
        <v>2035</v>
      </c>
      <c r="G1242">
        <v>12769.43456442</v>
      </c>
    </row>
    <row r="1243" spans="2:8" x14ac:dyDescent="0.25">
      <c r="B1243" t="s">
        <v>234</v>
      </c>
      <c r="C1243" t="s">
        <v>253</v>
      </c>
      <c r="D1243" t="s">
        <v>257</v>
      </c>
      <c r="E1243">
        <v>6</v>
      </c>
      <c r="F1243">
        <v>2040</v>
      </c>
      <c r="G1243">
        <v>13634.869978639999</v>
      </c>
    </row>
    <row r="1244" spans="2:8" x14ac:dyDescent="0.25">
      <c r="B1244" t="s">
        <v>234</v>
      </c>
      <c r="C1244" t="s">
        <v>253</v>
      </c>
      <c r="D1244" t="s">
        <v>257</v>
      </c>
      <c r="E1244">
        <v>6</v>
      </c>
      <c r="F1244">
        <v>2045</v>
      </c>
      <c r="G1244">
        <v>12365.696066779999</v>
      </c>
    </row>
    <row r="1245" spans="2:8" x14ac:dyDescent="0.25">
      <c r="B1245" t="s">
        <v>234</v>
      </c>
      <c r="C1245" t="s">
        <v>253</v>
      </c>
      <c r="D1245" t="s">
        <v>257</v>
      </c>
      <c r="E1245">
        <v>6</v>
      </c>
      <c r="F1245">
        <v>2050</v>
      </c>
      <c r="G1245">
        <v>14170.93322915</v>
      </c>
      <c r="H1245" s="161"/>
    </row>
    <row r="1246" spans="2:8" x14ac:dyDescent="0.25">
      <c r="B1246" t="s">
        <v>234</v>
      </c>
      <c r="C1246" t="s">
        <v>253</v>
      </c>
      <c r="D1246" t="s">
        <v>258</v>
      </c>
      <c r="E1246">
        <v>1</v>
      </c>
      <c r="F1246">
        <v>2010</v>
      </c>
      <c r="G1246" s="161">
        <v>244210.774921</v>
      </c>
      <c r="H1246" s="161"/>
    </row>
    <row r="1247" spans="2:8" x14ac:dyDescent="0.25">
      <c r="B1247" t="s">
        <v>234</v>
      </c>
      <c r="C1247" t="s">
        <v>253</v>
      </c>
      <c r="D1247" t="s">
        <v>258</v>
      </c>
      <c r="E1247">
        <v>1</v>
      </c>
      <c r="F1247">
        <v>2015</v>
      </c>
      <c r="G1247" s="161">
        <v>264961.93624100002</v>
      </c>
      <c r="H1247" s="161"/>
    </row>
    <row r="1248" spans="2:8" x14ac:dyDescent="0.25">
      <c r="B1248" t="s">
        <v>234</v>
      </c>
      <c r="C1248" t="s">
        <v>253</v>
      </c>
      <c r="D1248" t="s">
        <v>258</v>
      </c>
      <c r="E1248">
        <v>1</v>
      </c>
      <c r="F1248">
        <v>2020</v>
      </c>
      <c r="G1248" s="161">
        <v>283913.92567199998</v>
      </c>
      <c r="H1248" s="161"/>
    </row>
    <row r="1249" spans="2:8" x14ac:dyDescent="0.25">
      <c r="B1249" t="s">
        <v>234</v>
      </c>
      <c r="C1249" t="s">
        <v>253</v>
      </c>
      <c r="D1249" t="s">
        <v>258</v>
      </c>
      <c r="E1249">
        <v>1</v>
      </c>
      <c r="F1249">
        <v>2025</v>
      </c>
      <c r="G1249" s="161">
        <v>287228.29371599999</v>
      </c>
      <c r="H1249" s="161"/>
    </row>
    <row r="1250" spans="2:8" x14ac:dyDescent="0.25">
      <c r="B1250" t="s">
        <v>234</v>
      </c>
      <c r="C1250" t="s">
        <v>253</v>
      </c>
      <c r="D1250" t="s">
        <v>258</v>
      </c>
      <c r="E1250">
        <v>1</v>
      </c>
      <c r="F1250">
        <v>2030</v>
      </c>
      <c r="G1250" s="161">
        <v>296997.34181399998</v>
      </c>
      <c r="H1250" s="161"/>
    </row>
    <row r="1251" spans="2:8" x14ac:dyDescent="0.25">
      <c r="B1251" t="s">
        <v>234</v>
      </c>
      <c r="C1251" t="s">
        <v>253</v>
      </c>
      <c r="D1251" t="s">
        <v>258</v>
      </c>
      <c r="E1251">
        <v>1</v>
      </c>
      <c r="F1251">
        <v>2035</v>
      </c>
      <c r="G1251" s="161">
        <v>302406.96275200002</v>
      </c>
      <c r="H1251" s="161"/>
    </row>
    <row r="1252" spans="2:8" x14ac:dyDescent="0.25">
      <c r="B1252" t="s">
        <v>234</v>
      </c>
      <c r="C1252" t="s">
        <v>253</v>
      </c>
      <c r="D1252" t="s">
        <v>258</v>
      </c>
      <c r="E1252">
        <v>1</v>
      </c>
      <c r="F1252">
        <v>2040</v>
      </c>
      <c r="G1252" s="161">
        <v>314528.94754099997</v>
      </c>
      <c r="H1252" s="161"/>
    </row>
    <row r="1253" spans="2:8" x14ac:dyDescent="0.25">
      <c r="B1253" t="s">
        <v>234</v>
      </c>
      <c r="C1253" t="s">
        <v>253</v>
      </c>
      <c r="D1253" t="s">
        <v>258</v>
      </c>
      <c r="E1253">
        <v>1</v>
      </c>
      <c r="F1253">
        <v>2045</v>
      </c>
      <c r="G1253" s="161">
        <v>309755.90660400002</v>
      </c>
      <c r="H1253" s="161"/>
    </row>
    <row r="1254" spans="2:8" x14ac:dyDescent="0.25">
      <c r="B1254" t="s">
        <v>234</v>
      </c>
      <c r="C1254" t="s">
        <v>253</v>
      </c>
      <c r="D1254" t="s">
        <v>258</v>
      </c>
      <c r="E1254">
        <v>1</v>
      </c>
      <c r="F1254">
        <v>2050</v>
      </c>
      <c r="G1254" s="161">
        <v>322418.97894399997</v>
      </c>
      <c r="H1254" s="161"/>
    </row>
    <row r="1255" spans="2:8" x14ac:dyDescent="0.25">
      <c r="B1255" t="s">
        <v>234</v>
      </c>
      <c r="C1255" t="s">
        <v>253</v>
      </c>
      <c r="D1255" t="s">
        <v>258</v>
      </c>
      <c r="E1255">
        <v>2</v>
      </c>
      <c r="F1255">
        <v>2010</v>
      </c>
      <c r="G1255" s="161">
        <v>286245.76519399998</v>
      </c>
      <c r="H1255" s="161"/>
    </row>
    <row r="1256" spans="2:8" x14ac:dyDescent="0.25">
      <c r="B1256" t="s">
        <v>234</v>
      </c>
      <c r="C1256" t="s">
        <v>253</v>
      </c>
      <c r="D1256" t="s">
        <v>258</v>
      </c>
      <c r="E1256">
        <v>2</v>
      </c>
      <c r="F1256">
        <v>2015</v>
      </c>
      <c r="G1256" s="161">
        <v>280472.23034800001</v>
      </c>
      <c r="H1256" s="161"/>
    </row>
    <row r="1257" spans="2:8" x14ac:dyDescent="0.25">
      <c r="B1257" t="s">
        <v>234</v>
      </c>
      <c r="C1257" t="s">
        <v>253</v>
      </c>
      <c r="D1257" t="s">
        <v>258</v>
      </c>
      <c r="E1257">
        <v>2</v>
      </c>
      <c r="F1257">
        <v>2020</v>
      </c>
      <c r="G1257" s="161">
        <v>279688.71996199997</v>
      </c>
      <c r="H1257" s="161"/>
    </row>
    <row r="1258" spans="2:8" x14ac:dyDescent="0.25">
      <c r="B1258" t="s">
        <v>234</v>
      </c>
      <c r="C1258" t="s">
        <v>253</v>
      </c>
      <c r="D1258" t="s">
        <v>258</v>
      </c>
      <c r="E1258">
        <v>2</v>
      </c>
      <c r="F1258">
        <v>2025</v>
      </c>
      <c r="G1258" s="161">
        <v>274970.68792900001</v>
      </c>
      <c r="H1258" s="161"/>
    </row>
    <row r="1259" spans="2:8" x14ac:dyDescent="0.25">
      <c r="B1259" t="s">
        <v>234</v>
      </c>
      <c r="C1259" t="s">
        <v>253</v>
      </c>
      <c r="D1259" t="s">
        <v>258</v>
      </c>
      <c r="E1259">
        <v>2</v>
      </c>
      <c r="F1259">
        <v>2030</v>
      </c>
      <c r="G1259" s="161">
        <v>273654.03821099998</v>
      </c>
      <c r="H1259" s="161"/>
    </row>
    <row r="1260" spans="2:8" x14ac:dyDescent="0.25">
      <c r="B1260" t="s">
        <v>234</v>
      </c>
      <c r="C1260" t="s">
        <v>253</v>
      </c>
      <c r="D1260" t="s">
        <v>258</v>
      </c>
      <c r="E1260">
        <v>2</v>
      </c>
      <c r="F1260">
        <v>2035</v>
      </c>
      <c r="G1260" s="161">
        <v>276897.48585300002</v>
      </c>
      <c r="H1260" s="161"/>
    </row>
    <row r="1261" spans="2:8" x14ac:dyDescent="0.25">
      <c r="B1261" t="s">
        <v>234</v>
      </c>
      <c r="C1261" t="s">
        <v>253</v>
      </c>
      <c r="D1261" t="s">
        <v>258</v>
      </c>
      <c r="E1261">
        <v>2</v>
      </c>
      <c r="F1261">
        <v>2040</v>
      </c>
      <c r="G1261" s="161">
        <v>271673.04261</v>
      </c>
      <c r="H1261" s="161"/>
    </row>
    <row r="1262" spans="2:8" x14ac:dyDescent="0.25">
      <c r="B1262" t="s">
        <v>234</v>
      </c>
      <c r="C1262" t="s">
        <v>253</v>
      </c>
      <c r="D1262" t="s">
        <v>258</v>
      </c>
      <c r="E1262">
        <v>2</v>
      </c>
      <c r="F1262">
        <v>2045</v>
      </c>
      <c r="G1262" s="161">
        <v>266817.13155400002</v>
      </c>
      <c r="H1262" s="161"/>
    </row>
    <row r="1263" spans="2:8" x14ac:dyDescent="0.25">
      <c r="B1263" t="s">
        <v>234</v>
      </c>
      <c r="C1263" t="s">
        <v>253</v>
      </c>
      <c r="D1263" t="s">
        <v>258</v>
      </c>
      <c r="E1263">
        <v>2</v>
      </c>
      <c r="F1263">
        <v>2050</v>
      </c>
      <c r="G1263" s="161">
        <v>270756.44909399998</v>
      </c>
      <c r="H1263" s="161"/>
    </row>
    <row r="1264" spans="2:8" x14ac:dyDescent="0.25">
      <c r="B1264" t="s">
        <v>234</v>
      </c>
      <c r="C1264" t="s">
        <v>253</v>
      </c>
      <c r="D1264" t="s">
        <v>258</v>
      </c>
      <c r="E1264">
        <v>3</v>
      </c>
      <c r="F1264">
        <v>2010</v>
      </c>
      <c r="G1264" s="161">
        <v>143268.47188500001</v>
      </c>
      <c r="H1264" s="161"/>
    </row>
    <row r="1265" spans="2:8" x14ac:dyDescent="0.25">
      <c r="B1265" t="s">
        <v>234</v>
      </c>
      <c r="C1265" t="s">
        <v>253</v>
      </c>
      <c r="D1265" t="s">
        <v>258</v>
      </c>
      <c r="E1265">
        <v>3</v>
      </c>
      <c r="F1265">
        <v>2015</v>
      </c>
      <c r="G1265" s="161">
        <v>129174.202976</v>
      </c>
      <c r="H1265" s="161"/>
    </row>
    <row r="1266" spans="2:8" x14ac:dyDescent="0.25">
      <c r="B1266" t="s">
        <v>234</v>
      </c>
      <c r="C1266" t="s">
        <v>253</v>
      </c>
      <c r="D1266" t="s">
        <v>258</v>
      </c>
      <c r="E1266">
        <v>3</v>
      </c>
      <c r="F1266">
        <v>2020</v>
      </c>
      <c r="G1266" s="161">
        <v>117871.59212099999</v>
      </c>
      <c r="H1266" s="161"/>
    </row>
    <row r="1267" spans="2:8" x14ac:dyDescent="0.25">
      <c r="B1267" t="s">
        <v>234</v>
      </c>
      <c r="C1267" t="s">
        <v>253</v>
      </c>
      <c r="D1267" t="s">
        <v>258</v>
      </c>
      <c r="E1267">
        <v>3</v>
      </c>
      <c r="F1267">
        <v>2025</v>
      </c>
      <c r="G1267" s="161">
        <v>121844.430985</v>
      </c>
      <c r="H1267" s="161"/>
    </row>
    <row r="1268" spans="2:8" x14ac:dyDescent="0.25">
      <c r="B1268" t="s">
        <v>234</v>
      </c>
      <c r="C1268" t="s">
        <v>253</v>
      </c>
      <c r="D1268" t="s">
        <v>258</v>
      </c>
      <c r="E1268">
        <v>3</v>
      </c>
      <c r="F1268">
        <v>2030</v>
      </c>
      <c r="G1268" s="161">
        <v>118676.065709</v>
      </c>
      <c r="H1268" s="161"/>
    </row>
    <row r="1269" spans="2:8" x14ac:dyDescent="0.25">
      <c r="B1269" t="s">
        <v>234</v>
      </c>
      <c r="C1269" t="s">
        <v>253</v>
      </c>
      <c r="D1269" t="s">
        <v>258</v>
      </c>
      <c r="E1269">
        <v>3</v>
      </c>
      <c r="F1269">
        <v>2035</v>
      </c>
      <c r="G1269" s="161">
        <v>122178.125487</v>
      </c>
      <c r="H1269" s="161"/>
    </row>
    <row r="1270" spans="2:8" x14ac:dyDescent="0.25">
      <c r="B1270" t="s">
        <v>234</v>
      </c>
      <c r="C1270" t="s">
        <v>253</v>
      </c>
      <c r="D1270" t="s">
        <v>258</v>
      </c>
      <c r="E1270">
        <v>3</v>
      </c>
      <c r="F1270">
        <v>2040</v>
      </c>
      <c r="G1270" s="161">
        <v>123812.558223</v>
      </c>
      <c r="H1270" s="161"/>
    </row>
    <row r="1271" spans="2:8" x14ac:dyDescent="0.25">
      <c r="B1271" t="s">
        <v>234</v>
      </c>
      <c r="C1271" t="s">
        <v>253</v>
      </c>
      <c r="D1271" t="s">
        <v>258</v>
      </c>
      <c r="E1271">
        <v>3</v>
      </c>
      <c r="F1271">
        <v>2045</v>
      </c>
      <c r="G1271" s="161">
        <v>127283.762869</v>
      </c>
      <c r="H1271" s="161"/>
    </row>
    <row r="1272" spans="2:8" x14ac:dyDescent="0.25">
      <c r="B1272" t="s">
        <v>234</v>
      </c>
      <c r="C1272" t="s">
        <v>253</v>
      </c>
      <c r="D1272" t="s">
        <v>258</v>
      </c>
      <c r="E1272">
        <v>3</v>
      </c>
      <c r="F1272">
        <v>2050</v>
      </c>
      <c r="G1272" s="161">
        <v>127972.106718</v>
      </c>
      <c r="H1272" s="161"/>
    </row>
    <row r="1273" spans="2:8" x14ac:dyDescent="0.25">
      <c r="B1273" t="s">
        <v>234</v>
      </c>
      <c r="C1273" t="s">
        <v>253</v>
      </c>
      <c r="D1273" t="s">
        <v>258</v>
      </c>
      <c r="E1273">
        <v>4</v>
      </c>
      <c r="F1273">
        <v>2010</v>
      </c>
      <c r="G1273" s="161">
        <v>128560.12011800001</v>
      </c>
      <c r="H1273" s="161"/>
    </row>
    <row r="1274" spans="2:8" x14ac:dyDescent="0.25">
      <c r="B1274" t="s">
        <v>234</v>
      </c>
      <c r="C1274" t="s">
        <v>253</v>
      </c>
      <c r="D1274" t="s">
        <v>258</v>
      </c>
      <c r="E1274">
        <v>4</v>
      </c>
      <c r="F1274">
        <v>2015</v>
      </c>
      <c r="G1274" s="161">
        <v>116914.042936</v>
      </c>
      <c r="H1274" s="161"/>
    </row>
    <row r="1275" spans="2:8" x14ac:dyDescent="0.25">
      <c r="B1275" t="s">
        <v>234</v>
      </c>
      <c r="C1275" t="s">
        <v>253</v>
      </c>
      <c r="D1275" t="s">
        <v>258</v>
      </c>
      <c r="E1275">
        <v>4</v>
      </c>
      <c r="F1275">
        <v>2020</v>
      </c>
      <c r="G1275" s="161">
        <v>110649.956735</v>
      </c>
      <c r="H1275" s="161"/>
    </row>
    <row r="1276" spans="2:8" x14ac:dyDescent="0.25">
      <c r="B1276" t="s">
        <v>234</v>
      </c>
      <c r="C1276" t="s">
        <v>253</v>
      </c>
      <c r="D1276" t="s">
        <v>258</v>
      </c>
      <c r="E1276">
        <v>4</v>
      </c>
      <c r="F1276">
        <v>2025</v>
      </c>
      <c r="G1276" s="161">
        <v>112389.048048</v>
      </c>
      <c r="H1276" s="161"/>
    </row>
    <row r="1277" spans="2:8" x14ac:dyDescent="0.25">
      <c r="B1277" t="s">
        <v>234</v>
      </c>
      <c r="C1277" t="s">
        <v>253</v>
      </c>
      <c r="D1277" t="s">
        <v>258</v>
      </c>
      <c r="E1277">
        <v>4</v>
      </c>
      <c r="F1277">
        <v>2030</v>
      </c>
      <c r="G1277" s="161">
        <v>115776.993585</v>
      </c>
      <c r="H1277" s="161"/>
    </row>
    <row r="1278" spans="2:8" x14ac:dyDescent="0.25">
      <c r="B1278" t="s">
        <v>234</v>
      </c>
      <c r="C1278" t="s">
        <v>253</v>
      </c>
      <c r="D1278" t="s">
        <v>258</v>
      </c>
      <c r="E1278">
        <v>4</v>
      </c>
      <c r="F1278">
        <v>2035</v>
      </c>
      <c r="G1278" s="161">
        <v>120256.41198400001</v>
      </c>
      <c r="H1278" s="161"/>
    </row>
    <row r="1279" spans="2:8" x14ac:dyDescent="0.25">
      <c r="B1279" t="s">
        <v>234</v>
      </c>
      <c r="C1279" t="s">
        <v>253</v>
      </c>
      <c r="D1279" t="s">
        <v>258</v>
      </c>
      <c r="E1279">
        <v>4</v>
      </c>
      <c r="F1279">
        <v>2040</v>
      </c>
      <c r="G1279" s="161">
        <v>123712.24344400001</v>
      </c>
      <c r="H1279" s="161"/>
    </row>
    <row r="1280" spans="2:8" x14ac:dyDescent="0.25">
      <c r="B1280" t="s">
        <v>234</v>
      </c>
      <c r="C1280" t="s">
        <v>253</v>
      </c>
      <c r="D1280" t="s">
        <v>258</v>
      </c>
      <c r="E1280">
        <v>4</v>
      </c>
      <c r="F1280">
        <v>2045</v>
      </c>
      <c r="G1280" s="161">
        <v>125363.045013</v>
      </c>
      <c r="H1280" s="161"/>
    </row>
    <row r="1281" spans="2:7" x14ac:dyDescent="0.25">
      <c r="B1281" t="s">
        <v>234</v>
      </c>
      <c r="C1281" t="s">
        <v>253</v>
      </c>
      <c r="D1281" t="s">
        <v>258</v>
      </c>
      <c r="E1281">
        <v>4</v>
      </c>
      <c r="F1281">
        <v>2050</v>
      </c>
      <c r="G1281" s="161">
        <v>124584.722006</v>
      </c>
    </row>
    <row r="1282" spans="2:7" x14ac:dyDescent="0.25">
      <c r="B1282" t="s">
        <v>234</v>
      </c>
      <c r="C1282" t="s">
        <v>253</v>
      </c>
      <c r="D1282" t="s">
        <v>258</v>
      </c>
      <c r="E1282">
        <v>5</v>
      </c>
      <c r="F1282">
        <v>2010</v>
      </c>
      <c r="G1282">
        <v>31313.617658110001</v>
      </c>
    </row>
    <row r="1283" spans="2:7" x14ac:dyDescent="0.25">
      <c r="B1283" t="s">
        <v>234</v>
      </c>
      <c r="C1283" t="s">
        <v>253</v>
      </c>
      <c r="D1283" t="s">
        <v>258</v>
      </c>
      <c r="E1283">
        <v>5</v>
      </c>
      <c r="F1283">
        <v>2015</v>
      </c>
      <c r="G1283">
        <v>32746.479945430001</v>
      </c>
    </row>
    <row r="1284" spans="2:7" x14ac:dyDescent="0.25">
      <c r="B1284" t="s">
        <v>234</v>
      </c>
      <c r="C1284" t="s">
        <v>253</v>
      </c>
      <c r="D1284" t="s">
        <v>258</v>
      </c>
      <c r="E1284">
        <v>5</v>
      </c>
      <c r="F1284">
        <v>2020</v>
      </c>
      <c r="G1284">
        <v>38041.530841920001</v>
      </c>
    </row>
    <row r="1285" spans="2:7" x14ac:dyDescent="0.25">
      <c r="B1285" t="s">
        <v>234</v>
      </c>
      <c r="C1285" t="s">
        <v>253</v>
      </c>
      <c r="D1285" t="s">
        <v>258</v>
      </c>
      <c r="E1285">
        <v>5</v>
      </c>
      <c r="F1285">
        <v>2025</v>
      </c>
      <c r="G1285">
        <v>44691.810289870002</v>
      </c>
    </row>
    <row r="1286" spans="2:7" x14ac:dyDescent="0.25">
      <c r="B1286" t="s">
        <v>234</v>
      </c>
      <c r="C1286" t="s">
        <v>253</v>
      </c>
      <c r="D1286" t="s">
        <v>258</v>
      </c>
      <c r="E1286">
        <v>5</v>
      </c>
      <c r="F1286">
        <v>2030</v>
      </c>
      <c r="G1286">
        <v>42262.211769349997</v>
      </c>
    </row>
    <row r="1287" spans="2:7" x14ac:dyDescent="0.25">
      <c r="B1287" t="s">
        <v>234</v>
      </c>
      <c r="C1287" t="s">
        <v>253</v>
      </c>
      <c r="D1287" t="s">
        <v>258</v>
      </c>
      <c r="E1287">
        <v>5</v>
      </c>
      <c r="F1287">
        <v>2035</v>
      </c>
      <c r="G1287">
        <v>44384.318495320003</v>
      </c>
    </row>
    <row r="1288" spans="2:7" x14ac:dyDescent="0.25">
      <c r="B1288" t="s">
        <v>234</v>
      </c>
      <c r="C1288" t="s">
        <v>253</v>
      </c>
      <c r="D1288" t="s">
        <v>258</v>
      </c>
      <c r="E1288">
        <v>5</v>
      </c>
      <c r="F1288">
        <v>2040</v>
      </c>
      <c r="G1288">
        <v>43339.325814229996</v>
      </c>
    </row>
    <row r="1289" spans="2:7" x14ac:dyDescent="0.25">
      <c r="B1289" t="s">
        <v>234</v>
      </c>
      <c r="C1289" t="s">
        <v>253</v>
      </c>
      <c r="D1289" t="s">
        <v>258</v>
      </c>
      <c r="E1289">
        <v>5</v>
      </c>
      <c r="F1289">
        <v>2045</v>
      </c>
      <c r="G1289">
        <v>40731.933764690002</v>
      </c>
    </row>
    <row r="1290" spans="2:7" x14ac:dyDescent="0.25">
      <c r="B1290" t="s">
        <v>234</v>
      </c>
      <c r="C1290" t="s">
        <v>253</v>
      </c>
      <c r="D1290" t="s">
        <v>258</v>
      </c>
      <c r="E1290">
        <v>5</v>
      </c>
      <c r="F1290">
        <v>2050</v>
      </c>
      <c r="G1290">
        <v>40757.029949360003</v>
      </c>
    </row>
    <row r="1291" spans="2:7" x14ac:dyDescent="0.25">
      <c r="B1291" t="s">
        <v>234</v>
      </c>
      <c r="C1291" t="s">
        <v>253</v>
      </c>
      <c r="D1291" t="s">
        <v>258</v>
      </c>
      <c r="E1291">
        <v>6</v>
      </c>
      <c r="F1291">
        <v>2010</v>
      </c>
      <c r="G1291">
        <v>9150.1010277000005</v>
      </c>
    </row>
    <row r="1292" spans="2:7" x14ac:dyDescent="0.25">
      <c r="B1292" t="s">
        <v>234</v>
      </c>
      <c r="C1292" t="s">
        <v>253</v>
      </c>
      <c r="D1292" t="s">
        <v>258</v>
      </c>
      <c r="E1292">
        <v>6</v>
      </c>
      <c r="F1292">
        <v>2015</v>
      </c>
      <c r="G1292">
        <v>12420.6329104</v>
      </c>
    </row>
    <row r="1293" spans="2:7" x14ac:dyDescent="0.25">
      <c r="B1293" t="s">
        <v>234</v>
      </c>
      <c r="C1293" t="s">
        <v>253</v>
      </c>
      <c r="D1293" t="s">
        <v>258</v>
      </c>
      <c r="E1293">
        <v>6</v>
      </c>
      <c r="F1293">
        <v>2020</v>
      </c>
      <c r="G1293">
        <v>12988.889259969999</v>
      </c>
    </row>
    <row r="1294" spans="2:7" x14ac:dyDescent="0.25">
      <c r="B1294" t="s">
        <v>234</v>
      </c>
      <c r="C1294" t="s">
        <v>253</v>
      </c>
      <c r="D1294" t="s">
        <v>258</v>
      </c>
      <c r="E1294">
        <v>6</v>
      </c>
      <c r="F1294">
        <v>2025</v>
      </c>
      <c r="G1294">
        <v>11822.57901895</v>
      </c>
    </row>
    <row r="1295" spans="2:7" x14ac:dyDescent="0.25">
      <c r="B1295" t="s">
        <v>234</v>
      </c>
      <c r="C1295" t="s">
        <v>253</v>
      </c>
      <c r="D1295" t="s">
        <v>258</v>
      </c>
      <c r="E1295">
        <v>6</v>
      </c>
      <c r="F1295">
        <v>2030</v>
      </c>
      <c r="G1295">
        <v>13381.65347772</v>
      </c>
    </row>
    <row r="1296" spans="2:7" x14ac:dyDescent="0.25">
      <c r="B1296" t="s">
        <v>234</v>
      </c>
      <c r="C1296" t="s">
        <v>253</v>
      </c>
      <c r="D1296" t="s">
        <v>258</v>
      </c>
      <c r="E1296">
        <v>6</v>
      </c>
      <c r="F1296">
        <v>2035</v>
      </c>
      <c r="G1296">
        <v>13044.111944230001</v>
      </c>
    </row>
    <row r="1297" spans="2:8" x14ac:dyDescent="0.25">
      <c r="B1297" t="s">
        <v>234</v>
      </c>
      <c r="C1297" t="s">
        <v>253</v>
      </c>
      <c r="D1297" t="s">
        <v>258</v>
      </c>
      <c r="E1297">
        <v>6</v>
      </c>
      <c r="F1297">
        <v>2040</v>
      </c>
      <c r="G1297">
        <v>14827.431290070001</v>
      </c>
    </row>
    <row r="1298" spans="2:8" x14ac:dyDescent="0.25">
      <c r="B1298" t="s">
        <v>234</v>
      </c>
      <c r="C1298" t="s">
        <v>253</v>
      </c>
      <c r="D1298" t="s">
        <v>258</v>
      </c>
      <c r="E1298">
        <v>6</v>
      </c>
      <c r="F1298">
        <v>2045</v>
      </c>
      <c r="G1298">
        <v>13898.463292410001</v>
      </c>
    </row>
    <row r="1299" spans="2:8" x14ac:dyDescent="0.25">
      <c r="B1299" t="s">
        <v>234</v>
      </c>
      <c r="C1299" t="s">
        <v>253</v>
      </c>
      <c r="D1299" t="s">
        <v>258</v>
      </c>
      <c r="E1299">
        <v>6</v>
      </c>
      <c r="F1299">
        <v>2050</v>
      </c>
      <c r="G1299">
        <v>14552.286228749999</v>
      </c>
    </row>
    <row r="1300" spans="2:8" x14ac:dyDescent="0.25">
      <c r="B1300" t="s">
        <v>234</v>
      </c>
      <c r="C1300" t="s">
        <v>253</v>
      </c>
      <c r="D1300" t="s">
        <v>259</v>
      </c>
      <c r="E1300">
        <v>1</v>
      </c>
      <c r="F1300">
        <v>2010</v>
      </c>
      <c r="G1300">
        <v>53835.345036240004</v>
      </c>
    </row>
    <row r="1301" spans="2:8" x14ac:dyDescent="0.25">
      <c r="B1301" t="s">
        <v>234</v>
      </c>
      <c r="C1301" t="s">
        <v>253</v>
      </c>
      <c r="D1301" t="s">
        <v>259</v>
      </c>
      <c r="E1301">
        <v>1</v>
      </c>
      <c r="F1301">
        <v>2015</v>
      </c>
      <c r="G1301">
        <v>72786.586056450004</v>
      </c>
    </row>
    <row r="1302" spans="2:8" x14ac:dyDescent="0.25">
      <c r="B1302" t="s">
        <v>234</v>
      </c>
      <c r="C1302" t="s">
        <v>253</v>
      </c>
      <c r="D1302" t="s">
        <v>259</v>
      </c>
      <c r="E1302">
        <v>1</v>
      </c>
      <c r="F1302">
        <v>2020</v>
      </c>
      <c r="G1302">
        <v>83655.192695439997</v>
      </c>
    </row>
    <row r="1303" spans="2:8" x14ac:dyDescent="0.25">
      <c r="B1303" t="s">
        <v>234</v>
      </c>
      <c r="C1303" t="s">
        <v>253</v>
      </c>
      <c r="D1303" t="s">
        <v>259</v>
      </c>
      <c r="E1303">
        <v>1</v>
      </c>
      <c r="F1303">
        <v>2025</v>
      </c>
      <c r="G1303">
        <v>90759.187916299998</v>
      </c>
    </row>
    <row r="1304" spans="2:8" x14ac:dyDescent="0.25">
      <c r="B1304" t="s">
        <v>234</v>
      </c>
      <c r="C1304" t="s">
        <v>253</v>
      </c>
      <c r="D1304" t="s">
        <v>259</v>
      </c>
      <c r="E1304">
        <v>1</v>
      </c>
      <c r="F1304">
        <v>2030</v>
      </c>
      <c r="G1304">
        <v>95130.876082119998</v>
      </c>
      <c r="H1304" s="161"/>
    </row>
    <row r="1305" spans="2:8" x14ac:dyDescent="0.25">
      <c r="B1305" t="s">
        <v>234</v>
      </c>
      <c r="C1305" t="s">
        <v>253</v>
      </c>
      <c r="D1305" t="s">
        <v>259</v>
      </c>
      <c r="E1305">
        <v>1</v>
      </c>
      <c r="F1305">
        <v>2035</v>
      </c>
      <c r="G1305" s="161">
        <v>103318.54849099999</v>
      </c>
      <c r="H1305" s="161"/>
    </row>
    <row r="1306" spans="2:8" x14ac:dyDescent="0.25">
      <c r="B1306" t="s">
        <v>234</v>
      </c>
      <c r="C1306" t="s">
        <v>253</v>
      </c>
      <c r="D1306" t="s">
        <v>259</v>
      </c>
      <c r="E1306">
        <v>1</v>
      </c>
      <c r="F1306">
        <v>2040</v>
      </c>
      <c r="G1306" s="161">
        <v>106369.05078999999</v>
      </c>
      <c r="H1306" s="161"/>
    </row>
    <row r="1307" spans="2:8" x14ac:dyDescent="0.25">
      <c r="B1307" t="s">
        <v>234</v>
      </c>
      <c r="C1307" t="s">
        <v>253</v>
      </c>
      <c r="D1307" t="s">
        <v>259</v>
      </c>
      <c r="E1307">
        <v>1</v>
      </c>
      <c r="F1307">
        <v>2045</v>
      </c>
      <c r="G1307" s="161">
        <v>108074.526071</v>
      </c>
      <c r="H1307" s="161"/>
    </row>
    <row r="1308" spans="2:8" x14ac:dyDescent="0.25">
      <c r="B1308" t="s">
        <v>234</v>
      </c>
      <c r="C1308" t="s">
        <v>253</v>
      </c>
      <c r="D1308" t="s">
        <v>259</v>
      </c>
      <c r="E1308">
        <v>1</v>
      </c>
      <c r="F1308">
        <v>2050</v>
      </c>
      <c r="G1308" s="161">
        <v>123778.551383</v>
      </c>
    </row>
    <row r="1309" spans="2:8" x14ac:dyDescent="0.25">
      <c r="B1309" t="s">
        <v>234</v>
      </c>
      <c r="C1309" t="s">
        <v>253</v>
      </c>
      <c r="D1309" t="s">
        <v>259</v>
      </c>
      <c r="E1309">
        <v>2</v>
      </c>
      <c r="F1309">
        <v>2010</v>
      </c>
      <c r="G1309">
        <v>71489.361016080002</v>
      </c>
    </row>
    <row r="1310" spans="2:8" x14ac:dyDescent="0.25">
      <c r="B1310" t="s">
        <v>234</v>
      </c>
      <c r="C1310" t="s">
        <v>253</v>
      </c>
      <c r="D1310" t="s">
        <v>259</v>
      </c>
      <c r="E1310">
        <v>2</v>
      </c>
      <c r="F1310">
        <v>2015</v>
      </c>
      <c r="G1310">
        <v>71464.523176839997</v>
      </c>
    </row>
    <row r="1311" spans="2:8" x14ac:dyDescent="0.25">
      <c r="B1311" t="s">
        <v>234</v>
      </c>
      <c r="C1311" t="s">
        <v>253</v>
      </c>
      <c r="D1311" t="s">
        <v>259</v>
      </c>
      <c r="E1311">
        <v>2</v>
      </c>
      <c r="F1311">
        <v>2020</v>
      </c>
      <c r="G1311">
        <v>77741.424185700002</v>
      </c>
    </row>
    <row r="1312" spans="2:8" x14ac:dyDescent="0.25">
      <c r="B1312" t="s">
        <v>234</v>
      </c>
      <c r="C1312" t="s">
        <v>253</v>
      </c>
      <c r="D1312" t="s">
        <v>259</v>
      </c>
      <c r="E1312">
        <v>2</v>
      </c>
      <c r="F1312">
        <v>2025</v>
      </c>
      <c r="G1312">
        <v>86113.166832689996</v>
      </c>
    </row>
    <row r="1313" spans="2:8" x14ac:dyDescent="0.25">
      <c r="B1313" t="s">
        <v>234</v>
      </c>
      <c r="C1313" t="s">
        <v>253</v>
      </c>
      <c r="D1313" t="s">
        <v>259</v>
      </c>
      <c r="E1313">
        <v>2</v>
      </c>
      <c r="F1313">
        <v>2030</v>
      </c>
      <c r="G1313">
        <v>97251.329412149993</v>
      </c>
      <c r="H1313" s="161"/>
    </row>
    <row r="1314" spans="2:8" x14ac:dyDescent="0.25">
      <c r="B1314" t="s">
        <v>234</v>
      </c>
      <c r="C1314" t="s">
        <v>253</v>
      </c>
      <c r="D1314" t="s">
        <v>259</v>
      </c>
      <c r="E1314">
        <v>2</v>
      </c>
      <c r="F1314">
        <v>2035</v>
      </c>
      <c r="G1314" s="161">
        <v>108182.755919</v>
      </c>
      <c r="H1314" s="161"/>
    </row>
    <row r="1315" spans="2:8" x14ac:dyDescent="0.25">
      <c r="B1315" t="s">
        <v>234</v>
      </c>
      <c r="C1315" t="s">
        <v>253</v>
      </c>
      <c r="D1315" t="s">
        <v>259</v>
      </c>
      <c r="E1315">
        <v>2</v>
      </c>
      <c r="F1315">
        <v>2040</v>
      </c>
      <c r="G1315" s="161">
        <v>111059.392993</v>
      </c>
      <c r="H1315" s="161"/>
    </row>
    <row r="1316" spans="2:8" x14ac:dyDescent="0.25">
      <c r="B1316" t="s">
        <v>234</v>
      </c>
      <c r="C1316" t="s">
        <v>253</v>
      </c>
      <c r="D1316" t="s">
        <v>259</v>
      </c>
      <c r="E1316">
        <v>2</v>
      </c>
      <c r="F1316">
        <v>2045</v>
      </c>
      <c r="G1316" s="161">
        <v>116956.444885</v>
      </c>
      <c r="H1316" s="161"/>
    </row>
    <row r="1317" spans="2:8" x14ac:dyDescent="0.25">
      <c r="B1317" t="s">
        <v>234</v>
      </c>
      <c r="C1317" t="s">
        <v>253</v>
      </c>
      <c r="D1317" t="s">
        <v>259</v>
      </c>
      <c r="E1317">
        <v>2</v>
      </c>
      <c r="F1317">
        <v>2050</v>
      </c>
      <c r="G1317" s="161">
        <v>120296.800588</v>
      </c>
    </row>
    <row r="1318" spans="2:8" x14ac:dyDescent="0.25">
      <c r="B1318" t="s">
        <v>234</v>
      </c>
      <c r="C1318" t="s">
        <v>253</v>
      </c>
      <c r="D1318" t="s">
        <v>259</v>
      </c>
      <c r="E1318">
        <v>3</v>
      </c>
      <c r="F1318">
        <v>2010</v>
      </c>
      <c r="G1318">
        <v>52338.145159929998</v>
      </c>
    </row>
    <row r="1319" spans="2:8" x14ac:dyDescent="0.25">
      <c r="B1319" t="s">
        <v>234</v>
      </c>
      <c r="C1319" t="s">
        <v>253</v>
      </c>
      <c r="D1319" t="s">
        <v>259</v>
      </c>
      <c r="E1319">
        <v>3</v>
      </c>
      <c r="F1319">
        <v>2015</v>
      </c>
      <c r="G1319">
        <v>38691.204710760001</v>
      </c>
    </row>
    <row r="1320" spans="2:8" x14ac:dyDescent="0.25">
      <c r="B1320" t="s">
        <v>234</v>
      </c>
      <c r="C1320" t="s">
        <v>253</v>
      </c>
      <c r="D1320" t="s">
        <v>259</v>
      </c>
      <c r="E1320">
        <v>3</v>
      </c>
      <c r="F1320">
        <v>2020</v>
      </c>
      <c r="G1320">
        <v>42125.178686200001</v>
      </c>
    </row>
    <row r="1321" spans="2:8" x14ac:dyDescent="0.25">
      <c r="B1321" t="s">
        <v>234</v>
      </c>
      <c r="C1321" t="s">
        <v>253</v>
      </c>
      <c r="D1321" t="s">
        <v>259</v>
      </c>
      <c r="E1321">
        <v>3</v>
      </c>
      <c r="F1321">
        <v>2025</v>
      </c>
      <c r="G1321">
        <v>49338.399589050001</v>
      </c>
    </row>
    <row r="1322" spans="2:8" x14ac:dyDescent="0.25">
      <c r="B1322" t="s">
        <v>234</v>
      </c>
      <c r="C1322" t="s">
        <v>253</v>
      </c>
      <c r="D1322" t="s">
        <v>259</v>
      </c>
      <c r="E1322">
        <v>3</v>
      </c>
      <c r="F1322">
        <v>2030</v>
      </c>
      <c r="G1322">
        <v>48306.477584690001</v>
      </c>
    </row>
    <row r="1323" spans="2:8" x14ac:dyDescent="0.25">
      <c r="B1323" t="s">
        <v>234</v>
      </c>
      <c r="C1323" t="s">
        <v>253</v>
      </c>
      <c r="D1323" t="s">
        <v>259</v>
      </c>
      <c r="E1323">
        <v>3</v>
      </c>
      <c r="F1323">
        <v>2035</v>
      </c>
      <c r="G1323">
        <v>47233.390846019996</v>
      </c>
    </row>
    <row r="1324" spans="2:8" x14ac:dyDescent="0.25">
      <c r="B1324" t="s">
        <v>234</v>
      </c>
      <c r="C1324" t="s">
        <v>253</v>
      </c>
      <c r="D1324" t="s">
        <v>259</v>
      </c>
      <c r="E1324">
        <v>3</v>
      </c>
      <c r="F1324">
        <v>2040</v>
      </c>
      <c r="G1324">
        <v>46475.438966629998</v>
      </c>
    </row>
    <row r="1325" spans="2:8" x14ac:dyDescent="0.25">
      <c r="B1325" t="s">
        <v>234</v>
      </c>
      <c r="C1325" t="s">
        <v>253</v>
      </c>
      <c r="D1325" t="s">
        <v>259</v>
      </c>
      <c r="E1325">
        <v>3</v>
      </c>
      <c r="F1325">
        <v>2045</v>
      </c>
      <c r="G1325">
        <v>49737.45848935</v>
      </c>
    </row>
    <row r="1326" spans="2:8" x14ac:dyDescent="0.25">
      <c r="B1326" t="s">
        <v>234</v>
      </c>
      <c r="C1326" t="s">
        <v>253</v>
      </c>
      <c r="D1326" t="s">
        <v>259</v>
      </c>
      <c r="E1326">
        <v>3</v>
      </c>
      <c r="F1326">
        <v>2050</v>
      </c>
      <c r="G1326">
        <v>50646.766485159998</v>
      </c>
    </row>
    <row r="1327" spans="2:8" x14ac:dyDescent="0.25">
      <c r="B1327" t="s">
        <v>234</v>
      </c>
      <c r="C1327" t="s">
        <v>253</v>
      </c>
      <c r="D1327" t="s">
        <v>259</v>
      </c>
      <c r="E1327">
        <v>4</v>
      </c>
      <c r="F1327">
        <v>2010</v>
      </c>
      <c r="G1327">
        <v>62545.271592240002</v>
      </c>
    </row>
    <row r="1328" spans="2:8" x14ac:dyDescent="0.25">
      <c r="B1328" t="s">
        <v>234</v>
      </c>
      <c r="C1328" t="s">
        <v>253</v>
      </c>
      <c r="D1328" t="s">
        <v>259</v>
      </c>
      <c r="E1328">
        <v>4</v>
      </c>
      <c r="F1328">
        <v>2015</v>
      </c>
      <c r="G1328">
        <v>64050.705685779998</v>
      </c>
    </row>
    <row r="1329" spans="2:7" x14ac:dyDescent="0.25">
      <c r="B1329" t="s">
        <v>234</v>
      </c>
      <c r="C1329" t="s">
        <v>253</v>
      </c>
      <c r="D1329" t="s">
        <v>259</v>
      </c>
      <c r="E1329">
        <v>4</v>
      </c>
      <c r="F1329">
        <v>2020</v>
      </c>
      <c r="G1329">
        <v>62480.749049760001</v>
      </c>
    </row>
    <row r="1330" spans="2:7" x14ac:dyDescent="0.25">
      <c r="B1330" t="s">
        <v>234</v>
      </c>
      <c r="C1330" t="s">
        <v>253</v>
      </c>
      <c r="D1330" t="s">
        <v>259</v>
      </c>
      <c r="E1330">
        <v>4</v>
      </c>
      <c r="F1330">
        <v>2025</v>
      </c>
      <c r="G1330">
        <v>58783.826064970002</v>
      </c>
    </row>
    <row r="1331" spans="2:7" x14ac:dyDescent="0.25">
      <c r="B1331" t="s">
        <v>234</v>
      </c>
      <c r="C1331" t="s">
        <v>253</v>
      </c>
      <c r="D1331" t="s">
        <v>259</v>
      </c>
      <c r="E1331">
        <v>4</v>
      </c>
      <c r="F1331">
        <v>2030</v>
      </c>
      <c r="G1331">
        <v>51479.731182069998</v>
      </c>
    </row>
    <row r="1332" spans="2:7" x14ac:dyDescent="0.25">
      <c r="B1332" t="s">
        <v>234</v>
      </c>
      <c r="C1332" t="s">
        <v>253</v>
      </c>
      <c r="D1332" t="s">
        <v>259</v>
      </c>
      <c r="E1332">
        <v>4</v>
      </c>
      <c r="F1332">
        <v>2035</v>
      </c>
      <c r="G1332">
        <v>49795.713781810002</v>
      </c>
    </row>
    <row r="1333" spans="2:7" x14ac:dyDescent="0.25">
      <c r="B1333" t="s">
        <v>234</v>
      </c>
      <c r="C1333" t="s">
        <v>253</v>
      </c>
      <c r="D1333" t="s">
        <v>259</v>
      </c>
      <c r="E1333">
        <v>4</v>
      </c>
      <c r="F1333">
        <v>2040</v>
      </c>
      <c r="G1333">
        <v>58079.779174859999</v>
      </c>
    </row>
    <row r="1334" spans="2:7" x14ac:dyDescent="0.25">
      <c r="B1334" t="s">
        <v>234</v>
      </c>
      <c r="C1334" t="s">
        <v>253</v>
      </c>
      <c r="D1334" t="s">
        <v>259</v>
      </c>
      <c r="E1334">
        <v>4</v>
      </c>
      <c r="F1334">
        <v>2045</v>
      </c>
      <c r="G1334">
        <v>60719.484203610002</v>
      </c>
    </row>
    <row r="1335" spans="2:7" x14ac:dyDescent="0.25">
      <c r="B1335" t="s">
        <v>234</v>
      </c>
      <c r="C1335" t="s">
        <v>253</v>
      </c>
      <c r="D1335" t="s">
        <v>259</v>
      </c>
      <c r="E1335">
        <v>4</v>
      </c>
      <c r="F1335">
        <v>2050</v>
      </c>
      <c r="G1335">
        <v>57682.903854149998</v>
      </c>
    </row>
    <row r="1336" spans="2:7" x14ac:dyDescent="0.25">
      <c r="B1336" t="s">
        <v>234</v>
      </c>
      <c r="C1336" t="s">
        <v>253</v>
      </c>
      <c r="D1336" t="s">
        <v>259</v>
      </c>
      <c r="E1336">
        <v>5</v>
      </c>
      <c r="F1336">
        <v>2010</v>
      </c>
      <c r="G1336">
        <v>14736.172183479999</v>
      </c>
    </row>
    <row r="1337" spans="2:7" x14ac:dyDescent="0.25">
      <c r="B1337" t="s">
        <v>234</v>
      </c>
      <c r="C1337" t="s">
        <v>253</v>
      </c>
      <c r="D1337" t="s">
        <v>259</v>
      </c>
      <c r="E1337">
        <v>5</v>
      </c>
      <c r="F1337">
        <v>2015</v>
      </c>
      <c r="G1337">
        <v>21090.66895562</v>
      </c>
    </row>
    <row r="1338" spans="2:7" x14ac:dyDescent="0.25">
      <c r="B1338" t="s">
        <v>234</v>
      </c>
      <c r="C1338" t="s">
        <v>253</v>
      </c>
      <c r="D1338" t="s">
        <v>259</v>
      </c>
      <c r="E1338">
        <v>5</v>
      </c>
      <c r="F1338">
        <v>2020</v>
      </c>
      <c r="G1338">
        <v>21323.648141810001</v>
      </c>
    </row>
    <row r="1339" spans="2:7" x14ac:dyDescent="0.25">
      <c r="B1339" t="s">
        <v>234</v>
      </c>
      <c r="C1339" t="s">
        <v>253</v>
      </c>
      <c r="D1339" t="s">
        <v>259</v>
      </c>
      <c r="E1339">
        <v>5</v>
      </c>
      <c r="F1339">
        <v>2025</v>
      </c>
      <c r="G1339">
        <v>19840.75937815</v>
      </c>
    </row>
    <row r="1340" spans="2:7" x14ac:dyDescent="0.25">
      <c r="B1340" t="s">
        <v>234</v>
      </c>
      <c r="C1340" t="s">
        <v>253</v>
      </c>
      <c r="D1340" t="s">
        <v>259</v>
      </c>
      <c r="E1340">
        <v>5</v>
      </c>
      <c r="F1340">
        <v>2030</v>
      </c>
      <c r="G1340">
        <v>20062.752081520001</v>
      </c>
    </row>
    <row r="1341" spans="2:7" x14ac:dyDescent="0.25">
      <c r="B1341" t="s">
        <v>234</v>
      </c>
      <c r="C1341" t="s">
        <v>253</v>
      </c>
      <c r="D1341" t="s">
        <v>259</v>
      </c>
      <c r="E1341">
        <v>5</v>
      </c>
      <c r="F1341">
        <v>2035</v>
      </c>
      <c r="G1341">
        <v>19026.87928112</v>
      </c>
    </row>
    <row r="1342" spans="2:7" x14ac:dyDescent="0.25">
      <c r="B1342" t="s">
        <v>234</v>
      </c>
      <c r="C1342" t="s">
        <v>253</v>
      </c>
      <c r="D1342" t="s">
        <v>259</v>
      </c>
      <c r="E1342">
        <v>5</v>
      </c>
      <c r="F1342">
        <v>2040</v>
      </c>
      <c r="G1342">
        <v>21294.657602759999</v>
      </c>
    </row>
    <row r="1343" spans="2:7" x14ac:dyDescent="0.25">
      <c r="B1343" t="s">
        <v>234</v>
      </c>
      <c r="C1343" t="s">
        <v>253</v>
      </c>
      <c r="D1343" t="s">
        <v>259</v>
      </c>
      <c r="E1343">
        <v>5</v>
      </c>
      <c r="F1343">
        <v>2045</v>
      </c>
      <c r="G1343">
        <v>17872.87310656</v>
      </c>
    </row>
    <row r="1344" spans="2:7" x14ac:dyDescent="0.25">
      <c r="B1344" t="s">
        <v>234</v>
      </c>
      <c r="C1344" t="s">
        <v>253</v>
      </c>
      <c r="D1344" t="s">
        <v>259</v>
      </c>
      <c r="E1344">
        <v>5</v>
      </c>
      <c r="F1344">
        <v>2050</v>
      </c>
      <c r="G1344">
        <v>21050.041196670001</v>
      </c>
    </row>
    <row r="1345" spans="2:8" x14ac:dyDescent="0.25">
      <c r="B1345" t="s">
        <v>234</v>
      </c>
      <c r="C1345" t="s">
        <v>253</v>
      </c>
      <c r="D1345" t="s">
        <v>259</v>
      </c>
      <c r="E1345">
        <v>6</v>
      </c>
      <c r="F1345">
        <v>2010</v>
      </c>
      <c r="G1345">
        <v>4687.4493654899998</v>
      </c>
    </row>
    <row r="1346" spans="2:8" x14ac:dyDescent="0.25">
      <c r="B1346" t="s">
        <v>234</v>
      </c>
      <c r="C1346" t="s">
        <v>253</v>
      </c>
      <c r="D1346" t="s">
        <v>259</v>
      </c>
      <c r="E1346">
        <v>6</v>
      </c>
      <c r="F1346">
        <v>2015</v>
      </c>
      <c r="G1346">
        <v>7464.05416625</v>
      </c>
    </row>
    <row r="1347" spans="2:8" x14ac:dyDescent="0.25">
      <c r="B1347" t="s">
        <v>234</v>
      </c>
      <c r="C1347" t="s">
        <v>253</v>
      </c>
      <c r="D1347" t="s">
        <v>259</v>
      </c>
      <c r="E1347">
        <v>6</v>
      </c>
      <c r="F1347">
        <v>2020</v>
      </c>
      <c r="G1347">
        <v>7253.8166349000003</v>
      </c>
    </row>
    <row r="1348" spans="2:8" x14ac:dyDescent="0.25">
      <c r="B1348" t="s">
        <v>234</v>
      </c>
      <c r="C1348" t="s">
        <v>253</v>
      </c>
      <c r="D1348" t="s">
        <v>259</v>
      </c>
      <c r="E1348">
        <v>6</v>
      </c>
      <c r="F1348">
        <v>2025</v>
      </c>
      <c r="G1348">
        <v>6860.1953877100004</v>
      </c>
    </row>
    <row r="1349" spans="2:8" x14ac:dyDescent="0.25">
      <c r="B1349" t="s">
        <v>234</v>
      </c>
      <c r="C1349" t="s">
        <v>253</v>
      </c>
      <c r="D1349" t="s">
        <v>259</v>
      </c>
      <c r="E1349">
        <v>6</v>
      </c>
      <c r="F1349">
        <v>2030</v>
      </c>
      <c r="G1349">
        <v>6782.1309892999998</v>
      </c>
    </row>
    <row r="1350" spans="2:8" x14ac:dyDescent="0.25">
      <c r="B1350" t="s">
        <v>234</v>
      </c>
      <c r="C1350" t="s">
        <v>253</v>
      </c>
      <c r="D1350" t="s">
        <v>259</v>
      </c>
      <c r="E1350">
        <v>6</v>
      </c>
      <c r="F1350">
        <v>2035</v>
      </c>
      <c r="G1350">
        <v>7681.7843488300005</v>
      </c>
    </row>
    <row r="1351" spans="2:8" x14ac:dyDescent="0.25">
      <c r="B1351" t="s">
        <v>234</v>
      </c>
      <c r="C1351" t="s">
        <v>253</v>
      </c>
      <c r="D1351" t="s">
        <v>259</v>
      </c>
      <c r="E1351">
        <v>6</v>
      </c>
      <c r="F1351">
        <v>2040</v>
      </c>
      <c r="G1351">
        <v>6218.7667204099998</v>
      </c>
    </row>
    <row r="1352" spans="2:8" x14ac:dyDescent="0.25">
      <c r="B1352" t="s">
        <v>234</v>
      </c>
      <c r="C1352" t="s">
        <v>253</v>
      </c>
      <c r="D1352" t="s">
        <v>259</v>
      </c>
      <c r="E1352">
        <v>6</v>
      </c>
      <c r="F1352">
        <v>2045</v>
      </c>
      <c r="G1352">
        <v>6959.3598401500003</v>
      </c>
    </row>
    <row r="1353" spans="2:8" x14ac:dyDescent="0.25">
      <c r="B1353" t="s">
        <v>234</v>
      </c>
      <c r="C1353" t="s">
        <v>253</v>
      </c>
      <c r="D1353" t="s">
        <v>259</v>
      </c>
      <c r="E1353">
        <v>6</v>
      </c>
      <c r="F1353">
        <v>2050</v>
      </c>
      <c r="G1353">
        <v>6595.6658075799996</v>
      </c>
      <c r="H1353" s="161"/>
    </row>
    <row r="1354" spans="2:8" x14ac:dyDescent="0.25">
      <c r="B1354" t="s">
        <v>234</v>
      </c>
      <c r="C1354" t="s">
        <v>252</v>
      </c>
      <c r="D1354" t="s">
        <v>251</v>
      </c>
      <c r="E1354">
        <v>1</v>
      </c>
      <c r="F1354">
        <v>2010</v>
      </c>
      <c r="G1354" s="161">
        <v>2462898.6044700001</v>
      </c>
      <c r="H1354" s="161"/>
    </row>
    <row r="1355" spans="2:8" x14ac:dyDescent="0.25">
      <c r="B1355" t="s">
        <v>234</v>
      </c>
      <c r="C1355" t="s">
        <v>252</v>
      </c>
      <c r="D1355" t="s">
        <v>251</v>
      </c>
      <c r="E1355">
        <v>1</v>
      </c>
      <c r="F1355">
        <v>2015</v>
      </c>
      <c r="G1355" s="161">
        <v>2518811.5625200002</v>
      </c>
      <c r="H1355" s="161"/>
    </row>
    <row r="1356" spans="2:8" x14ac:dyDescent="0.25">
      <c r="B1356" t="s">
        <v>234</v>
      </c>
      <c r="C1356" t="s">
        <v>252</v>
      </c>
      <c r="D1356" t="s">
        <v>251</v>
      </c>
      <c r="E1356">
        <v>1</v>
      </c>
      <c r="F1356">
        <v>2020</v>
      </c>
      <c r="G1356" s="161">
        <v>2590358.25924</v>
      </c>
      <c r="H1356" s="161"/>
    </row>
    <row r="1357" spans="2:8" x14ac:dyDescent="0.25">
      <c r="B1357" t="s">
        <v>234</v>
      </c>
      <c r="C1357" t="s">
        <v>252</v>
      </c>
      <c r="D1357" t="s">
        <v>251</v>
      </c>
      <c r="E1357">
        <v>1</v>
      </c>
      <c r="F1357">
        <v>2025</v>
      </c>
      <c r="G1357" s="161">
        <v>2660264.7965799998</v>
      </c>
      <c r="H1357" s="161"/>
    </row>
    <row r="1358" spans="2:8" x14ac:dyDescent="0.25">
      <c r="B1358" t="s">
        <v>234</v>
      </c>
      <c r="C1358" t="s">
        <v>252</v>
      </c>
      <c r="D1358" t="s">
        <v>251</v>
      </c>
      <c r="E1358">
        <v>1</v>
      </c>
      <c r="F1358">
        <v>2030</v>
      </c>
      <c r="G1358" s="161">
        <v>2743756.74193</v>
      </c>
      <c r="H1358" s="161"/>
    </row>
    <row r="1359" spans="2:8" x14ac:dyDescent="0.25">
      <c r="B1359" t="s">
        <v>234</v>
      </c>
      <c r="C1359" t="s">
        <v>252</v>
      </c>
      <c r="D1359" t="s">
        <v>251</v>
      </c>
      <c r="E1359">
        <v>1</v>
      </c>
      <c r="F1359">
        <v>2035</v>
      </c>
      <c r="G1359" s="161">
        <v>2800350.23881</v>
      </c>
      <c r="H1359" s="161"/>
    </row>
    <row r="1360" spans="2:8" x14ac:dyDescent="0.25">
      <c r="B1360" t="s">
        <v>234</v>
      </c>
      <c r="C1360" t="s">
        <v>252</v>
      </c>
      <c r="D1360" t="s">
        <v>251</v>
      </c>
      <c r="E1360">
        <v>1</v>
      </c>
      <c r="F1360">
        <v>2040</v>
      </c>
      <c r="G1360" s="161">
        <v>2898783.9626600002</v>
      </c>
      <c r="H1360" s="161"/>
    </row>
    <row r="1361" spans="2:8" x14ac:dyDescent="0.25">
      <c r="B1361" t="s">
        <v>234</v>
      </c>
      <c r="C1361" t="s">
        <v>252</v>
      </c>
      <c r="D1361" t="s">
        <v>251</v>
      </c>
      <c r="E1361">
        <v>1</v>
      </c>
      <c r="F1361">
        <v>2045</v>
      </c>
      <c r="G1361" s="161">
        <v>2980176.0098700002</v>
      </c>
      <c r="H1361" s="161"/>
    </row>
    <row r="1362" spans="2:8" x14ac:dyDescent="0.25">
      <c r="B1362" t="s">
        <v>234</v>
      </c>
      <c r="C1362" t="s">
        <v>252</v>
      </c>
      <c r="D1362" t="s">
        <v>251</v>
      </c>
      <c r="E1362">
        <v>1</v>
      </c>
      <c r="F1362">
        <v>2050</v>
      </c>
      <c r="G1362" s="161">
        <v>3057569.8287499999</v>
      </c>
      <c r="H1362" s="161"/>
    </row>
    <row r="1363" spans="2:8" x14ac:dyDescent="0.25">
      <c r="B1363" t="s">
        <v>234</v>
      </c>
      <c r="C1363" t="s">
        <v>252</v>
      </c>
      <c r="D1363" t="s">
        <v>251</v>
      </c>
      <c r="E1363">
        <v>2</v>
      </c>
      <c r="F1363">
        <v>2010</v>
      </c>
      <c r="G1363" s="161">
        <v>1296227.9257400001</v>
      </c>
      <c r="H1363" s="161"/>
    </row>
    <row r="1364" spans="2:8" x14ac:dyDescent="0.25">
      <c r="B1364" t="s">
        <v>234</v>
      </c>
      <c r="C1364" t="s">
        <v>252</v>
      </c>
      <c r="D1364" t="s">
        <v>251</v>
      </c>
      <c r="E1364">
        <v>2</v>
      </c>
      <c r="F1364">
        <v>2015</v>
      </c>
      <c r="G1364" s="161">
        <v>1222535.3859999999</v>
      </c>
      <c r="H1364" s="161"/>
    </row>
    <row r="1365" spans="2:8" x14ac:dyDescent="0.25">
      <c r="B1365" t="s">
        <v>234</v>
      </c>
      <c r="C1365" t="s">
        <v>252</v>
      </c>
      <c r="D1365" t="s">
        <v>251</v>
      </c>
      <c r="E1365">
        <v>2</v>
      </c>
      <c r="F1365">
        <v>2020</v>
      </c>
      <c r="G1365" s="161">
        <v>1225197.3698100001</v>
      </c>
      <c r="H1365" s="161"/>
    </row>
    <row r="1366" spans="2:8" x14ac:dyDescent="0.25">
      <c r="B1366" t="s">
        <v>234</v>
      </c>
      <c r="C1366" t="s">
        <v>252</v>
      </c>
      <c r="D1366" t="s">
        <v>251</v>
      </c>
      <c r="E1366">
        <v>2</v>
      </c>
      <c r="F1366">
        <v>2025</v>
      </c>
      <c r="G1366" s="161">
        <v>1248033.87154</v>
      </c>
      <c r="H1366" s="161"/>
    </row>
    <row r="1367" spans="2:8" x14ac:dyDescent="0.25">
      <c r="B1367" t="s">
        <v>234</v>
      </c>
      <c r="C1367" t="s">
        <v>252</v>
      </c>
      <c r="D1367" t="s">
        <v>251</v>
      </c>
      <c r="E1367">
        <v>2</v>
      </c>
      <c r="F1367">
        <v>2030</v>
      </c>
      <c r="G1367" s="161">
        <v>1273391.21404</v>
      </c>
      <c r="H1367" s="161"/>
    </row>
    <row r="1368" spans="2:8" x14ac:dyDescent="0.25">
      <c r="B1368" t="s">
        <v>234</v>
      </c>
      <c r="C1368" t="s">
        <v>252</v>
      </c>
      <c r="D1368" t="s">
        <v>251</v>
      </c>
      <c r="E1368">
        <v>2</v>
      </c>
      <c r="F1368">
        <v>2035</v>
      </c>
      <c r="G1368" s="161">
        <v>1317677.0954799999</v>
      </c>
      <c r="H1368" s="161"/>
    </row>
    <row r="1369" spans="2:8" x14ac:dyDescent="0.25">
      <c r="B1369" t="s">
        <v>234</v>
      </c>
      <c r="C1369" t="s">
        <v>252</v>
      </c>
      <c r="D1369" t="s">
        <v>251</v>
      </c>
      <c r="E1369">
        <v>2</v>
      </c>
      <c r="F1369">
        <v>2040</v>
      </c>
      <c r="G1369" s="161">
        <v>1344070.38475</v>
      </c>
      <c r="H1369" s="161"/>
    </row>
    <row r="1370" spans="2:8" x14ac:dyDescent="0.25">
      <c r="B1370" t="s">
        <v>234</v>
      </c>
      <c r="C1370" t="s">
        <v>252</v>
      </c>
      <c r="D1370" t="s">
        <v>251</v>
      </c>
      <c r="E1370">
        <v>2</v>
      </c>
      <c r="F1370">
        <v>2045</v>
      </c>
      <c r="G1370" s="161">
        <v>1381569.7836500001</v>
      </c>
      <c r="H1370" s="161"/>
    </row>
    <row r="1371" spans="2:8" x14ac:dyDescent="0.25">
      <c r="B1371" t="s">
        <v>234</v>
      </c>
      <c r="C1371" t="s">
        <v>252</v>
      </c>
      <c r="D1371" t="s">
        <v>251</v>
      </c>
      <c r="E1371">
        <v>2</v>
      </c>
      <c r="F1371">
        <v>2050</v>
      </c>
      <c r="G1371" s="161">
        <v>1415477.0061999999</v>
      </c>
      <c r="H1371" s="161"/>
    </row>
    <row r="1372" spans="2:8" x14ac:dyDescent="0.25">
      <c r="B1372" t="s">
        <v>234</v>
      </c>
      <c r="C1372" t="s">
        <v>252</v>
      </c>
      <c r="D1372" t="s">
        <v>251</v>
      </c>
      <c r="E1372">
        <v>3</v>
      </c>
      <c r="F1372">
        <v>2010</v>
      </c>
      <c r="G1372" s="161">
        <v>481130.63811</v>
      </c>
      <c r="H1372" s="161"/>
    </row>
    <row r="1373" spans="2:8" x14ac:dyDescent="0.25">
      <c r="B1373" t="s">
        <v>234</v>
      </c>
      <c r="C1373" t="s">
        <v>252</v>
      </c>
      <c r="D1373" t="s">
        <v>251</v>
      </c>
      <c r="E1373">
        <v>3</v>
      </c>
      <c r="F1373">
        <v>2015</v>
      </c>
      <c r="G1373" s="161">
        <v>512375.03651200002</v>
      </c>
      <c r="H1373" s="161"/>
    </row>
    <row r="1374" spans="2:8" x14ac:dyDescent="0.25">
      <c r="B1374" t="s">
        <v>234</v>
      </c>
      <c r="C1374" t="s">
        <v>252</v>
      </c>
      <c r="D1374" t="s">
        <v>251</v>
      </c>
      <c r="E1374">
        <v>3</v>
      </c>
      <c r="F1374">
        <v>2020</v>
      </c>
      <c r="G1374" s="161">
        <v>523821.13983399997</v>
      </c>
      <c r="H1374" s="161"/>
    </row>
    <row r="1375" spans="2:8" x14ac:dyDescent="0.25">
      <c r="B1375" t="s">
        <v>234</v>
      </c>
      <c r="C1375" t="s">
        <v>252</v>
      </c>
      <c r="D1375" t="s">
        <v>251</v>
      </c>
      <c r="E1375">
        <v>3</v>
      </c>
      <c r="F1375">
        <v>2025</v>
      </c>
      <c r="G1375" s="161">
        <v>545184.03452999995</v>
      </c>
      <c r="H1375" s="161"/>
    </row>
    <row r="1376" spans="2:8" x14ac:dyDescent="0.25">
      <c r="B1376" t="s">
        <v>234</v>
      </c>
      <c r="C1376" t="s">
        <v>252</v>
      </c>
      <c r="D1376" t="s">
        <v>251</v>
      </c>
      <c r="E1376">
        <v>3</v>
      </c>
      <c r="F1376">
        <v>2030</v>
      </c>
      <c r="G1376" s="161">
        <v>561355.09358099999</v>
      </c>
      <c r="H1376" s="161"/>
    </row>
    <row r="1377" spans="2:8" x14ac:dyDescent="0.25">
      <c r="B1377" t="s">
        <v>234</v>
      </c>
      <c r="C1377" t="s">
        <v>252</v>
      </c>
      <c r="D1377" t="s">
        <v>251</v>
      </c>
      <c r="E1377">
        <v>3</v>
      </c>
      <c r="F1377">
        <v>2035</v>
      </c>
      <c r="G1377" s="161">
        <v>571977.87505300005</v>
      </c>
      <c r="H1377" s="161"/>
    </row>
    <row r="1378" spans="2:8" x14ac:dyDescent="0.25">
      <c r="B1378" t="s">
        <v>234</v>
      </c>
      <c r="C1378" t="s">
        <v>252</v>
      </c>
      <c r="D1378" t="s">
        <v>251</v>
      </c>
      <c r="E1378">
        <v>3</v>
      </c>
      <c r="F1378">
        <v>2040</v>
      </c>
      <c r="G1378" s="161">
        <v>593972.75650699995</v>
      </c>
      <c r="H1378" s="161"/>
    </row>
    <row r="1379" spans="2:8" x14ac:dyDescent="0.25">
      <c r="B1379" t="s">
        <v>234</v>
      </c>
      <c r="C1379" t="s">
        <v>252</v>
      </c>
      <c r="D1379" t="s">
        <v>251</v>
      </c>
      <c r="E1379">
        <v>3</v>
      </c>
      <c r="F1379">
        <v>2045</v>
      </c>
      <c r="G1379" s="161">
        <v>592129.52765499998</v>
      </c>
      <c r="H1379" s="161"/>
    </row>
    <row r="1380" spans="2:8" x14ac:dyDescent="0.25">
      <c r="B1380" t="s">
        <v>234</v>
      </c>
      <c r="C1380" t="s">
        <v>252</v>
      </c>
      <c r="D1380" t="s">
        <v>251</v>
      </c>
      <c r="E1380">
        <v>3</v>
      </c>
      <c r="F1380">
        <v>2050</v>
      </c>
      <c r="G1380" s="161">
        <v>604861.19839200005</v>
      </c>
      <c r="H1380" s="161"/>
    </row>
    <row r="1381" spans="2:8" x14ac:dyDescent="0.25">
      <c r="B1381" t="s">
        <v>234</v>
      </c>
      <c r="C1381" t="s">
        <v>252</v>
      </c>
      <c r="D1381" t="s">
        <v>251</v>
      </c>
      <c r="E1381">
        <v>4</v>
      </c>
      <c r="F1381">
        <v>2010</v>
      </c>
      <c r="G1381" s="161">
        <v>308249.21542600001</v>
      </c>
      <c r="H1381" s="161"/>
    </row>
    <row r="1382" spans="2:8" x14ac:dyDescent="0.25">
      <c r="B1382" t="s">
        <v>234</v>
      </c>
      <c r="C1382" t="s">
        <v>252</v>
      </c>
      <c r="D1382" t="s">
        <v>251</v>
      </c>
      <c r="E1382">
        <v>4</v>
      </c>
      <c r="F1382">
        <v>2015</v>
      </c>
      <c r="G1382" s="161">
        <v>343990.23738499999</v>
      </c>
      <c r="H1382" s="161"/>
    </row>
    <row r="1383" spans="2:8" x14ac:dyDescent="0.25">
      <c r="B1383" t="s">
        <v>234</v>
      </c>
      <c r="C1383" t="s">
        <v>252</v>
      </c>
      <c r="D1383" t="s">
        <v>251</v>
      </c>
      <c r="E1383">
        <v>4</v>
      </c>
      <c r="F1383">
        <v>2020</v>
      </c>
      <c r="G1383" s="161">
        <v>365665.28039600002</v>
      </c>
      <c r="H1383" s="161"/>
    </row>
    <row r="1384" spans="2:8" x14ac:dyDescent="0.25">
      <c r="B1384" t="s">
        <v>234</v>
      </c>
      <c r="C1384" t="s">
        <v>252</v>
      </c>
      <c r="D1384" t="s">
        <v>251</v>
      </c>
      <c r="E1384">
        <v>4</v>
      </c>
      <c r="F1384">
        <v>2025</v>
      </c>
      <c r="G1384" s="161">
        <v>382882.17935799999</v>
      </c>
      <c r="H1384" s="161"/>
    </row>
    <row r="1385" spans="2:8" x14ac:dyDescent="0.25">
      <c r="B1385" t="s">
        <v>234</v>
      </c>
      <c r="C1385" t="s">
        <v>252</v>
      </c>
      <c r="D1385" t="s">
        <v>251</v>
      </c>
      <c r="E1385">
        <v>4</v>
      </c>
      <c r="F1385">
        <v>2030</v>
      </c>
      <c r="G1385" s="161">
        <v>397869.67017599999</v>
      </c>
      <c r="H1385" s="161"/>
    </row>
    <row r="1386" spans="2:8" x14ac:dyDescent="0.25">
      <c r="B1386" t="s">
        <v>234</v>
      </c>
      <c r="C1386" t="s">
        <v>252</v>
      </c>
      <c r="D1386" t="s">
        <v>251</v>
      </c>
      <c r="E1386">
        <v>4</v>
      </c>
      <c r="F1386">
        <v>2035</v>
      </c>
      <c r="G1386" s="161">
        <v>408946.13486300001</v>
      </c>
      <c r="H1386" s="161"/>
    </row>
    <row r="1387" spans="2:8" x14ac:dyDescent="0.25">
      <c r="B1387" t="s">
        <v>234</v>
      </c>
      <c r="C1387" t="s">
        <v>252</v>
      </c>
      <c r="D1387" t="s">
        <v>251</v>
      </c>
      <c r="E1387">
        <v>4</v>
      </c>
      <c r="F1387">
        <v>2040</v>
      </c>
      <c r="G1387" s="161">
        <v>415077.878937</v>
      </c>
      <c r="H1387" s="161"/>
    </row>
    <row r="1388" spans="2:8" x14ac:dyDescent="0.25">
      <c r="B1388" t="s">
        <v>234</v>
      </c>
      <c r="C1388" t="s">
        <v>252</v>
      </c>
      <c r="D1388" t="s">
        <v>251</v>
      </c>
      <c r="E1388">
        <v>4</v>
      </c>
      <c r="F1388">
        <v>2045</v>
      </c>
      <c r="G1388" s="161">
        <v>414521.70911200001</v>
      </c>
      <c r="H1388" s="161"/>
    </row>
    <row r="1389" spans="2:8" x14ac:dyDescent="0.25">
      <c r="B1389" t="s">
        <v>234</v>
      </c>
      <c r="C1389" t="s">
        <v>252</v>
      </c>
      <c r="D1389" t="s">
        <v>251</v>
      </c>
      <c r="E1389">
        <v>4</v>
      </c>
      <c r="F1389">
        <v>2050</v>
      </c>
      <c r="G1389" s="161">
        <v>424121.223252</v>
      </c>
    </row>
    <row r="1390" spans="2:8" x14ac:dyDescent="0.25">
      <c r="B1390" t="s">
        <v>234</v>
      </c>
      <c r="C1390" t="s">
        <v>252</v>
      </c>
      <c r="D1390" t="s">
        <v>251</v>
      </c>
      <c r="E1390">
        <v>5</v>
      </c>
      <c r="F1390">
        <v>2010</v>
      </c>
      <c r="G1390">
        <v>92024.331547249996</v>
      </c>
      <c r="H1390" s="161"/>
    </row>
    <row r="1391" spans="2:8" x14ac:dyDescent="0.25">
      <c r="B1391" t="s">
        <v>234</v>
      </c>
      <c r="C1391" t="s">
        <v>252</v>
      </c>
      <c r="D1391" t="s">
        <v>251</v>
      </c>
      <c r="E1391">
        <v>5</v>
      </c>
      <c r="F1391">
        <v>2015</v>
      </c>
      <c r="G1391" s="161">
        <v>115722.00930000001</v>
      </c>
      <c r="H1391" s="161"/>
    </row>
    <row r="1392" spans="2:8" x14ac:dyDescent="0.25">
      <c r="B1392" t="s">
        <v>234</v>
      </c>
      <c r="C1392" t="s">
        <v>252</v>
      </c>
      <c r="D1392" t="s">
        <v>251</v>
      </c>
      <c r="E1392">
        <v>5</v>
      </c>
      <c r="F1392">
        <v>2020</v>
      </c>
      <c r="G1392" s="161">
        <v>121887.31559100001</v>
      </c>
      <c r="H1392" s="161"/>
    </row>
    <row r="1393" spans="2:8" x14ac:dyDescent="0.25">
      <c r="B1393" t="s">
        <v>234</v>
      </c>
      <c r="C1393" t="s">
        <v>252</v>
      </c>
      <c r="D1393" t="s">
        <v>251</v>
      </c>
      <c r="E1393">
        <v>5</v>
      </c>
      <c r="F1393">
        <v>2025</v>
      </c>
      <c r="G1393" s="161">
        <v>124206.791014</v>
      </c>
      <c r="H1393" s="161"/>
    </row>
    <row r="1394" spans="2:8" x14ac:dyDescent="0.25">
      <c r="B1394" t="s">
        <v>234</v>
      </c>
      <c r="C1394" t="s">
        <v>252</v>
      </c>
      <c r="D1394" t="s">
        <v>251</v>
      </c>
      <c r="E1394">
        <v>5</v>
      </c>
      <c r="F1394">
        <v>2030</v>
      </c>
      <c r="G1394" s="161">
        <v>123766.51351</v>
      </c>
      <c r="H1394" s="161"/>
    </row>
    <row r="1395" spans="2:8" x14ac:dyDescent="0.25">
      <c r="B1395" t="s">
        <v>234</v>
      </c>
      <c r="C1395" t="s">
        <v>252</v>
      </c>
      <c r="D1395" t="s">
        <v>251</v>
      </c>
      <c r="E1395">
        <v>5</v>
      </c>
      <c r="F1395">
        <v>2035</v>
      </c>
      <c r="G1395" s="161">
        <v>137210.846318</v>
      </c>
      <c r="H1395" s="161"/>
    </row>
    <row r="1396" spans="2:8" x14ac:dyDescent="0.25">
      <c r="B1396" t="s">
        <v>234</v>
      </c>
      <c r="C1396" t="s">
        <v>252</v>
      </c>
      <c r="D1396" t="s">
        <v>251</v>
      </c>
      <c r="E1396">
        <v>5</v>
      </c>
      <c r="F1396">
        <v>2040</v>
      </c>
      <c r="G1396" s="161">
        <v>135371.46932599999</v>
      </c>
      <c r="H1396" s="161"/>
    </row>
    <row r="1397" spans="2:8" x14ac:dyDescent="0.25">
      <c r="B1397" t="s">
        <v>234</v>
      </c>
      <c r="C1397" t="s">
        <v>252</v>
      </c>
      <c r="D1397" t="s">
        <v>251</v>
      </c>
      <c r="E1397">
        <v>5</v>
      </c>
      <c r="F1397">
        <v>2045</v>
      </c>
      <c r="G1397" s="161">
        <v>136210.565179</v>
      </c>
      <c r="H1397" s="161"/>
    </row>
    <row r="1398" spans="2:8" x14ac:dyDescent="0.25">
      <c r="B1398" t="s">
        <v>234</v>
      </c>
      <c r="C1398" t="s">
        <v>252</v>
      </c>
      <c r="D1398" t="s">
        <v>251</v>
      </c>
      <c r="E1398">
        <v>5</v>
      </c>
      <c r="F1398">
        <v>2050</v>
      </c>
      <c r="G1398" s="161">
        <v>139127.890636</v>
      </c>
    </row>
    <row r="1399" spans="2:8" x14ac:dyDescent="0.25">
      <c r="B1399" t="s">
        <v>234</v>
      </c>
      <c r="C1399" t="s">
        <v>252</v>
      </c>
      <c r="D1399" t="s">
        <v>251</v>
      </c>
      <c r="E1399">
        <v>6</v>
      </c>
      <c r="F1399">
        <v>2010</v>
      </c>
      <c r="G1399">
        <v>38312.660854200003</v>
      </c>
    </row>
    <row r="1400" spans="2:8" x14ac:dyDescent="0.25">
      <c r="B1400" t="s">
        <v>234</v>
      </c>
      <c r="C1400" t="s">
        <v>252</v>
      </c>
      <c r="D1400" t="s">
        <v>251</v>
      </c>
      <c r="E1400">
        <v>6</v>
      </c>
      <c r="F1400">
        <v>2015</v>
      </c>
      <c r="G1400">
        <v>38884.747765660002</v>
      </c>
    </row>
    <row r="1401" spans="2:8" x14ac:dyDescent="0.25">
      <c r="B1401" t="s">
        <v>234</v>
      </c>
      <c r="C1401" t="s">
        <v>252</v>
      </c>
      <c r="D1401" t="s">
        <v>251</v>
      </c>
      <c r="E1401">
        <v>6</v>
      </c>
      <c r="F1401">
        <v>2020</v>
      </c>
      <c r="G1401">
        <v>45421.704418540001</v>
      </c>
    </row>
    <row r="1402" spans="2:8" x14ac:dyDescent="0.25">
      <c r="B1402" t="s">
        <v>234</v>
      </c>
      <c r="C1402" t="s">
        <v>252</v>
      </c>
      <c r="D1402" t="s">
        <v>251</v>
      </c>
      <c r="E1402">
        <v>6</v>
      </c>
      <c r="F1402">
        <v>2025</v>
      </c>
      <c r="G1402">
        <v>46989.034983190002</v>
      </c>
    </row>
    <row r="1403" spans="2:8" x14ac:dyDescent="0.25">
      <c r="B1403" t="s">
        <v>234</v>
      </c>
      <c r="C1403" t="s">
        <v>252</v>
      </c>
      <c r="D1403" t="s">
        <v>251</v>
      </c>
      <c r="E1403">
        <v>6</v>
      </c>
      <c r="F1403">
        <v>2030</v>
      </c>
      <c r="G1403">
        <v>47908.239060649998</v>
      </c>
    </row>
    <row r="1404" spans="2:8" x14ac:dyDescent="0.25">
      <c r="B1404" t="s">
        <v>234</v>
      </c>
      <c r="C1404" t="s">
        <v>252</v>
      </c>
      <c r="D1404" t="s">
        <v>251</v>
      </c>
      <c r="E1404">
        <v>6</v>
      </c>
      <c r="F1404">
        <v>2035</v>
      </c>
      <c r="G1404">
        <v>47870.550596399997</v>
      </c>
    </row>
    <row r="1405" spans="2:8" x14ac:dyDescent="0.25">
      <c r="B1405" t="s">
        <v>234</v>
      </c>
      <c r="C1405" t="s">
        <v>252</v>
      </c>
      <c r="D1405" t="s">
        <v>251</v>
      </c>
      <c r="E1405">
        <v>6</v>
      </c>
      <c r="F1405">
        <v>2040</v>
      </c>
      <c r="G1405">
        <v>46259.371335180003</v>
      </c>
    </row>
    <row r="1406" spans="2:8" x14ac:dyDescent="0.25">
      <c r="B1406" t="s">
        <v>234</v>
      </c>
      <c r="C1406" t="s">
        <v>252</v>
      </c>
      <c r="D1406" t="s">
        <v>251</v>
      </c>
      <c r="E1406">
        <v>6</v>
      </c>
      <c r="F1406">
        <v>2045</v>
      </c>
      <c r="G1406">
        <v>50092.969489470001</v>
      </c>
    </row>
    <row r="1407" spans="2:8" x14ac:dyDescent="0.25">
      <c r="B1407" t="s">
        <v>234</v>
      </c>
      <c r="C1407" t="s">
        <v>252</v>
      </c>
      <c r="D1407" t="s">
        <v>251</v>
      </c>
      <c r="E1407">
        <v>6</v>
      </c>
      <c r="F1407">
        <v>2050</v>
      </c>
      <c r="G1407">
        <v>47858.292219169998</v>
      </c>
      <c r="H1407" s="161"/>
    </row>
    <row r="1408" spans="2:8" x14ac:dyDescent="0.25">
      <c r="B1408" t="s">
        <v>234</v>
      </c>
      <c r="C1408" t="s">
        <v>252</v>
      </c>
      <c r="D1408" t="s">
        <v>254</v>
      </c>
      <c r="E1408">
        <v>1</v>
      </c>
      <c r="F1408">
        <v>2010</v>
      </c>
      <c r="G1408" s="161">
        <v>1377956.9782</v>
      </c>
      <c r="H1408" s="161"/>
    </row>
    <row r="1409" spans="2:8" x14ac:dyDescent="0.25">
      <c r="B1409" t="s">
        <v>234</v>
      </c>
      <c r="C1409" t="s">
        <v>252</v>
      </c>
      <c r="D1409" t="s">
        <v>254</v>
      </c>
      <c r="E1409">
        <v>1</v>
      </c>
      <c r="F1409">
        <v>2015</v>
      </c>
      <c r="G1409" s="161">
        <v>1477555.8442899999</v>
      </c>
      <c r="H1409" s="161"/>
    </row>
    <row r="1410" spans="2:8" x14ac:dyDescent="0.25">
      <c r="B1410" t="s">
        <v>234</v>
      </c>
      <c r="C1410" t="s">
        <v>252</v>
      </c>
      <c r="D1410" t="s">
        <v>254</v>
      </c>
      <c r="E1410">
        <v>1</v>
      </c>
      <c r="F1410">
        <v>2020</v>
      </c>
      <c r="G1410" s="161">
        <v>1561868.3104999999</v>
      </c>
      <c r="H1410" s="161"/>
    </row>
    <row r="1411" spans="2:8" x14ac:dyDescent="0.25">
      <c r="B1411" t="s">
        <v>234</v>
      </c>
      <c r="C1411" t="s">
        <v>252</v>
      </c>
      <c r="D1411" t="s">
        <v>254</v>
      </c>
      <c r="E1411">
        <v>1</v>
      </c>
      <c r="F1411">
        <v>2025</v>
      </c>
      <c r="G1411" s="161">
        <v>1642177.53572</v>
      </c>
      <c r="H1411" s="161"/>
    </row>
    <row r="1412" spans="2:8" x14ac:dyDescent="0.25">
      <c r="B1412" t="s">
        <v>234</v>
      </c>
      <c r="C1412" t="s">
        <v>252</v>
      </c>
      <c r="D1412" t="s">
        <v>254</v>
      </c>
      <c r="E1412">
        <v>1</v>
      </c>
      <c r="F1412">
        <v>2030</v>
      </c>
      <c r="G1412" s="161">
        <v>1698143.47804</v>
      </c>
      <c r="H1412" s="161"/>
    </row>
    <row r="1413" spans="2:8" x14ac:dyDescent="0.25">
      <c r="B1413" t="s">
        <v>234</v>
      </c>
      <c r="C1413" t="s">
        <v>252</v>
      </c>
      <c r="D1413" t="s">
        <v>254</v>
      </c>
      <c r="E1413">
        <v>1</v>
      </c>
      <c r="F1413">
        <v>2035</v>
      </c>
      <c r="G1413" s="161">
        <v>1715321.48288</v>
      </c>
      <c r="H1413" s="161"/>
    </row>
    <row r="1414" spans="2:8" x14ac:dyDescent="0.25">
      <c r="B1414" t="s">
        <v>234</v>
      </c>
      <c r="C1414" t="s">
        <v>252</v>
      </c>
      <c r="D1414" t="s">
        <v>254</v>
      </c>
      <c r="E1414">
        <v>1</v>
      </c>
      <c r="F1414">
        <v>2040</v>
      </c>
      <c r="G1414" s="161">
        <v>1761580.67438</v>
      </c>
      <c r="H1414" s="161"/>
    </row>
    <row r="1415" spans="2:8" x14ac:dyDescent="0.25">
      <c r="B1415" t="s">
        <v>234</v>
      </c>
      <c r="C1415" t="s">
        <v>252</v>
      </c>
      <c r="D1415" t="s">
        <v>254</v>
      </c>
      <c r="E1415">
        <v>1</v>
      </c>
      <c r="F1415">
        <v>2045</v>
      </c>
      <c r="G1415" s="161">
        <v>1820065.46365</v>
      </c>
      <c r="H1415" s="161"/>
    </row>
    <row r="1416" spans="2:8" x14ac:dyDescent="0.25">
      <c r="B1416" t="s">
        <v>234</v>
      </c>
      <c r="C1416" t="s">
        <v>252</v>
      </c>
      <c r="D1416" t="s">
        <v>254</v>
      </c>
      <c r="E1416">
        <v>1</v>
      </c>
      <c r="F1416">
        <v>2050</v>
      </c>
      <c r="G1416" s="161">
        <v>1875154.64231</v>
      </c>
      <c r="H1416" s="161"/>
    </row>
    <row r="1417" spans="2:8" x14ac:dyDescent="0.25">
      <c r="B1417" t="s">
        <v>234</v>
      </c>
      <c r="C1417" t="s">
        <v>252</v>
      </c>
      <c r="D1417" t="s">
        <v>254</v>
      </c>
      <c r="E1417">
        <v>2</v>
      </c>
      <c r="F1417">
        <v>2010</v>
      </c>
      <c r="G1417" s="161">
        <v>811102.30998000002</v>
      </c>
      <c r="H1417" s="161"/>
    </row>
    <row r="1418" spans="2:8" x14ac:dyDescent="0.25">
      <c r="B1418" t="s">
        <v>234</v>
      </c>
      <c r="C1418" t="s">
        <v>252</v>
      </c>
      <c r="D1418" t="s">
        <v>254</v>
      </c>
      <c r="E1418">
        <v>2</v>
      </c>
      <c r="F1418">
        <v>2015</v>
      </c>
      <c r="G1418" s="161">
        <v>799532.99051899998</v>
      </c>
      <c r="H1418" s="161"/>
    </row>
    <row r="1419" spans="2:8" x14ac:dyDescent="0.25">
      <c r="B1419" t="s">
        <v>234</v>
      </c>
      <c r="C1419" t="s">
        <v>252</v>
      </c>
      <c r="D1419" t="s">
        <v>254</v>
      </c>
      <c r="E1419">
        <v>2</v>
      </c>
      <c r="F1419">
        <v>2020</v>
      </c>
      <c r="G1419" s="161">
        <v>789751.404844</v>
      </c>
      <c r="H1419" s="161"/>
    </row>
    <row r="1420" spans="2:8" x14ac:dyDescent="0.25">
      <c r="B1420" t="s">
        <v>234</v>
      </c>
      <c r="C1420" t="s">
        <v>252</v>
      </c>
      <c r="D1420" t="s">
        <v>254</v>
      </c>
      <c r="E1420">
        <v>2</v>
      </c>
      <c r="F1420">
        <v>2025</v>
      </c>
      <c r="G1420" s="161">
        <v>799308.66989899997</v>
      </c>
      <c r="H1420" s="161"/>
    </row>
    <row r="1421" spans="2:8" x14ac:dyDescent="0.25">
      <c r="B1421" t="s">
        <v>234</v>
      </c>
      <c r="C1421" t="s">
        <v>252</v>
      </c>
      <c r="D1421" t="s">
        <v>254</v>
      </c>
      <c r="E1421">
        <v>2</v>
      </c>
      <c r="F1421">
        <v>2030</v>
      </c>
      <c r="G1421" s="161">
        <v>803017.18294900004</v>
      </c>
      <c r="H1421" s="161"/>
    </row>
    <row r="1422" spans="2:8" x14ac:dyDescent="0.25">
      <c r="B1422" t="s">
        <v>234</v>
      </c>
      <c r="C1422" t="s">
        <v>252</v>
      </c>
      <c r="D1422" t="s">
        <v>254</v>
      </c>
      <c r="E1422">
        <v>2</v>
      </c>
      <c r="F1422">
        <v>2035</v>
      </c>
      <c r="G1422" s="161">
        <v>820733.86812899995</v>
      </c>
      <c r="H1422" s="161"/>
    </row>
    <row r="1423" spans="2:8" x14ac:dyDescent="0.25">
      <c r="B1423" t="s">
        <v>234</v>
      </c>
      <c r="C1423" t="s">
        <v>252</v>
      </c>
      <c r="D1423" t="s">
        <v>254</v>
      </c>
      <c r="E1423">
        <v>2</v>
      </c>
      <c r="F1423">
        <v>2040</v>
      </c>
      <c r="G1423" s="161">
        <v>830532.42669700005</v>
      </c>
      <c r="H1423" s="161"/>
    </row>
    <row r="1424" spans="2:8" x14ac:dyDescent="0.25">
      <c r="B1424" t="s">
        <v>234</v>
      </c>
      <c r="C1424" t="s">
        <v>252</v>
      </c>
      <c r="D1424" t="s">
        <v>254</v>
      </c>
      <c r="E1424">
        <v>2</v>
      </c>
      <c r="F1424">
        <v>2045</v>
      </c>
      <c r="G1424" s="161">
        <v>853320.55428699998</v>
      </c>
      <c r="H1424" s="161"/>
    </row>
    <row r="1425" spans="2:8" x14ac:dyDescent="0.25">
      <c r="B1425" t="s">
        <v>234</v>
      </c>
      <c r="C1425" t="s">
        <v>252</v>
      </c>
      <c r="D1425" t="s">
        <v>254</v>
      </c>
      <c r="E1425">
        <v>2</v>
      </c>
      <c r="F1425">
        <v>2050</v>
      </c>
      <c r="G1425" s="161">
        <v>860384.63257999998</v>
      </c>
      <c r="H1425" s="161"/>
    </row>
    <row r="1426" spans="2:8" x14ac:dyDescent="0.25">
      <c r="B1426" t="s">
        <v>234</v>
      </c>
      <c r="C1426" t="s">
        <v>252</v>
      </c>
      <c r="D1426" t="s">
        <v>254</v>
      </c>
      <c r="E1426">
        <v>3</v>
      </c>
      <c r="F1426">
        <v>2010</v>
      </c>
      <c r="G1426" s="161">
        <v>303493.09138300002</v>
      </c>
      <c r="H1426" s="161"/>
    </row>
    <row r="1427" spans="2:8" x14ac:dyDescent="0.25">
      <c r="B1427" t="s">
        <v>234</v>
      </c>
      <c r="C1427" t="s">
        <v>252</v>
      </c>
      <c r="D1427" t="s">
        <v>254</v>
      </c>
      <c r="E1427">
        <v>3</v>
      </c>
      <c r="F1427">
        <v>2015</v>
      </c>
      <c r="G1427" s="161">
        <v>328074.09434200003</v>
      </c>
      <c r="H1427" s="161"/>
    </row>
    <row r="1428" spans="2:8" x14ac:dyDescent="0.25">
      <c r="B1428" t="s">
        <v>234</v>
      </c>
      <c r="C1428" t="s">
        <v>252</v>
      </c>
      <c r="D1428" t="s">
        <v>254</v>
      </c>
      <c r="E1428">
        <v>3</v>
      </c>
      <c r="F1428">
        <v>2020</v>
      </c>
      <c r="G1428" s="161">
        <v>350170.216977</v>
      </c>
      <c r="H1428" s="161"/>
    </row>
    <row r="1429" spans="2:8" x14ac:dyDescent="0.25">
      <c r="B1429" t="s">
        <v>234</v>
      </c>
      <c r="C1429" t="s">
        <v>252</v>
      </c>
      <c r="D1429" t="s">
        <v>254</v>
      </c>
      <c r="E1429">
        <v>3</v>
      </c>
      <c r="F1429">
        <v>2025</v>
      </c>
      <c r="G1429" s="161">
        <v>360617.627722</v>
      </c>
      <c r="H1429" s="161"/>
    </row>
    <row r="1430" spans="2:8" x14ac:dyDescent="0.25">
      <c r="B1430" t="s">
        <v>234</v>
      </c>
      <c r="C1430" t="s">
        <v>252</v>
      </c>
      <c r="D1430" t="s">
        <v>254</v>
      </c>
      <c r="E1430">
        <v>3</v>
      </c>
      <c r="F1430">
        <v>2030</v>
      </c>
      <c r="G1430" s="161">
        <v>364008.69848800002</v>
      </c>
      <c r="H1430" s="161"/>
    </row>
    <row r="1431" spans="2:8" x14ac:dyDescent="0.25">
      <c r="B1431" t="s">
        <v>234</v>
      </c>
      <c r="C1431" t="s">
        <v>252</v>
      </c>
      <c r="D1431" t="s">
        <v>254</v>
      </c>
      <c r="E1431">
        <v>3</v>
      </c>
      <c r="F1431">
        <v>2035</v>
      </c>
      <c r="G1431" s="161">
        <v>365203.57269399997</v>
      </c>
      <c r="H1431" s="161"/>
    </row>
    <row r="1432" spans="2:8" x14ac:dyDescent="0.25">
      <c r="B1432" t="s">
        <v>234</v>
      </c>
      <c r="C1432" t="s">
        <v>252</v>
      </c>
      <c r="D1432" t="s">
        <v>254</v>
      </c>
      <c r="E1432">
        <v>3</v>
      </c>
      <c r="F1432">
        <v>2040</v>
      </c>
      <c r="G1432" s="161">
        <v>379300.98593600001</v>
      </c>
      <c r="H1432" s="161"/>
    </row>
    <row r="1433" spans="2:8" x14ac:dyDescent="0.25">
      <c r="B1433" t="s">
        <v>234</v>
      </c>
      <c r="C1433" t="s">
        <v>252</v>
      </c>
      <c r="D1433" t="s">
        <v>254</v>
      </c>
      <c r="E1433">
        <v>3</v>
      </c>
      <c r="F1433">
        <v>2045</v>
      </c>
      <c r="G1433" s="161">
        <v>381608.21642299998</v>
      </c>
      <c r="H1433" s="161"/>
    </row>
    <row r="1434" spans="2:8" x14ac:dyDescent="0.25">
      <c r="B1434" t="s">
        <v>234</v>
      </c>
      <c r="C1434" t="s">
        <v>252</v>
      </c>
      <c r="D1434" t="s">
        <v>254</v>
      </c>
      <c r="E1434">
        <v>3</v>
      </c>
      <c r="F1434">
        <v>2050</v>
      </c>
      <c r="G1434" s="161">
        <v>383916.65173699998</v>
      </c>
      <c r="H1434" s="161"/>
    </row>
    <row r="1435" spans="2:8" x14ac:dyDescent="0.25">
      <c r="B1435" t="s">
        <v>234</v>
      </c>
      <c r="C1435" t="s">
        <v>252</v>
      </c>
      <c r="D1435" t="s">
        <v>254</v>
      </c>
      <c r="E1435">
        <v>4</v>
      </c>
      <c r="F1435">
        <v>2010</v>
      </c>
      <c r="G1435" s="161">
        <v>209035.54690300001</v>
      </c>
      <c r="H1435" s="161"/>
    </row>
    <row r="1436" spans="2:8" x14ac:dyDescent="0.25">
      <c r="B1436" t="s">
        <v>234</v>
      </c>
      <c r="C1436" t="s">
        <v>252</v>
      </c>
      <c r="D1436" t="s">
        <v>254</v>
      </c>
      <c r="E1436">
        <v>4</v>
      </c>
      <c r="F1436">
        <v>2015</v>
      </c>
      <c r="G1436" s="161">
        <v>243840.30369299999</v>
      </c>
      <c r="H1436" s="161"/>
    </row>
    <row r="1437" spans="2:8" x14ac:dyDescent="0.25">
      <c r="B1437" t="s">
        <v>234</v>
      </c>
      <c r="C1437" t="s">
        <v>252</v>
      </c>
      <c r="D1437" t="s">
        <v>254</v>
      </c>
      <c r="E1437">
        <v>4</v>
      </c>
      <c r="F1437">
        <v>2020</v>
      </c>
      <c r="G1437" s="161">
        <v>248527.004774</v>
      </c>
      <c r="H1437" s="161"/>
    </row>
    <row r="1438" spans="2:8" x14ac:dyDescent="0.25">
      <c r="B1438" t="s">
        <v>234</v>
      </c>
      <c r="C1438" t="s">
        <v>252</v>
      </c>
      <c r="D1438" t="s">
        <v>254</v>
      </c>
      <c r="E1438">
        <v>4</v>
      </c>
      <c r="F1438">
        <v>2025</v>
      </c>
      <c r="G1438" s="161">
        <v>253163.73222599999</v>
      </c>
      <c r="H1438" s="161"/>
    </row>
    <row r="1439" spans="2:8" x14ac:dyDescent="0.25">
      <c r="B1439" t="s">
        <v>234</v>
      </c>
      <c r="C1439" t="s">
        <v>252</v>
      </c>
      <c r="D1439" t="s">
        <v>254</v>
      </c>
      <c r="E1439">
        <v>4</v>
      </c>
      <c r="F1439">
        <v>2030</v>
      </c>
      <c r="G1439" s="161">
        <v>266029.61884200003</v>
      </c>
      <c r="H1439" s="161"/>
    </row>
    <row r="1440" spans="2:8" x14ac:dyDescent="0.25">
      <c r="B1440" t="s">
        <v>234</v>
      </c>
      <c r="C1440" t="s">
        <v>252</v>
      </c>
      <c r="D1440" t="s">
        <v>254</v>
      </c>
      <c r="E1440">
        <v>4</v>
      </c>
      <c r="F1440">
        <v>2035</v>
      </c>
      <c r="G1440" s="161">
        <v>269209.86427800002</v>
      </c>
      <c r="H1440" s="161"/>
    </row>
    <row r="1441" spans="2:8" x14ac:dyDescent="0.25">
      <c r="B1441" t="s">
        <v>234</v>
      </c>
      <c r="C1441" t="s">
        <v>252</v>
      </c>
      <c r="D1441" t="s">
        <v>254</v>
      </c>
      <c r="E1441">
        <v>4</v>
      </c>
      <c r="F1441">
        <v>2040</v>
      </c>
      <c r="G1441" s="161">
        <v>276407.29863700003</v>
      </c>
      <c r="H1441" s="161"/>
    </row>
    <row r="1442" spans="2:8" x14ac:dyDescent="0.25">
      <c r="B1442" t="s">
        <v>234</v>
      </c>
      <c r="C1442" t="s">
        <v>252</v>
      </c>
      <c r="D1442" t="s">
        <v>254</v>
      </c>
      <c r="E1442">
        <v>4</v>
      </c>
      <c r="F1442">
        <v>2045</v>
      </c>
      <c r="G1442" s="161">
        <v>282668.96433599998</v>
      </c>
      <c r="H1442" s="161"/>
    </row>
    <row r="1443" spans="2:8" x14ac:dyDescent="0.25">
      <c r="B1443" t="s">
        <v>234</v>
      </c>
      <c r="C1443" t="s">
        <v>252</v>
      </c>
      <c r="D1443" t="s">
        <v>254</v>
      </c>
      <c r="E1443">
        <v>4</v>
      </c>
      <c r="F1443">
        <v>2050</v>
      </c>
      <c r="G1443" s="161">
        <v>285061.04921099998</v>
      </c>
    </row>
    <row r="1444" spans="2:8" x14ac:dyDescent="0.25">
      <c r="B1444" t="s">
        <v>234</v>
      </c>
      <c r="C1444" t="s">
        <v>252</v>
      </c>
      <c r="D1444" t="s">
        <v>254</v>
      </c>
      <c r="E1444">
        <v>5</v>
      </c>
      <c r="F1444">
        <v>2010</v>
      </c>
      <c r="G1444">
        <v>98752.773907969997</v>
      </c>
    </row>
    <row r="1445" spans="2:8" x14ac:dyDescent="0.25">
      <c r="B1445" t="s">
        <v>234</v>
      </c>
      <c r="C1445" t="s">
        <v>252</v>
      </c>
      <c r="D1445" t="s">
        <v>254</v>
      </c>
      <c r="E1445">
        <v>5</v>
      </c>
      <c r="F1445">
        <v>2015</v>
      </c>
      <c r="G1445">
        <v>94934.205476739997</v>
      </c>
    </row>
    <row r="1446" spans="2:8" x14ac:dyDescent="0.25">
      <c r="B1446" t="s">
        <v>234</v>
      </c>
      <c r="C1446" t="s">
        <v>252</v>
      </c>
      <c r="D1446" t="s">
        <v>254</v>
      </c>
      <c r="E1446">
        <v>5</v>
      </c>
      <c r="F1446">
        <v>2020</v>
      </c>
      <c r="G1446">
        <v>91111.618035630003</v>
      </c>
    </row>
    <row r="1447" spans="2:8" x14ac:dyDescent="0.25">
      <c r="B1447" t="s">
        <v>234</v>
      </c>
      <c r="C1447" t="s">
        <v>252</v>
      </c>
      <c r="D1447" t="s">
        <v>254</v>
      </c>
      <c r="E1447">
        <v>5</v>
      </c>
      <c r="F1447">
        <v>2025</v>
      </c>
      <c r="G1447">
        <v>89171.500595100006</v>
      </c>
    </row>
    <row r="1448" spans="2:8" x14ac:dyDescent="0.25">
      <c r="B1448" t="s">
        <v>234</v>
      </c>
      <c r="C1448" t="s">
        <v>252</v>
      </c>
      <c r="D1448" t="s">
        <v>254</v>
      </c>
      <c r="E1448">
        <v>5</v>
      </c>
      <c r="F1448">
        <v>2030</v>
      </c>
      <c r="G1448">
        <v>90798.934312579993</v>
      </c>
    </row>
    <row r="1449" spans="2:8" x14ac:dyDescent="0.25">
      <c r="B1449" t="s">
        <v>234</v>
      </c>
      <c r="C1449" t="s">
        <v>252</v>
      </c>
      <c r="D1449" t="s">
        <v>254</v>
      </c>
      <c r="E1449">
        <v>5</v>
      </c>
      <c r="F1449">
        <v>2035</v>
      </c>
      <c r="G1449">
        <v>91773.6017459</v>
      </c>
    </row>
    <row r="1450" spans="2:8" x14ac:dyDescent="0.25">
      <c r="B1450" t="s">
        <v>234</v>
      </c>
      <c r="C1450" t="s">
        <v>252</v>
      </c>
      <c r="D1450" t="s">
        <v>254</v>
      </c>
      <c r="E1450">
        <v>5</v>
      </c>
      <c r="F1450">
        <v>2040</v>
      </c>
      <c r="G1450">
        <v>94051.450263050006</v>
      </c>
    </row>
    <row r="1451" spans="2:8" x14ac:dyDescent="0.25">
      <c r="B1451" t="s">
        <v>234</v>
      </c>
      <c r="C1451" t="s">
        <v>252</v>
      </c>
      <c r="D1451" t="s">
        <v>254</v>
      </c>
      <c r="E1451">
        <v>5</v>
      </c>
      <c r="F1451">
        <v>2045</v>
      </c>
      <c r="G1451">
        <v>95536.064662699995</v>
      </c>
    </row>
    <row r="1452" spans="2:8" x14ac:dyDescent="0.25">
      <c r="B1452" t="s">
        <v>234</v>
      </c>
      <c r="C1452" t="s">
        <v>252</v>
      </c>
      <c r="D1452" t="s">
        <v>254</v>
      </c>
      <c r="E1452">
        <v>5</v>
      </c>
      <c r="F1452">
        <v>2050</v>
      </c>
      <c r="G1452">
        <v>93872.103030300001</v>
      </c>
    </row>
    <row r="1453" spans="2:8" x14ac:dyDescent="0.25">
      <c r="B1453" t="s">
        <v>234</v>
      </c>
      <c r="C1453" t="s">
        <v>252</v>
      </c>
      <c r="D1453" t="s">
        <v>254</v>
      </c>
      <c r="E1453">
        <v>6</v>
      </c>
      <c r="F1453">
        <v>2010</v>
      </c>
      <c r="G1453">
        <v>51253.521073340002</v>
      </c>
    </row>
    <row r="1454" spans="2:8" x14ac:dyDescent="0.25">
      <c r="B1454" t="s">
        <v>234</v>
      </c>
      <c r="C1454" t="s">
        <v>252</v>
      </c>
      <c r="D1454" t="s">
        <v>254</v>
      </c>
      <c r="E1454">
        <v>6</v>
      </c>
      <c r="F1454">
        <v>2015</v>
      </c>
      <c r="G1454">
        <v>45000.139621679999</v>
      </c>
    </row>
    <row r="1455" spans="2:8" x14ac:dyDescent="0.25">
      <c r="B1455" t="s">
        <v>234</v>
      </c>
      <c r="C1455" t="s">
        <v>252</v>
      </c>
      <c r="D1455" t="s">
        <v>254</v>
      </c>
      <c r="E1455">
        <v>6</v>
      </c>
      <c r="F1455">
        <v>2020</v>
      </c>
      <c r="G1455">
        <v>40377.465354450003</v>
      </c>
    </row>
    <row r="1456" spans="2:8" x14ac:dyDescent="0.25">
      <c r="B1456" t="s">
        <v>234</v>
      </c>
      <c r="C1456" t="s">
        <v>252</v>
      </c>
      <c r="D1456" t="s">
        <v>254</v>
      </c>
      <c r="E1456">
        <v>6</v>
      </c>
      <c r="F1456">
        <v>2025</v>
      </c>
      <c r="G1456">
        <v>37406.579103379998</v>
      </c>
    </row>
    <row r="1457" spans="2:8" x14ac:dyDescent="0.25">
      <c r="B1457" t="s">
        <v>234</v>
      </c>
      <c r="C1457" t="s">
        <v>252</v>
      </c>
      <c r="D1457" t="s">
        <v>254</v>
      </c>
      <c r="E1457">
        <v>6</v>
      </c>
      <c r="F1457">
        <v>2030</v>
      </c>
      <c r="G1457">
        <v>36185.981400379998</v>
      </c>
    </row>
    <row r="1458" spans="2:8" x14ac:dyDescent="0.25">
      <c r="B1458" t="s">
        <v>234</v>
      </c>
      <c r="C1458" t="s">
        <v>252</v>
      </c>
      <c r="D1458" t="s">
        <v>254</v>
      </c>
      <c r="E1458">
        <v>6</v>
      </c>
      <c r="F1458">
        <v>2035</v>
      </c>
      <c r="G1458">
        <v>37797.262196210002</v>
      </c>
    </row>
    <row r="1459" spans="2:8" x14ac:dyDescent="0.25">
      <c r="B1459" t="s">
        <v>234</v>
      </c>
      <c r="C1459" t="s">
        <v>252</v>
      </c>
      <c r="D1459" t="s">
        <v>254</v>
      </c>
      <c r="E1459">
        <v>6</v>
      </c>
      <c r="F1459">
        <v>2040</v>
      </c>
      <c r="G1459">
        <v>37918.145139280001</v>
      </c>
    </row>
    <row r="1460" spans="2:8" x14ac:dyDescent="0.25">
      <c r="B1460" t="s">
        <v>234</v>
      </c>
      <c r="C1460" t="s">
        <v>252</v>
      </c>
      <c r="D1460" t="s">
        <v>254</v>
      </c>
      <c r="E1460">
        <v>6</v>
      </c>
      <c r="F1460">
        <v>2045</v>
      </c>
      <c r="G1460">
        <v>37759.255110580001</v>
      </c>
    </row>
    <row r="1461" spans="2:8" x14ac:dyDescent="0.25">
      <c r="B1461" t="s">
        <v>234</v>
      </c>
      <c r="C1461" t="s">
        <v>252</v>
      </c>
      <c r="D1461" t="s">
        <v>254</v>
      </c>
      <c r="E1461">
        <v>6</v>
      </c>
      <c r="F1461">
        <v>2050</v>
      </c>
      <c r="G1461">
        <v>35972.166138840003</v>
      </c>
      <c r="H1461" s="161"/>
    </row>
    <row r="1462" spans="2:8" x14ac:dyDescent="0.25">
      <c r="B1462" t="s">
        <v>234</v>
      </c>
      <c r="C1462" t="s">
        <v>252</v>
      </c>
      <c r="D1462" t="s">
        <v>257</v>
      </c>
      <c r="E1462">
        <v>1</v>
      </c>
      <c r="F1462">
        <v>2010</v>
      </c>
      <c r="G1462" s="161">
        <v>473630.14261899999</v>
      </c>
      <c r="H1462" s="161"/>
    </row>
    <row r="1463" spans="2:8" x14ac:dyDescent="0.25">
      <c r="B1463" t="s">
        <v>234</v>
      </c>
      <c r="C1463" t="s">
        <v>252</v>
      </c>
      <c r="D1463" t="s">
        <v>257</v>
      </c>
      <c r="E1463">
        <v>1</v>
      </c>
      <c r="F1463">
        <v>2015</v>
      </c>
      <c r="G1463" s="161">
        <v>524593.50672800001</v>
      </c>
      <c r="H1463" s="161"/>
    </row>
    <row r="1464" spans="2:8" x14ac:dyDescent="0.25">
      <c r="B1464" t="s">
        <v>234</v>
      </c>
      <c r="C1464" t="s">
        <v>252</v>
      </c>
      <c r="D1464" t="s">
        <v>257</v>
      </c>
      <c r="E1464">
        <v>1</v>
      </c>
      <c r="F1464">
        <v>2020</v>
      </c>
      <c r="G1464" s="161">
        <v>569124.55651499995</v>
      </c>
      <c r="H1464" s="161"/>
    </row>
    <row r="1465" spans="2:8" x14ac:dyDescent="0.25">
      <c r="B1465" t="s">
        <v>234</v>
      </c>
      <c r="C1465" t="s">
        <v>252</v>
      </c>
      <c r="D1465" t="s">
        <v>257</v>
      </c>
      <c r="E1465">
        <v>1</v>
      </c>
      <c r="F1465">
        <v>2025</v>
      </c>
      <c r="G1465" s="161">
        <v>600965.45420100004</v>
      </c>
      <c r="H1465" s="161"/>
    </row>
    <row r="1466" spans="2:8" x14ac:dyDescent="0.25">
      <c r="B1466" t="s">
        <v>234</v>
      </c>
      <c r="C1466" t="s">
        <v>252</v>
      </c>
      <c r="D1466" t="s">
        <v>257</v>
      </c>
      <c r="E1466">
        <v>1</v>
      </c>
      <c r="F1466">
        <v>2030</v>
      </c>
      <c r="G1466" s="161">
        <v>620126.75525399996</v>
      </c>
      <c r="H1466" s="161"/>
    </row>
    <row r="1467" spans="2:8" x14ac:dyDescent="0.25">
      <c r="B1467" t="s">
        <v>234</v>
      </c>
      <c r="C1467" t="s">
        <v>252</v>
      </c>
      <c r="D1467" t="s">
        <v>257</v>
      </c>
      <c r="E1467">
        <v>1</v>
      </c>
      <c r="F1467">
        <v>2035</v>
      </c>
      <c r="G1467" s="161">
        <v>644058.72636500001</v>
      </c>
      <c r="H1467" s="161"/>
    </row>
    <row r="1468" spans="2:8" x14ac:dyDescent="0.25">
      <c r="B1468" t="s">
        <v>234</v>
      </c>
      <c r="C1468" t="s">
        <v>252</v>
      </c>
      <c r="D1468" t="s">
        <v>257</v>
      </c>
      <c r="E1468">
        <v>1</v>
      </c>
      <c r="F1468">
        <v>2040</v>
      </c>
      <c r="G1468" s="161">
        <v>663719.01463899994</v>
      </c>
      <c r="H1468" s="161"/>
    </row>
    <row r="1469" spans="2:8" x14ac:dyDescent="0.25">
      <c r="B1469" t="s">
        <v>234</v>
      </c>
      <c r="C1469" t="s">
        <v>252</v>
      </c>
      <c r="D1469" t="s">
        <v>257</v>
      </c>
      <c r="E1469">
        <v>1</v>
      </c>
      <c r="F1469">
        <v>2045</v>
      </c>
      <c r="G1469" s="161">
        <v>685216.48551599996</v>
      </c>
      <c r="H1469" s="161"/>
    </row>
    <row r="1470" spans="2:8" x14ac:dyDescent="0.25">
      <c r="B1470" t="s">
        <v>234</v>
      </c>
      <c r="C1470" t="s">
        <v>252</v>
      </c>
      <c r="D1470" t="s">
        <v>257</v>
      </c>
      <c r="E1470">
        <v>1</v>
      </c>
      <c r="F1470">
        <v>2050</v>
      </c>
      <c r="G1470" s="161">
        <v>705008.55190600001</v>
      </c>
      <c r="H1470" s="161"/>
    </row>
    <row r="1471" spans="2:8" x14ac:dyDescent="0.25">
      <c r="B1471" t="s">
        <v>234</v>
      </c>
      <c r="C1471" t="s">
        <v>252</v>
      </c>
      <c r="D1471" t="s">
        <v>257</v>
      </c>
      <c r="E1471">
        <v>2</v>
      </c>
      <c r="F1471">
        <v>2010</v>
      </c>
      <c r="G1471" s="161">
        <v>256114.85039400001</v>
      </c>
      <c r="H1471" s="161"/>
    </row>
    <row r="1472" spans="2:8" x14ac:dyDescent="0.25">
      <c r="B1472" t="s">
        <v>234</v>
      </c>
      <c r="C1472" t="s">
        <v>252</v>
      </c>
      <c r="D1472" t="s">
        <v>257</v>
      </c>
      <c r="E1472">
        <v>2</v>
      </c>
      <c r="F1472">
        <v>2015</v>
      </c>
      <c r="G1472" s="161">
        <v>263485.71252499998</v>
      </c>
      <c r="H1472" s="161"/>
    </row>
    <row r="1473" spans="2:8" x14ac:dyDescent="0.25">
      <c r="B1473" t="s">
        <v>234</v>
      </c>
      <c r="C1473" t="s">
        <v>252</v>
      </c>
      <c r="D1473" t="s">
        <v>257</v>
      </c>
      <c r="E1473">
        <v>2</v>
      </c>
      <c r="F1473">
        <v>2020</v>
      </c>
      <c r="G1473" s="161">
        <v>271889.41527200001</v>
      </c>
      <c r="H1473" s="161"/>
    </row>
    <row r="1474" spans="2:8" x14ac:dyDescent="0.25">
      <c r="B1474" t="s">
        <v>234</v>
      </c>
      <c r="C1474" t="s">
        <v>252</v>
      </c>
      <c r="D1474" t="s">
        <v>257</v>
      </c>
      <c r="E1474">
        <v>2</v>
      </c>
      <c r="F1474">
        <v>2025</v>
      </c>
      <c r="G1474" s="161">
        <v>288674.57859200001</v>
      </c>
      <c r="H1474" s="161"/>
    </row>
    <row r="1475" spans="2:8" x14ac:dyDescent="0.25">
      <c r="B1475" t="s">
        <v>234</v>
      </c>
      <c r="C1475" t="s">
        <v>252</v>
      </c>
      <c r="D1475" t="s">
        <v>257</v>
      </c>
      <c r="E1475">
        <v>2</v>
      </c>
      <c r="F1475">
        <v>2030</v>
      </c>
      <c r="G1475" s="161">
        <v>296115.86103700002</v>
      </c>
      <c r="H1475" s="161"/>
    </row>
    <row r="1476" spans="2:8" x14ac:dyDescent="0.25">
      <c r="B1476" t="s">
        <v>234</v>
      </c>
      <c r="C1476" t="s">
        <v>252</v>
      </c>
      <c r="D1476" t="s">
        <v>257</v>
      </c>
      <c r="E1476">
        <v>2</v>
      </c>
      <c r="F1476">
        <v>2035</v>
      </c>
      <c r="G1476" s="161">
        <v>300021.01321300003</v>
      </c>
      <c r="H1476" s="161"/>
    </row>
    <row r="1477" spans="2:8" x14ac:dyDescent="0.25">
      <c r="B1477" t="s">
        <v>234</v>
      </c>
      <c r="C1477" t="s">
        <v>252</v>
      </c>
      <c r="D1477" t="s">
        <v>257</v>
      </c>
      <c r="E1477">
        <v>2</v>
      </c>
      <c r="F1477">
        <v>2040</v>
      </c>
      <c r="G1477" s="161">
        <v>305111.76037899998</v>
      </c>
      <c r="H1477" s="161"/>
    </row>
    <row r="1478" spans="2:8" x14ac:dyDescent="0.25">
      <c r="B1478" t="s">
        <v>234</v>
      </c>
      <c r="C1478" t="s">
        <v>252</v>
      </c>
      <c r="D1478" t="s">
        <v>257</v>
      </c>
      <c r="E1478">
        <v>2</v>
      </c>
      <c r="F1478">
        <v>2045</v>
      </c>
      <c r="G1478" s="161">
        <v>311613.41082300001</v>
      </c>
      <c r="H1478" s="161"/>
    </row>
    <row r="1479" spans="2:8" x14ac:dyDescent="0.25">
      <c r="B1479" t="s">
        <v>234</v>
      </c>
      <c r="C1479" t="s">
        <v>252</v>
      </c>
      <c r="D1479" t="s">
        <v>257</v>
      </c>
      <c r="E1479">
        <v>2</v>
      </c>
      <c r="F1479">
        <v>2050</v>
      </c>
      <c r="G1479" s="161">
        <v>321586.191941</v>
      </c>
      <c r="H1479" s="161"/>
    </row>
    <row r="1480" spans="2:8" x14ac:dyDescent="0.25">
      <c r="B1480" t="s">
        <v>234</v>
      </c>
      <c r="C1480" t="s">
        <v>252</v>
      </c>
      <c r="D1480" t="s">
        <v>257</v>
      </c>
      <c r="E1480">
        <v>3</v>
      </c>
      <c r="F1480">
        <v>2010</v>
      </c>
      <c r="G1480" s="161">
        <v>132047.96906199999</v>
      </c>
      <c r="H1480" s="161"/>
    </row>
    <row r="1481" spans="2:8" x14ac:dyDescent="0.25">
      <c r="B1481" t="s">
        <v>234</v>
      </c>
      <c r="C1481" t="s">
        <v>252</v>
      </c>
      <c r="D1481" t="s">
        <v>257</v>
      </c>
      <c r="E1481">
        <v>3</v>
      </c>
      <c r="F1481">
        <v>2015</v>
      </c>
      <c r="G1481" s="161">
        <v>137850.54372099999</v>
      </c>
      <c r="H1481" s="161"/>
    </row>
    <row r="1482" spans="2:8" x14ac:dyDescent="0.25">
      <c r="B1482" t="s">
        <v>234</v>
      </c>
      <c r="C1482" t="s">
        <v>252</v>
      </c>
      <c r="D1482" t="s">
        <v>257</v>
      </c>
      <c r="E1482">
        <v>3</v>
      </c>
      <c r="F1482">
        <v>2020</v>
      </c>
      <c r="G1482" s="161">
        <v>146770.081301</v>
      </c>
      <c r="H1482" s="161"/>
    </row>
    <row r="1483" spans="2:8" x14ac:dyDescent="0.25">
      <c r="B1483" t="s">
        <v>234</v>
      </c>
      <c r="C1483" t="s">
        <v>252</v>
      </c>
      <c r="D1483" t="s">
        <v>257</v>
      </c>
      <c r="E1483">
        <v>3</v>
      </c>
      <c r="F1483">
        <v>2025</v>
      </c>
      <c r="G1483" s="161">
        <v>145554.396228</v>
      </c>
      <c r="H1483" s="161"/>
    </row>
    <row r="1484" spans="2:8" x14ac:dyDescent="0.25">
      <c r="B1484" t="s">
        <v>234</v>
      </c>
      <c r="C1484" t="s">
        <v>252</v>
      </c>
      <c r="D1484" t="s">
        <v>257</v>
      </c>
      <c r="E1484">
        <v>3</v>
      </c>
      <c r="F1484">
        <v>2030</v>
      </c>
      <c r="G1484" s="161">
        <v>147376.48457299999</v>
      </c>
      <c r="H1484" s="161"/>
    </row>
    <row r="1485" spans="2:8" x14ac:dyDescent="0.25">
      <c r="B1485" t="s">
        <v>234</v>
      </c>
      <c r="C1485" t="s">
        <v>252</v>
      </c>
      <c r="D1485" t="s">
        <v>257</v>
      </c>
      <c r="E1485">
        <v>3</v>
      </c>
      <c r="F1485">
        <v>2035</v>
      </c>
      <c r="G1485" s="161">
        <v>151331.764926</v>
      </c>
      <c r="H1485" s="161"/>
    </row>
    <row r="1486" spans="2:8" x14ac:dyDescent="0.25">
      <c r="B1486" t="s">
        <v>234</v>
      </c>
      <c r="C1486" t="s">
        <v>252</v>
      </c>
      <c r="D1486" t="s">
        <v>257</v>
      </c>
      <c r="E1486">
        <v>3</v>
      </c>
      <c r="F1486">
        <v>2040</v>
      </c>
      <c r="G1486" s="161">
        <v>149290.65473499999</v>
      </c>
      <c r="H1486" s="161"/>
    </row>
    <row r="1487" spans="2:8" x14ac:dyDescent="0.25">
      <c r="B1487" t="s">
        <v>234</v>
      </c>
      <c r="C1487" t="s">
        <v>252</v>
      </c>
      <c r="D1487" t="s">
        <v>257</v>
      </c>
      <c r="E1487">
        <v>3</v>
      </c>
      <c r="F1487">
        <v>2045</v>
      </c>
      <c r="G1487" s="161">
        <v>153044.448279</v>
      </c>
      <c r="H1487" s="161"/>
    </row>
    <row r="1488" spans="2:8" x14ac:dyDescent="0.25">
      <c r="B1488" t="s">
        <v>234</v>
      </c>
      <c r="C1488" t="s">
        <v>252</v>
      </c>
      <c r="D1488" t="s">
        <v>257</v>
      </c>
      <c r="E1488">
        <v>3</v>
      </c>
      <c r="F1488">
        <v>2050</v>
      </c>
      <c r="G1488" s="161">
        <v>158822.19556399999</v>
      </c>
      <c r="H1488" s="161"/>
    </row>
    <row r="1489" spans="2:8" x14ac:dyDescent="0.25">
      <c r="B1489" t="s">
        <v>234</v>
      </c>
      <c r="C1489" t="s">
        <v>252</v>
      </c>
      <c r="D1489" t="s">
        <v>257</v>
      </c>
      <c r="E1489">
        <v>4</v>
      </c>
      <c r="F1489">
        <v>2010</v>
      </c>
      <c r="G1489" s="161">
        <v>105112.145307</v>
      </c>
      <c r="H1489" s="161"/>
    </row>
    <row r="1490" spans="2:8" x14ac:dyDescent="0.25">
      <c r="B1490" t="s">
        <v>234</v>
      </c>
      <c r="C1490" t="s">
        <v>252</v>
      </c>
      <c r="D1490" t="s">
        <v>257</v>
      </c>
      <c r="E1490">
        <v>4</v>
      </c>
      <c r="F1490">
        <v>2015</v>
      </c>
      <c r="G1490" s="161">
        <v>115544.726723</v>
      </c>
      <c r="H1490" s="161"/>
    </row>
    <row r="1491" spans="2:8" x14ac:dyDescent="0.25">
      <c r="B1491" t="s">
        <v>234</v>
      </c>
      <c r="C1491" t="s">
        <v>252</v>
      </c>
      <c r="D1491" t="s">
        <v>257</v>
      </c>
      <c r="E1491">
        <v>4</v>
      </c>
      <c r="F1491">
        <v>2020</v>
      </c>
      <c r="G1491" s="161">
        <v>113630.51940600001</v>
      </c>
      <c r="H1491" s="161"/>
    </row>
    <row r="1492" spans="2:8" x14ac:dyDescent="0.25">
      <c r="B1492" t="s">
        <v>234</v>
      </c>
      <c r="C1492" t="s">
        <v>252</v>
      </c>
      <c r="D1492" t="s">
        <v>257</v>
      </c>
      <c r="E1492">
        <v>4</v>
      </c>
      <c r="F1492">
        <v>2025</v>
      </c>
      <c r="G1492" s="161">
        <v>108194.42481900001</v>
      </c>
      <c r="H1492" s="161"/>
    </row>
    <row r="1493" spans="2:8" x14ac:dyDescent="0.25">
      <c r="B1493" t="s">
        <v>234</v>
      </c>
      <c r="C1493" t="s">
        <v>252</v>
      </c>
      <c r="D1493" t="s">
        <v>257</v>
      </c>
      <c r="E1493">
        <v>4</v>
      </c>
      <c r="F1493">
        <v>2030</v>
      </c>
      <c r="G1493" s="161">
        <v>113431.17946499999</v>
      </c>
      <c r="H1493" s="161"/>
    </row>
    <row r="1494" spans="2:8" x14ac:dyDescent="0.25">
      <c r="B1494" t="s">
        <v>234</v>
      </c>
      <c r="C1494" t="s">
        <v>252</v>
      </c>
      <c r="D1494" t="s">
        <v>257</v>
      </c>
      <c r="E1494">
        <v>4</v>
      </c>
      <c r="F1494">
        <v>2035</v>
      </c>
      <c r="G1494" s="161">
        <v>114377.666403</v>
      </c>
      <c r="H1494" s="161"/>
    </row>
    <row r="1495" spans="2:8" x14ac:dyDescent="0.25">
      <c r="B1495" t="s">
        <v>234</v>
      </c>
      <c r="C1495" t="s">
        <v>252</v>
      </c>
      <c r="D1495" t="s">
        <v>257</v>
      </c>
      <c r="E1495">
        <v>4</v>
      </c>
      <c r="F1495">
        <v>2040</v>
      </c>
      <c r="G1495" s="161">
        <v>115324.556788</v>
      </c>
      <c r="H1495" s="161"/>
    </row>
    <row r="1496" spans="2:8" x14ac:dyDescent="0.25">
      <c r="B1496" t="s">
        <v>234</v>
      </c>
      <c r="C1496" t="s">
        <v>252</v>
      </c>
      <c r="D1496" t="s">
        <v>257</v>
      </c>
      <c r="E1496">
        <v>4</v>
      </c>
      <c r="F1496">
        <v>2045</v>
      </c>
      <c r="G1496" s="161">
        <v>117726.363885</v>
      </c>
      <c r="H1496" s="161"/>
    </row>
    <row r="1497" spans="2:8" x14ac:dyDescent="0.25">
      <c r="B1497" t="s">
        <v>234</v>
      </c>
      <c r="C1497" t="s">
        <v>252</v>
      </c>
      <c r="D1497" t="s">
        <v>257</v>
      </c>
      <c r="E1497">
        <v>4</v>
      </c>
      <c r="F1497">
        <v>2050</v>
      </c>
      <c r="G1497" s="161">
        <v>122939.726387</v>
      </c>
    </row>
    <row r="1498" spans="2:8" x14ac:dyDescent="0.25">
      <c r="B1498" t="s">
        <v>234</v>
      </c>
      <c r="C1498" t="s">
        <v>252</v>
      </c>
      <c r="D1498" t="s">
        <v>257</v>
      </c>
      <c r="E1498">
        <v>5</v>
      </c>
      <c r="F1498">
        <v>2010</v>
      </c>
      <c r="G1498">
        <v>60116.549947749998</v>
      </c>
    </row>
    <row r="1499" spans="2:8" x14ac:dyDescent="0.25">
      <c r="B1499" t="s">
        <v>234</v>
      </c>
      <c r="C1499" t="s">
        <v>252</v>
      </c>
      <c r="D1499" t="s">
        <v>257</v>
      </c>
      <c r="E1499">
        <v>5</v>
      </c>
      <c r="F1499">
        <v>2015</v>
      </c>
      <c r="G1499">
        <v>50183.017342790001</v>
      </c>
    </row>
    <row r="1500" spans="2:8" x14ac:dyDescent="0.25">
      <c r="B1500" t="s">
        <v>234</v>
      </c>
      <c r="C1500" t="s">
        <v>252</v>
      </c>
      <c r="D1500" t="s">
        <v>257</v>
      </c>
      <c r="E1500">
        <v>5</v>
      </c>
      <c r="F1500">
        <v>2020</v>
      </c>
      <c r="G1500">
        <v>44202.342943889998</v>
      </c>
    </row>
    <row r="1501" spans="2:8" x14ac:dyDescent="0.25">
      <c r="B1501" t="s">
        <v>234</v>
      </c>
      <c r="C1501" t="s">
        <v>252</v>
      </c>
      <c r="D1501" t="s">
        <v>257</v>
      </c>
      <c r="E1501">
        <v>5</v>
      </c>
      <c r="F1501">
        <v>2025</v>
      </c>
      <c r="G1501">
        <v>43543.955174039998</v>
      </c>
    </row>
    <row r="1502" spans="2:8" x14ac:dyDescent="0.25">
      <c r="B1502" t="s">
        <v>234</v>
      </c>
      <c r="C1502" t="s">
        <v>252</v>
      </c>
      <c r="D1502" t="s">
        <v>257</v>
      </c>
      <c r="E1502">
        <v>5</v>
      </c>
      <c r="F1502">
        <v>2030</v>
      </c>
      <c r="G1502">
        <v>43965.120861349998</v>
      </c>
    </row>
    <row r="1503" spans="2:8" x14ac:dyDescent="0.25">
      <c r="B1503" t="s">
        <v>234</v>
      </c>
      <c r="C1503" t="s">
        <v>252</v>
      </c>
      <c r="D1503" t="s">
        <v>257</v>
      </c>
      <c r="E1503">
        <v>5</v>
      </c>
      <c r="F1503">
        <v>2035</v>
      </c>
      <c r="G1503">
        <v>40978.677564060003</v>
      </c>
    </row>
    <row r="1504" spans="2:8" x14ac:dyDescent="0.25">
      <c r="B1504" t="s">
        <v>234</v>
      </c>
      <c r="C1504" t="s">
        <v>252</v>
      </c>
      <c r="D1504" t="s">
        <v>257</v>
      </c>
      <c r="E1504">
        <v>5</v>
      </c>
      <c r="F1504">
        <v>2040</v>
      </c>
      <c r="G1504">
        <v>40590.045475059997</v>
      </c>
    </row>
    <row r="1505" spans="2:8" x14ac:dyDescent="0.25">
      <c r="B1505" t="s">
        <v>234</v>
      </c>
      <c r="C1505" t="s">
        <v>252</v>
      </c>
      <c r="D1505" t="s">
        <v>257</v>
      </c>
      <c r="E1505">
        <v>5</v>
      </c>
      <c r="F1505">
        <v>2045</v>
      </c>
      <c r="G1505">
        <v>42601.647106650002</v>
      </c>
    </row>
    <row r="1506" spans="2:8" x14ac:dyDescent="0.25">
      <c r="B1506" t="s">
        <v>234</v>
      </c>
      <c r="C1506" t="s">
        <v>252</v>
      </c>
      <c r="D1506" t="s">
        <v>257</v>
      </c>
      <c r="E1506">
        <v>5</v>
      </c>
      <c r="F1506">
        <v>2050</v>
      </c>
      <c r="G1506">
        <v>42874.419039419998</v>
      </c>
    </row>
    <row r="1507" spans="2:8" x14ac:dyDescent="0.25">
      <c r="B1507" t="s">
        <v>234</v>
      </c>
      <c r="C1507" t="s">
        <v>252</v>
      </c>
      <c r="D1507" t="s">
        <v>257</v>
      </c>
      <c r="E1507">
        <v>6</v>
      </c>
      <c r="F1507">
        <v>2010</v>
      </c>
      <c r="G1507">
        <v>34946.199101530001</v>
      </c>
    </row>
    <row r="1508" spans="2:8" x14ac:dyDescent="0.25">
      <c r="B1508" t="s">
        <v>234</v>
      </c>
      <c r="C1508" t="s">
        <v>252</v>
      </c>
      <c r="D1508" t="s">
        <v>257</v>
      </c>
      <c r="E1508">
        <v>6</v>
      </c>
      <c r="F1508">
        <v>2015</v>
      </c>
      <c r="G1508">
        <v>30302.365016219999</v>
      </c>
    </row>
    <row r="1509" spans="2:8" x14ac:dyDescent="0.25">
      <c r="B1509" t="s">
        <v>234</v>
      </c>
      <c r="C1509" t="s">
        <v>252</v>
      </c>
      <c r="D1509" t="s">
        <v>257</v>
      </c>
      <c r="E1509">
        <v>6</v>
      </c>
      <c r="F1509">
        <v>2020</v>
      </c>
      <c r="G1509">
        <v>23868.416027700001</v>
      </c>
    </row>
    <row r="1510" spans="2:8" x14ac:dyDescent="0.25">
      <c r="B1510" t="s">
        <v>234</v>
      </c>
      <c r="C1510" t="s">
        <v>252</v>
      </c>
      <c r="D1510" t="s">
        <v>257</v>
      </c>
      <c r="E1510">
        <v>6</v>
      </c>
      <c r="F1510">
        <v>2025</v>
      </c>
      <c r="G1510">
        <v>19320.19968501</v>
      </c>
    </row>
    <row r="1511" spans="2:8" x14ac:dyDescent="0.25">
      <c r="B1511" t="s">
        <v>234</v>
      </c>
      <c r="C1511" t="s">
        <v>252</v>
      </c>
      <c r="D1511" t="s">
        <v>257</v>
      </c>
      <c r="E1511">
        <v>6</v>
      </c>
      <c r="F1511">
        <v>2030</v>
      </c>
      <c r="G1511">
        <v>18796.96589576</v>
      </c>
    </row>
    <row r="1512" spans="2:8" x14ac:dyDescent="0.25">
      <c r="B1512" t="s">
        <v>234</v>
      </c>
      <c r="C1512" t="s">
        <v>252</v>
      </c>
      <c r="D1512" t="s">
        <v>257</v>
      </c>
      <c r="E1512">
        <v>6</v>
      </c>
      <c r="F1512">
        <v>2035</v>
      </c>
      <c r="G1512">
        <v>20508.556555349998</v>
      </c>
    </row>
    <row r="1513" spans="2:8" x14ac:dyDescent="0.25">
      <c r="B1513" t="s">
        <v>234</v>
      </c>
      <c r="C1513" t="s">
        <v>252</v>
      </c>
      <c r="D1513" t="s">
        <v>257</v>
      </c>
      <c r="E1513">
        <v>6</v>
      </c>
      <c r="F1513">
        <v>2040</v>
      </c>
      <c r="G1513">
        <v>19424.97486522</v>
      </c>
    </row>
    <row r="1514" spans="2:8" x14ac:dyDescent="0.25">
      <c r="B1514" t="s">
        <v>234</v>
      </c>
      <c r="C1514" t="s">
        <v>252</v>
      </c>
      <c r="D1514" t="s">
        <v>257</v>
      </c>
      <c r="E1514">
        <v>6</v>
      </c>
      <c r="F1514">
        <v>2045</v>
      </c>
      <c r="G1514">
        <v>19055.630106879998</v>
      </c>
    </row>
    <row r="1515" spans="2:8" x14ac:dyDescent="0.25">
      <c r="B1515" t="s">
        <v>234</v>
      </c>
      <c r="C1515" t="s">
        <v>252</v>
      </c>
      <c r="D1515" t="s">
        <v>257</v>
      </c>
      <c r="E1515">
        <v>6</v>
      </c>
      <c r="F1515">
        <v>2050</v>
      </c>
      <c r="G1515">
        <v>19589.311275529999</v>
      </c>
      <c r="H1515" s="161"/>
    </row>
    <row r="1516" spans="2:8" x14ac:dyDescent="0.25">
      <c r="B1516" t="s">
        <v>234</v>
      </c>
      <c r="C1516" t="s">
        <v>252</v>
      </c>
      <c r="D1516" t="s">
        <v>258</v>
      </c>
      <c r="E1516">
        <v>1</v>
      </c>
      <c r="F1516">
        <v>2010</v>
      </c>
      <c r="G1516" s="161">
        <v>468659.47289899999</v>
      </c>
      <c r="H1516" s="161"/>
    </row>
    <row r="1517" spans="2:8" x14ac:dyDescent="0.25">
      <c r="B1517" t="s">
        <v>234</v>
      </c>
      <c r="C1517" t="s">
        <v>252</v>
      </c>
      <c r="D1517" t="s">
        <v>258</v>
      </c>
      <c r="E1517">
        <v>1</v>
      </c>
      <c r="F1517">
        <v>2015</v>
      </c>
      <c r="G1517" s="161">
        <v>532902.12124899996</v>
      </c>
      <c r="H1517" s="161"/>
    </row>
    <row r="1518" spans="2:8" x14ac:dyDescent="0.25">
      <c r="B1518" t="s">
        <v>234</v>
      </c>
      <c r="C1518" t="s">
        <v>252</v>
      </c>
      <c r="D1518" t="s">
        <v>258</v>
      </c>
      <c r="E1518">
        <v>1</v>
      </c>
      <c r="F1518">
        <v>2020</v>
      </c>
      <c r="G1518" s="161">
        <v>584000.708446</v>
      </c>
      <c r="H1518" s="161"/>
    </row>
    <row r="1519" spans="2:8" x14ac:dyDescent="0.25">
      <c r="B1519" t="s">
        <v>234</v>
      </c>
      <c r="C1519" t="s">
        <v>252</v>
      </c>
      <c r="D1519" t="s">
        <v>258</v>
      </c>
      <c r="E1519">
        <v>1</v>
      </c>
      <c r="F1519">
        <v>2025</v>
      </c>
      <c r="G1519" s="161">
        <v>625122.29996500001</v>
      </c>
      <c r="H1519" s="161"/>
    </row>
    <row r="1520" spans="2:8" x14ac:dyDescent="0.25">
      <c r="B1520" t="s">
        <v>234</v>
      </c>
      <c r="C1520" t="s">
        <v>252</v>
      </c>
      <c r="D1520" t="s">
        <v>258</v>
      </c>
      <c r="E1520">
        <v>1</v>
      </c>
      <c r="F1520">
        <v>2030</v>
      </c>
      <c r="G1520" s="161">
        <v>683769.61347400001</v>
      </c>
      <c r="H1520" s="161"/>
    </row>
    <row r="1521" spans="2:8" x14ac:dyDescent="0.25">
      <c r="B1521" t="s">
        <v>234</v>
      </c>
      <c r="C1521" t="s">
        <v>252</v>
      </c>
      <c r="D1521" t="s">
        <v>258</v>
      </c>
      <c r="E1521">
        <v>1</v>
      </c>
      <c r="F1521">
        <v>2035</v>
      </c>
      <c r="G1521" s="161">
        <v>731875.51740600006</v>
      </c>
      <c r="H1521" s="161"/>
    </row>
    <row r="1522" spans="2:8" x14ac:dyDescent="0.25">
      <c r="B1522" t="s">
        <v>234</v>
      </c>
      <c r="C1522" t="s">
        <v>252</v>
      </c>
      <c r="D1522" t="s">
        <v>258</v>
      </c>
      <c r="E1522">
        <v>1</v>
      </c>
      <c r="F1522">
        <v>2040</v>
      </c>
      <c r="G1522" s="161">
        <v>755932.97903299995</v>
      </c>
      <c r="H1522" s="161"/>
    </row>
    <row r="1523" spans="2:8" x14ac:dyDescent="0.25">
      <c r="B1523" t="s">
        <v>234</v>
      </c>
      <c r="C1523" t="s">
        <v>252</v>
      </c>
      <c r="D1523" t="s">
        <v>258</v>
      </c>
      <c r="E1523">
        <v>1</v>
      </c>
      <c r="F1523">
        <v>2045</v>
      </c>
      <c r="G1523" s="161">
        <v>794302.39047099999</v>
      </c>
      <c r="H1523" s="161"/>
    </row>
    <row r="1524" spans="2:8" x14ac:dyDescent="0.25">
      <c r="B1524" t="s">
        <v>234</v>
      </c>
      <c r="C1524" t="s">
        <v>252</v>
      </c>
      <c r="D1524" t="s">
        <v>258</v>
      </c>
      <c r="E1524">
        <v>1</v>
      </c>
      <c r="F1524">
        <v>2050</v>
      </c>
      <c r="G1524" s="161">
        <v>806519.30225399998</v>
      </c>
      <c r="H1524" s="161"/>
    </row>
    <row r="1525" spans="2:8" x14ac:dyDescent="0.25">
      <c r="B1525" t="s">
        <v>234</v>
      </c>
      <c r="C1525" t="s">
        <v>252</v>
      </c>
      <c r="D1525" t="s">
        <v>258</v>
      </c>
      <c r="E1525">
        <v>2</v>
      </c>
      <c r="F1525">
        <v>2010</v>
      </c>
      <c r="G1525" s="161">
        <v>220165.477663</v>
      </c>
      <c r="H1525" s="161"/>
    </row>
    <row r="1526" spans="2:8" x14ac:dyDescent="0.25">
      <c r="B1526" t="s">
        <v>234</v>
      </c>
      <c r="C1526" t="s">
        <v>252</v>
      </c>
      <c r="D1526" t="s">
        <v>258</v>
      </c>
      <c r="E1526">
        <v>2</v>
      </c>
      <c r="F1526">
        <v>2015</v>
      </c>
      <c r="G1526" s="161">
        <v>244353.096234</v>
      </c>
      <c r="H1526" s="161"/>
    </row>
    <row r="1527" spans="2:8" x14ac:dyDescent="0.25">
      <c r="B1527" t="s">
        <v>234</v>
      </c>
      <c r="C1527" t="s">
        <v>252</v>
      </c>
      <c r="D1527" t="s">
        <v>258</v>
      </c>
      <c r="E1527">
        <v>2</v>
      </c>
      <c r="F1527">
        <v>2020</v>
      </c>
      <c r="G1527" s="161">
        <v>267549.254028</v>
      </c>
      <c r="H1527" s="161"/>
    </row>
    <row r="1528" spans="2:8" x14ac:dyDescent="0.25">
      <c r="B1528" t="s">
        <v>234</v>
      </c>
      <c r="C1528" t="s">
        <v>252</v>
      </c>
      <c r="D1528" t="s">
        <v>258</v>
      </c>
      <c r="E1528">
        <v>2</v>
      </c>
      <c r="F1528">
        <v>2025</v>
      </c>
      <c r="G1528" s="161">
        <v>285605.48399500002</v>
      </c>
      <c r="H1528" s="161"/>
    </row>
    <row r="1529" spans="2:8" x14ac:dyDescent="0.25">
      <c r="B1529" t="s">
        <v>234</v>
      </c>
      <c r="C1529" t="s">
        <v>252</v>
      </c>
      <c r="D1529" t="s">
        <v>258</v>
      </c>
      <c r="E1529">
        <v>2</v>
      </c>
      <c r="F1529">
        <v>2030</v>
      </c>
      <c r="G1529" s="161">
        <v>302662.13848899998</v>
      </c>
      <c r="H1529" s="161"/>
    </row>
    <row r="1530" spans="2:8" x14ac:dyDescent="0.25">
      <c r="B1530" t="s">
        <v>234</v>
      </c>
      <c r="C1530" t="s">
        <v>252</v>
      </c>
      <c r="D1530" t="s">
        <v>258</v>
      </c>
      <c r="E1530">
        <v>2</v>
      </c>
      <c r="F1530">
        <v>2035</v>
      </c>
      <c r="G1530" s="161">
        <v>315785.01499499998</v>
      </c>
      <c r="H1530" s="161"/>
    </row>
    <row r="1531" spans="2:8" x14ac:dyDescent="0.25">
      <c r="B1531" t="s">
        <v>234</v>
      </c>
      <c r="C1531" t="s">
        <v>252</v>
      </c>
      <c r="D1531" t="s">
        <v>258</v>
      </c>
      <c r="E1531">
        <v>2</v>
      </c>
      <c r="F1531">
        <v>2040</v>
      </c>
      <c r="G1531" s="161">
        <v>328858.88830599998</v>
      </c>
      <c r="H1531" s="161"/>
    </row>
    <row r="1532" spans="2:8" x14ac:dyDescent="0.25">
      <c r="B1532" t="s">
        <v>234</v>
      </c>
      <c r="C1532" t="s">
        <v>252</v>
      </c>
      <c r="D1532" t="s">
        <v>258</v>
      </c>
      <c r="E1532">
        <v>2</v>
      </c>
      <c r="F1532">
        <v>2045</v>
      </c>
      <c r="G1532" s="161">
        <v>336248.12384100002</v>
      </c>
      <c r="H1532" s="161"/>
    </row>
    <row r="1533" spans="2:8" x14ac:dyDescent="0.25">
      <c r="B1533" t="s">
        <v>234</v>
      </c>
      <c r="C1533" t="s">
        <v>252</v>
      </c>
      <c r="D1533" t="s">
        <v>258</v>
      </c>
      <c r="E1533">
        <v>2</v>
      </c>
      <c r="F1533">
        <v>2050</v>
      </c>
      <c r="G1533" s="161">
        <v>354620.18006099999</v>
      </c>
    </row>
    <row r="1534" spans="2:8" x14ac:dyDescent="0.25">
      <c r="B1534" t="s">
        <v>234</v>
      </c>
      <c r="C1534" t="s">
        <v>252</v>
      </c>
      <c r="D1534" t="s">
        <v>258</v>
      </c>
      <c r="E1534">
        <v>3</v>
      </c>
      <c r="F1534">
        <v>2010</v>
      </c>
      <c r="G1534">
        <v>90307.928736029993</v>
      </c>
      <c r="H1534" s="161"/>
    </row>
    <row r="1535" spans="2:8" x14ac:dyDescent="0.25">
      <c r="B1535" t="s">
        <v>234</v>
      </c>
      <c r="C1535" t="s">
        <v>252</v>
      </c>
      <c r="D1535" t="s">
        <v>258</v>
      </c>
      <c r="E1535">
        <v>3</v>
      </c>
      <c r="F1535">
        <v>2015</v>
      </c>
      <c r="G1535" s="161">
        <v>104933.07338099999</v>
      </c>
      <c r="H1535" s="161"/>
    </row>
    <row r="1536" spans="2:8" x14ac:dyDescent="0.25">
      <c r="B1536" t="s">
        <v>234</v>
      </c>
      <c r="C1536" t="s">
        <v>252</v>
      </c>
      <c r="D1536" t="s">
        <v>258</v>
      </c>
      <c r="E1536">
        <v>3</v>
      </c>
      <c r="F1536">
        <v>2020</v>
      </c>
      <c r="G1536" s="161">
        <v>107732.812848</v>
      </c>
      <c r="H1536" s="161"/>
    </row>
    <row r="1537" spans="2:8" x14ac:dyDescent="0.25">
      <c r="B1537" t="s">
        <v>234</v>
      </c>
      <c r="C1537" t="s">
        <v>252</v>
      </c>
      <c r="D1537" t="s">
        <v>258</v>
      </c>
      <c r="E1537">
        <v>3</v>
      </c>
      <c r="F1537">
        <v>2025</v>
      </c>
      <c r="G1537" s="161">
        <v>113019.00210100001</v>
      </c>
      <c r="H1537" s="161"/>
    </row>
    <row r="1538" spans="2:8" x14ac:dyDescent="0.25">
      <c r="B1538" t="s">
        <v>234</v>
      </c>
      <c r="C1538" t="s">
        <v>252</v>
      </c>
      <c r="D1538" t="s">
        <v>258</v>
      </c>
      <c r="E1538">
        <v>3</v>
      </c>
      <c r="F1538">
        <v>2030</v>
      </c>
      <c r="G1538" s="161">
        <v>118373.623418</v>
      </c>
      <c r="H1538" s="161"/>
    </row>
    <row r="1539" spans="2:8" x14ac:dyDescent="0.25">
      <c r="B1539" t="s">
        <v>234</v>
      </c>
      <c r="C1539" t="s">
        <v>252</v>
      </c>
      <c r="D1539" t="s">
        <v>258</v>
      </c>
      <c r="E1539">
        <v>3</v>
      </c>
      <c r="F1539">
        <v>2035</v>
      </c>
      <c r="G1539" s="161">
        <v>121971.92700900001</v>
      </c>
      <c r="H1539" s="161"/>
    </row>
    <row r="1540" spans="2:8" x14ac:dyDescent="0.25">
      <c r="B1540" t="s">
        <v>234</v>
      </c>
      <c r="C1540" t="s">
        <v>252</v>
      </c>
      <c r="D1540" t="s">
        <v>258</v>
      </c>
      <c r="E1540">
        <v>3</v>
      </c>
      <c r="F1540">
        <v>2040</v>
      </c>
      <c r="G1540" s="161">
        <v>122396.07523</v>
      </c>
      <c r="H1540" s="161"/>
    </row>
    <row r="1541" spans="2:8" x14ac:dyDescent="0.25">
      <c r="B1541" t="s">
        <v>234</v>
      </c>
      <c r="C1541" t="s">
        <v>252</v>
      </c>
      <c r="D1541" t="s">
        <v>258</v>
      </c>
      <c r="E1541">
        <v>3</v>
      </c>
      <c r="F1541">
        <v>2045</v>
      </c>
      <c r="G1541" s="161">
        <v>125617.346873</v>
      </c>
      <c r="H1541" s="161"/>
    </row>
    <row r="1542" spans="2:8" x14ac:dyDescent="0.25">
      <c r="B1542" t="s">
        <v>234</v>
      </c>
      <c r="C1542" t="s">
        <v>252</v>
      </c>
      <c r="D1542" t="s">
        <v>258</v>
      </c>
      <c r="E1542">
        <v>3</v>
      </c>
      <c r="F1542">
        <v>2050</v>
      </c>
      <c r="G1542" s="161">
        <v>126986.423872</v>
      </c>
    </row>
    <row r="1543" spans="2:8" x14ac:dyDescent="0.25">
      <c r="B1543" t="s">
        <v>234</v>
      </c>
      <c r="C1543" t="s">
        <v>252</v>
      </c>
      <c r="D1543" t="s">
        <v>258</v>
      </c>
      <c r="E1543">
        <v>4</v>
      </c>
      <c r="F1543">
        <v>2010</v>
      </c>
      <c r="G1543">
        <v>62110.248208980003</v>
      </c>
    </row>
    <row r="1544" spans="2:8" x14ac:dyDescent="0.25">
      <c r="B1544" t="s">
        <v>234</v>
      </c>
      <c r="C1544" t="s">
        <v>252</v>
      </c>
      <c r="D1544" t="s">
        <v>258</v>
      </c>
      <c r="E1544">
        <v>4</v>
      </c>
      <c r="F1544">
        <v>2015</v>
      </c>
      <c r="G1544">
        <v>77066.059838829999</v>
      </c>
    </row>
    <row r="1545" spans="2:8" x14ac:dyDescent="0.25">
      <c r="B1545" t="s">
        <v>234</v>
      </c>
      <c r="C1545" t="s">
        <v>252</v>
      </c>
      <c r="D1545" t="s">
        <v>258</v>
      </c>
      <c r="E1545">
        <v>4</v>
      </c>
      <c r="F1545">
        <v>2020</v>
      </c>
      <c r="G1545">
        <v>82147.946359590002</v>
      </c>
    </row>
    <row r="1546" spans="2:8" x14ac:dyDescent="0.25">
      <c r="B1546" t="s">
        <v>234</v>
      </c>
      <c r="C1546" t="s">
        <v>252</v>
      </c>
      <c r="D1546" t="s">
        <v>258</v>
      </c>
      <c r="E1546">
        <v>4</v>
      </c>
      <c r="F1546">
        <v>2025</v>
      </c>
      <c r="G1546">
        <v>79483.51416603</v>
      </c>
    </row>
    <row r="1547" spans="2:8" x14ac:dyDescent="0.25">
      <c r="B1547" t="s">
        <v>234</v>
      </c>
      <c r="C1547" t="s">
        <v>252</v>
      </c>
      <c r="D1547" t="s">
        <v>258</v>
      </c>
      <c r="E1547">
        <v>4</v>
      </c>
      <c r="F1547">
        <v>2030</v>
      </c>
      <c r="G1547">
        <v>87760.493889320001</v>
      </c>
    </row>
    <row r="1548" spans="2:8" x14ac:dyDescent="0.25">
      <c r="B1548" t="s">
        <v>234</v>
      </c>
      <c r="C1548" t="s">
        <v>252</v>
      </c>
      <c r="D1548" t="s">
        <v>258</v>
      </c>
      <c r="E1548">
        <v>4</v>
      </c>
      <c r="F1548">
        <v>2035</v>
      </c>
      <c r="G1548">
        <v>85074.340943319999</v>
      </c>
    </row>
    <row r="1549" spans="2:8" x14ac:dyDescent="0.25">
      <c r="B1549" t="s">
        <v>234</v>
      </c>
      <c r="C1549" t="s">
        <v>252</v>
      </c>
      <c r="D1549" t="s">
        <v>258</v>
      </c>
      <c r="E1549">
        <v>4</v>
      </c>
      <c r="F1549">
        <v>2040</v>
      </c>
      <c r="G1549">
        <v>83120.418400950002</v>
      </c>
    </row>
    <row r="1550" spans="2:8" x14ac:dyDescent="0.25">
      <c r="B1550" t="s">
        <v>234</v>
      </c>
      <c r="C1550" t="s">
        <v>252</v>
      </c>
      <c r="D1550" t="s">
        <v>258</v>
      </c>
      <c r="E1550">
        <v>4</v>
      </c>
      <c r="F1550">
        <v>2045</v>
      </c>
      <c r="G1550">
        <v>86227.338370340003</v>
      </c>
    </row>
    <row r="1551" spans="2:8" x14ac:dyDescent="0.25">
      <c r="B1551" t="s">
        <v>234</v>
      </c>
      <c r="C1551" t="s">
        <v>252</v>
      </c>
      <c r="D1551" t="s">
        <v>258</v>
      </c>
      <c r="E1551">
        <v>4</v>
      </c>
      <c r="F1551">
        <v>2050</v>
      </c>
      <c r="G1551">
        <v>85495.03390758</v>
      </c>
    </row>
    <row r="1552" spans="2:8" x14ac:dyDescent="0.25">
      <c r="B1552" t="s">
        <v>234</v>
      </c>
      <c r="C1552" t="s">
        <v>252</v>
      </c>
      <c r="D1552" t="s">
        <v>258</v>
      </c>
      <c r="E1552">
        <v>5</v>
      </c>
      <c r="F1552">
        <v>2010</v>
      </c>
      <c r="G1552">
        <v>25828.632229589999</v>
      </c>
    </row>
    <row r="1553" spans="2:7" x14ac:dyDescent="0.25">
      <c r="B1553" t="s">
        <v>234</v>
      </c>
      <c r="C1553" t="s">
        <v>252</v>
      </c>
      <c r="D1553" t="s">
        <v>258</v>
      </c>
      <c r="E1553">
        <v>5</v>
      </c>
      <c r="F1553">
        <v>2015</v>
      </c>
      <c r="G1553">
        <v>24897.733209909999</v>
      </c>
    </row>
    <row r="1554" spans="2:7" x14ac:dyDescent="0.25">
      <c r="B1554" t="s">
        <v>234</v>
      </c>
      <c r="C1554" t="s">
        <v>252</v>
      </c>
      <c r="D1554" t="s">
        <v>258</v>
      </c>
      <c r="E1554">
        <v>5</v>
      </c>
      <c r="F1554">
        <v>2020</v>
      </c>
      <c r="G1554">
        <v>27228.618431030001</v>
      </c>
    </row>
    <row r="1555" spans="2:7" x14ac:dyDescent="0.25">
      <c r="B1555" t="s">
        <v>234</v>
      </c>
      <c r="C1555" t="s">
        <v>252</v>
      </c>
      <c r="D1555" t="s">
        <v>258</v>
      </c>
      <c r="E1555">
        <v>5</v>
      </c>
      <c r="F1555">
        <v>2025</v>
      </c>
      <c r="G1555">
        <v>29807.941746709999</v>
      </c>
    </row>
    <row r="1556" spans="2:7" x14ac:dyDescent="0.25">
      <c r="B1556" t="s">
        <v>234</v>
      </c>
      <c r="C1556" t="s">
        <v>252</v>
      </c>
      <c r="D1556" t="s">
        <v>258</v>
      </c>
      <c r="E1556">
        <v>5</v>
      </c>
      <c r="F1556">
        <v>2030</v>
      </c>
      <c r="G1556">
        <v>27492.72867493</v>
      </c>
    </row>
    <row r="1557" spans="2:7" x14ac:dyDescent="0.25">
      <c r="B1557" t="s">
        <v>234</v>
      </c>
      <c r="C1557" t="s">
        <v>252</v>
      </c>
      <c r="D1557" t="s">
        <v>258</v>
      </c>
      <c r="E1557">
        <v>5</v>
      </c>
      <c r="F1557">
        <v>2035</v>
      </c>
      <c r="G1557">
        <v>29109.478242009998</v>
      </c>
    </row>
    <row r="1558" spans="2:7" x14ac:dyDescent="0.25">
      <c r="B1558" t="s">
        <v>234</v>
      </c>
      <c r="C1558" t="s">
        <v>252</v>
      </c>
      <c r="D1558" t="s">
        <v>258</v>
      </c>
      <c r="E1558">
        <v>5</v>
      </c>
      <c r="F1558">
        <v>2040</v>
      </c>
      <c r="G1558">
        <v>28209.516573950001</v>
      </c>
    </row>
    <row r="1559" spans="2:7" x14ac:dyDescent="0.25">
      <c r="B1559" t="s">
        <v>234</v>
      </c>
      <c r="C1559" t="s">
        <v>252</v>
      </c>
      <c r="D1559" t="s">
        <v>258</v>
      </c>
      <c r="E1559">
        <v>5</v>
      </c>
      <c r="F1559">
        <v>2045</v>
      </c>
      <c r="G1559">
        <v>29722.516226219999</v>
      </c>
    </row>
    <row r="1560" spans="2:7" x14ac:dyDescent="0.25">
      <c r="B1560" t="s">
        <v>234</v>
      </c>
      <c r="C1560" t="s">
        <v>252</v>
      </c>
      <c r="D1560" t="s">
        <v>258</v>
      </c>
      <c r="E1560">
        <v>5</v>
      </c>
      <c r="F1560">
        <v>2050</v>
      </c>
      <c r="G1560">
        <v>30407.87314</v>
      </c>
    </row>
    <row r="1561" spans="2:7" x14ac:dyDescent="0.25">
      <c r="B1561" t="s">
        <v>234</v>
      </c>
      <c r="C1561" t="s">
        <v>252</v>
      </c>
      <c r="D1561" t="s">
        <v>258</v>
      </c>
      <c r="E1561">
        <v>6</v>
      </c>
      <c r="F1561">
        <v>2010</v>
      </c>
      <c r="G1561">
        <v>12895.705957910001</v>
      </c>
    </row>
    <row r="1562" spans="2:7" x14ac:dyDescent="0.25">
      <c r="B1562" t="s">
        <v>234</v>
      </c>
      <c r="C1562" t="s">
        <v>252</v>
      </c>
      <c r="D1562" t="s">
        <v>258</v>
      </c>
      <c r="E1562">
        <v>6</v>
      </c>
      <c r="F1562">
        <v>2015</v>
      </c>
      <c r="G1562">
        <v>13941.979638569999</v>
      </c>
    </row>
    <row r="1563" spans="2:7" x14ac:dyDescent="0.25">
      <c r="B1563" t="s">
        <v>234</v>
      </c>
      <c r="C1563" t="s">
        <v>252</v>
      </c>
      <c r="D1563" t="s">
        <v>258</v>
      </c>
      <c r="E1563">
        <v>6</v>
      </c>
      <c r="F1563">
        <v>2020</v>
      </c>
      <c r="G1563">
        <v>13277.644442409999</v>
      </c>
    </row>
    <row r="1564" spans="2:7" x14ac:dyDescent="0.25">
      <c r="B1564" t="s">
        <v>234</v>
      </c>
      <c r="C1564" t="s">
        <v>252</v>
      </c>
      <c r="D1564" t="s">
        <v>258</v>
      </c>
      <c r="E1564">
        <v>6</v>
      </c>
      <c r="F1564">
        <v>2025</v>
      </c>
      <c r="G1564">
        <v>12708.956088020001</v>
      </c>
    </row>
    <row r="1565" spans="2:7" x14ac:dyDescent="0.25">
      <c r="B1565" t="s">
        <v>234</v>
      </c>
      <c r="C1565" t="s">
        <v>252</v>
      </c>
      <c r="D1565" t="s">
        <v>258</v>
      </c>
      <c r="E1565">
        <v>6</v>
      </c>
      <c r="F1565">
        <v>2030</v>
      </c>
      <c r="G1565">
        <v>13133.41828423</v>
      </c>
    </row>
    <row r="1566" spans="2:7" x14ac:dyDescent="0.25">
      <c r="B1566" t="s">
        <v>234</v>
      </c>
      <c r="C1566" t="s">
        <v>252</v>
      </c>
      <c r="D1566" t="s">
        <v>258</v>
      </c>
      <c r="E1566">
        <v>6</v>
      </c>
      <c r="F1566">
        <v>2035</v>
      </c>
      <c r="G1566">
        <v>13551.49897988</v>
      </c>
    </row>
    <row r="1567" spans="2:7" x14ac:dyDescent="0.25">
      <c r="B1567" t="s">
        <v>234</v>
      </c>
      <c r="C1567" t="s">
        <v>252</v>
      </c>
      <c r="D1567" t="s">
        <v>258</v>
      </c>
      <c r="E1567">
        <v>6</v>
      </c>
      <c r="F1567">
        <v>2040</v>
      </c>
      <c r="G1567">
        <v>11465.00588524</v>
      </c>
    </row>
    <row r="1568" spans="2:7" x14ac:dyDescent="0.25">
      <c r="B1568" t="s">
        <v>234</v>
      </c>
      <c r="C1568" t="s">
        <v>252</v>
      </c>
      <c r="D1568" t="s">
        <v>258</v>
      </c>
      <c r="E1568">
        <v>6</v>
      </c>
      <c r="F1568">
        <v>2045</v>
      </c>
      <c r="G1568">
        <v>12619.332690519999</v>
      </c>
    </row>
    <row r="1569" spans="2:8" x14ac:dyDescent="0.25">
      <c r="B1569" t="s">
        <v>234</v>
      </c>
      <c r="C1569" t="s">
        <v>252</v>
      </c>
      <c r="D1569" t="s">
        <v>258</v>
      </c>
      <c r="E1569">
        <v>6</v>
      </c>
      <c r="F1569">
        <v>2050</v>
      </c>
      <c r="G1569">
        <v>12177.845463490001</v>
      </c>
      <c r="H1569" s="161"/>
    </row>
    <row r="1570" spans="2:8" x14ac:dyDescent="0.25">
      <c r="B1570" t="s">
        <v>234</v>
      </c>
      <c r="C1570" t="s">
        <v>252</v>
      </c>
      <c r="D1570" t="s">
        <v>259</v>
      </c>
      <c r="E1570">
        <v>1</v>
      </c>
      <c r="F1570">
        <v>2010</v>
      </c>
      <c r="G1570" s="161">
        <v>206921.54646000001</v>
      </c>
      <c r="H1570" s="161"/>
    </row>
    <row r="1571" spans="2:8" x14ac:dyDescent="0.25">
      <c r="B1571" t="s">
        <v>234</v>
      </c>
      <c r="C1571" t="s">
        <v>252</v>
      </c>
      <c r="D1571" t="s">
        <v>259</v>
      </c>
      <c r="E1571">
        <v>1</v>
      </c>
      <c r="F1571">
        <v>2015</v>
      </c>
      <c r="G1571" s="161">
        <v>251241.86256499999</v>
      </c>
      <c r="H1571" s="161"/>
    </row>
    <row r="1572" spans="2:8" x14ac:dyDescent="0.25">
      <c r="B1572" t="s">
        <v>234</v>
      </c>
      <c r="C1572" t="s">
        <v>252</v>
      </c>
      <c r="D1572" t="s">
        <v>259</v>
      </c>
      <c r="E1572">
        <v>1</v>
      </c>
      <c r="F1572">
        <v>2020</v>
      </c>
      <c r="G1572" s="161">
        <v>305152.72236800002</v>
      </c>
      <c r="H1572" s="161"/>
    </row>
    <row r="1573" spans="2:8" x14ac:dyDescent="0.25">
      <c r="B1573" t="s">
        <v>234</v>
      </c>
      <c r="C1573" t="s">
        <v>252</v>
      </c>
      <c r="D1573" t="s">
        <v>259</v>
      </c>
      <c r="E1573">
        <v>1</v>
      </c>
      <c r="F1573">
        <v>2025</v>
      </c>
      <c r="G1573" s="161">
        <v>336655.65282900003</v>
      </c>
      <c r="H1573" s="161"/>
    </row>
    <row r="1574" spans="2:8" x14ac:dyDescent="0.25">
      <c r="B1574" t="s">
        <v>234</v>
      </c>
      <c r="C1574" t="s">
        <v>252</v>
      </c>
      <c r="D1574" t="s">
        <v>259</v>
      </c>
      <c r="E1574">
        <v>1</v>
      </c>
      <c r="F1574">
        <v>2030</v>
      </c>
      <c r="G1574" s="161">
        <v>377671.57253599999</v>
      </c>
      <c r="H1574" s="161"/>
    </row>
    <row r="1575" spans="2:8" x14ac:dyDescent="0.25">
      <c r="B1575" t="s">
        <v>234</v>
      </c>
      <c r="C1575" t="s">
        <v>252</v>
      </c>
      <c r="D1575" t="s">
        <v>259</v>
      </c>
      <c r="E1575">
        <v>1</v>
      </c>
      <c r="F1575">
        <v>2035</v>
      </c>
      <c r="G1575" s="161">
        <v>401895.67658799997</v>
      </c>
      <c r="H1575" s="161"/>
    </row>
    <row r="1576" spans="2:8" x14ac:dyDescent="0.25">
      <c r="B1576" t="s">
        <v>234</v>
      </c>
      <c r="C1576" t="s">
        <v>252</v>
      </c>
      <c r="D1576" t="s">
        <v>259</v>
      </c>
      <c r="E1576">
        <v>1</v>
      </c>
      <c r="F1576">
        <v>2040</v>
      </c>
      <c r="G1576" s="161">
        <v>429276.80731300003</v>
      </c>
      <c r="H1576" s="161"/>
    </row>
    <row r="1577" spans="2:8" x14ac:dyDescent="0.25">
      <c r="B1577" t="s">
        <v>234</v>
      </c>
      <c r="C1577" t="s">
        <v>252</v>
      </c>
      <c r="D1577" t="s">
        <v>259</v>
      </c>
      <c r="E1577">
        <v>1</v>
      </c>
      <c r="F1577">
        <v>2045</v>
      </c>
      <c r="G1577" s="161">
        <v>447627.58193500002</v>
      </c>
      <c r="H1577" s="161"/>
    </row>
    <row r="1578" spans="2:8" x14ac:dyDescent="0.25">
      <c r="B1578" t="s">
        <v>234</v>
      </c>
      <c r="C1578" t="s">
        <v>252</v>
      </c>
      <c r="D1578" t="s">
        <v>259</v>
      </c>
      <c r="E1578">
        <v>1</v>
      </c>
      <c r="F1578">
        <v>2050</v>
      </c>
      <c r="G1578" s="161">
        <v>458340.34310599999</v>
      </c>
      <c r="H1578" s="161"/>
    </row>
    <row r="1579" spans="2:8" x14ac:dyDescent="0.25">
      <c r="B1579" t="s">
        <v>234</v>
      </c>
      <c r="C1579" t="s">
        <v>252</v>
      </c>
      <c r="D1579" t="s">
        <v>259</v>
      </c>
      <c r="E1579">
        <v>2</v>
      </c>
      <c r="F1579">
        <v>2010</v>
      </c>
      <c r="G1579" s="161">
        <v>165427.14787799999</v>
      </c>
      <c r="H1579" s="161"/>
    </row>
    <row r="1580" spans="2:8" x14ac:dyDescent="0.25">
      <c r="B1580" t="s">
        <v>234</v>
      </c>
      <c r="C1580" t="s">
        <v>252</v>
      </c>
      <c r="D1580" t="s">
        <v>259</v>
      </c>
      <c r="E1580">
        <v>2</v>
      </c>
      <c r="F1580">
        <v>2015</v>
      </c>
      <c r="G1580" s="161">
        <v>158552.37247</v>
      </c>
      <c r="H1580" s="161"/>
    </row>
    <row r="1581" spans="2:8" x14ac:dyDescent="0.25">
      <c r="B1581" t="s">
        <v>234</v>
      </c>
      <c r="C1581" t="s">
        <v>252</v>
      </c>
      <c r="D1581" t="s">
        <v>259</v>
      </c>
      <c r="E1581">
        <v>2</v>
      </c>
      <c r="F1581">
        <v>2020</v>
      </c>
      <c r="G1581" s="161">
        <v>171833.91209699999</v>
      </c>
      <c r="H1581" s="161"/>
    </row>
    <row r="1582" spans="2:8" x14ac:dyDescent="0.25">
      <c r="B1582" t="s">
        <v>234</v>
      </c>
      <c r="C1582" t="s">
        <v>252</v>
      </c>
      <c r="D1582" t="s">
        <v>259</v>
      </c>
      <c r="E1582">
        <v>2</v>
      </c>
      <c r="F1582">
        <v>2025</v>
      </c>
      <c r="G1582" s="161">
        <v>181288.36202999999</v>
      </c>
      <c r="H1582" s="161"/>
    </row>
    <row r="1583" spans="2:8" x14ac:dyDescent="0.25">
      <c r="B1583" t="s">
        <v>234</v>
      </c>
      <c r="C1583" t="s">
        <v>252</v>
      </c>
      <c r="D1583" t="s">
        <v>259</v>
      </c>
      <c r="E1583">
        <v>2</v>
      </c>
      <c r="F1583">
        <v>2030</v>
      </c>
      <c r="G1583" s="161">
        <v>194297.65549800001</v>
      </c>
      <c r="H1583" s="161"/>
    </row>
    <row r="1584" spans="2:8" x14ac:dyDescent="0.25">
      <c r="B1584" t="s">
        <v>234</v>
      </c>
      <c r="C1584" t="s">
        <v>252</v>
      </c>
      <c r="D1584" t="s">
        <v>259</v>
      </c>
      <c r="E1584">
        <v>2</v>
      </c>
      <c r="F1584">
        <v>2035</v>
      </c>
      <c r="G1584" s="161">
        <v>201801.88532900001</v>
      </c>
      <c r="H1584" s="161"/>
    </row>
    <row r="1585" spans="2:8" x14ac:dyDescent="0.25">
      <c r="B1585" t="s">
        <v>234</v>
      </c>
      <c r="C1585" t="s">
        <v>252</v>
      </c>
      <c r="D1585" t="s">
        <v>259</v>
      </c>
      <c r="E1585">
        <v>2</v>
      </c>
      <c r="F1585">
        <v>2040</v>
      </c>
      <c r="G1585" s="161">
        <v>208962.158207</v>
      </c>
      <c r="H1585" s="161"/>
    </row>
    <row r="1586" spans="2:8" x14ac:dyDescent="0.25">
      <c r="B1586" t="s">
        <v>234</v>
      </c>
      <c r="C1586" t="s">
        <v>252</v>
      </c>
      <c r="D1586" t="s">
        <v>259</v>
      </c>
      <c r="E1586">
        <v>2</v>
      </c>
      <c r="F1586">
        <v>2045</v>
      </c>
      <c r="G1586" s="161">
        <v>216736.97860500001</v>
      </c>
      <c r="H1586" s="161"/>
    </row>
    <row r="1587" spans="2:8" x14ac:dyDescent="0.25">
      <c r="B1587" t="s">
        <v>234</v>
      </c>
      <c r="C1587" t="s">
        <v>252</v>
      </c>
      <c r="D1587" t="s">
        <v>259</v>
      </c>
      <c r="E1587">
        <v>2</v>
      </c>
      <c r="F1587">
        <v>2050</v>
      </c>
      <c r="G1587" s="161">
        <v>219826.24704799999</v>
      </c>
    </row>
    <row r="1588" spans="2:8" x14ac:dyDescent="0.25">
      <c r="B1588" t="s">
        <v>234</v>
      </c>
      <c r="C1588" t="s">
        <v>252</v>
      </c>
      <c r="D1588" t="s">
        <v>259</v>
      </c>
      <c r="E1588">
        <v>3</v>
      </c>
      <c r="F1588">
        <v>2010</v>
      </c>
      <c r="G1588">
        <v>72708.0054351</v>
      </c>
    </row>
    <row r="1589" spans="2:8" x14ac:dyDescent="0.25">
      <c r="B1589" t="s">
        <v>234</v>
      </c>
      <c r="C1589" t="s">
        <v>252</v>
      </c>
      <c r="D1589" t="s">
        <v>259</v>
      </c>
      <c r="E1589">
        <v>3</v>
      </c>
      <c r="F1589">
        <v>2015</v>
      </c>
      <c r="G1589">
        <v>58677.581179209999</v>
      </c>
    </row>
    <row r="1590" spans="2:8" x14ac:dyDescent="0.25">
      <c r="B1590" t="s">
        <v>234</v>
      </c>
      <c r="C1590" t="s">
        <v>252</v>
      </c>
      <c r="D1590" t="s">
        <v>259</v>
      </c>
      <c r="E1590">
        <v>3</v>
      </c>
      <c r="F1590">
        <v>2020</v>
      </c>
      <c r="G1590">
        <v>59283.839852229998</v>
      </c>
    </row>
    <row r="1591" spans="2:8" x14ac:dyDescent="0.25">
      <c r="B1591" t="s">
        <v>234</v>
      </c>
      <c r="C1591" t="s">
        <v>252</v>
      </c>
      <c r="D1591" t="s">
        <v>259</v>
      </c>
      <c r="E1591">
        <v>3</v>
      </c>
      <c r="F1591">
        <v>2025</v>
      </c>
      <c r="G1591">
        <v>65180.630326409999</v>
      </c>
    </row>
    <row r="1592" spans="2:8" x14ac:dyDescent="0.25">
      <c r="B1592" t="s">
        <v>234</v>
      </c>
      <c r="C1592" t="s">
        <v>252</v>
      </c>
      <c r="D1592" t="s">
        <v>259</v>
      </c>
      <c r="E1592">
        <v>3</v>
      </c>
      <c r="F1592">
        <v>2030</v>
      </c>
      <c r="G1592">
        <v>73547.746290950003</v>
      </c>
    </row>
    <row r="1593" spans="2:8" x14ac:dyDescent="0.25">
      <c r="B1593" t="s">
        <v>234</v>
      </c>
      <c r="C1593" t="s">
        <v>252</v>
      </c>
      <c r="D1593" t="s">
        <v>259</v>
      </c>
      <c r="E1593">
        <v>3</v>
      </c>
      <c r="F1593">
        <v>2035</v>
      </c>
      <c r="G1593">
        <v>69317.321260969999</v>
      </c>
    </row>
    <row r="1594" spans="2:8" x14ac:dyDescent="0.25">
      <c r="B1594" t="s">
        <v>234</v>
      </c>
      <c r="C1594" t="s">
        <v>252</v>
      </c>
      <c r="D1594" t="s">
        <v>259</v>
      </c>
      <c r="E1594">
        <v>3</v>
      </c>
      <c r="F1594">
        <v>2040</v>
      </c>
      <c r="G1594">
        <v>71990.678318530001</v>
      </c>
    </row>
    <row r="1595" spans="2:8" x14ac:dyDescent="0.25">
      <c r="B1595" t="s">
        <v>234</v>
      </c>
      <c r="C1595" t="s">
        <v>252</v>
      </c>
      <c r="D1595" t="s">
        <v>259</v>
      </c>
      <c r="E1595">
        <v>3</v>
      </c>
      <c r="F1595">
        <v>2045</v>
      </c>
      <c r="G1595">
        <v>70070.348287200002</v>
      </c>
    </row>
    <row r="1596" spans="2:8" x14ac:dyDescent="0.25">
      <c r="B1596" t="s">
        <v>234</v>
      </c>
      <c r="C1596" t="s">
        <v>252</v>
      </c>
      <c r="D1596" t="s">
        <v>259</v>
      </c>
      <c r="E1596">
        <v>3</v>
      </c>
      <c r="F1596">
        <v>2050</v>
      </c>
      <c r="G1596">
        <v>71198.392824409995</v>
      </c>
    </row>
    <row r="1597" spans="2:8" x14ac:dyDescent="0.25">
      <c r="B1597" t="s">
        <v>234</v>
      </c>
      <c r="C1597" t="s">
        <v>252</v>
      </c>
      <c r="D1597" t="s">
        <v>259</v>
      </c>
      <c r="E1597">
        <v>4</v>
      </c>
      <c r="F1597">
        <v>2010</v>
      </c>
      <c r="G1597">
        <v>43972.343291539997</v>
      </c>
    </row>
    <row r="1598" spans="2:8" x14ac:dyDescent="0.25">
      <c r="B1598" t="s">
        <v>234</v>
      </c>
      <c r="C1598" t="s">
        <v>252</v>
      </c>
      <c r="D1598" t="s">
        <v>259</v>
      </c>
      <c r="E1598">
        <v>4</v>
      </c>
      <c r="F1598">
        <v>2015</v>
      </c>
      <c r="G1598">
        <v>45377.297041979997</v>
      </c>
    </row>
    <row r="1599" spans="2:8" x14ac:dyDescent="0.25">
      <c r="B1599" t="s">
        <v>234</v>
      </c>
      <c r="C1599" t="s">
        <v>252</v>
      </c>
      <c r="D1599" t="s">
        <v>259</v>
      </c>
      <c r="E1599">
        <v>4</v>
      </c>
      <c r="F1599">
        <v>2020</v>
      </c>
      <c r="G1599">
        <v>50055.142518419998</v>
      </c>
    </row>
    <row r="1600" spans="2:8" x14ac:dyDescent="0.25">
      <c r="B1600" t="s">
        <v>234</v>
      </c>
      <c r="C1600" t="s">
        <v>252</v>
      </c>
      <c r="D1600" t="s">
        <v>259</v>
      </c>
      <c r="E1600">
        <v>4</v>
      </c>
      <c r="F1600">
        <v>2025</v>
      </c>
      <c r="G1600">
        <v>54807.746272720004</v>
      </c>
    </row>
    <row r="1601" spans="2:7" x14ac:dyDescent="0.25">
      <c r="B1601" t="s">
        <v>234</v>
      </c>
      <c r="C1601" t="s">
        <v>252</v>
      </c>
      <c r="D1601" t="s">
        <v>259</v>
      </c>
      <c r="E1601">
        <v>4</v>
      </c>
      <c r="F1601">
        <v>2030</v>
      </c>
      <c r="G1601">
        <v>45629.316307480003</v>
      </c>
    </row>
    <row r="1602" spans="2:7" x14ac:dyDescent="0.25">
      <c r="B1602" t="s">
        <v>234</v>
      </c>
      <c r="C1602" t="s">
        <v>252</v>
      </c>
      <c r="D1602" t="s">
        <v>259</v>
      </c>
      <c r="E1602">
        <v>4</v>
      </c>
      <c r="F1602">
        <v>2035</v>
      </c>
      <c r="G1602">
        <v>50851.958494760001</v>
      </c>
    </row>
    <row r="1603" spans="2:7" x14ac:dyDescent="0.25">
      <c r="B1603" t="s">
        <v>234</v>
      </c>
      <c r="C1603" t="s">
        <v>252</v>
      </c>
      <c r="D1603" t="s">
        <v>259</v>
      </c>
      <c r="E1603">
        <v>4</v>
      </c>
      <c r="F1603">
        <v>2040</v>
      </c>
      <c r="G1603">
        <v>51179.582391739998</v>
      </c>
    </row>
    <row r="1604" spans="2:7" x14ac:dyDescent="0.25">
      <c r="B1604" t="s">
        <v>234</v>
      </c>
      <c r="C1604" t="s">
        <v>252</v>
      </c>
      <c r="D1604" t="s">
        <v>259</v>
      </c>
      <c r="E1604">
        <v>4</v>
      </c>
      <c r="F1604">
        <v>2045</v>
      </c>
      <c r="G1604">
        <v>55359.466114930001</v>
      </c>
    </row>
    <row r="1605" spans="2:7" x14ac:dyDescent="0.25">
      <c r="B1605" t="s">
        <v>234</v>
      </c>
      <c r="C1605" t="s">
        <v>252</v>
      </c>
      <c r="D1605" t="s">
        <v>259</v>
      </c>
      <c r="E1605">
        <v>4</v>
      </c>
      <c r="F1605">
        <v>2050</v>
      </c>
      <c r="G1605">
        <v>52762.394362899999</v>
      </c>
    </row>
    <row r="1606" spans="2:7" x14ac:dyDescent="0.25">
      <c r="B1606" t="s">
        <v>234</v>
      </c>
      <c r="C1606" t="s">
        <v>252</v>
      </c>
      <c r="D1606" t="s">
        <v>259</v>
      </c>
      <c r="E1606">
        <v>5</v>
      </c>
      <c r="F1606">
        <v>2010</v>
      </c>
      <c r="G1606">
        <v>10502.341296070001</v>
      </c>
    </row>
    <row r="1607" spans="2:7" x14ac:dyDescent="0.25">
      <c r="B1607" t="s">
        <v>234</v>
      </c>
      <c r="C1607" t="s">
        <v>252</v>
      </c>
      <c r="D1607" t="s">
        <v>259</v>
      </c>
      <c r="E1607">
        <v>5</v>
      </c>
      <c r="F1607">
        <v>2015</v>
      </c>
      <c r="G1607">
        <v>15765.73098095</v>
      </c>
    </row>
    <row r="1608" spans="2:7" x14ac:dyDescent="0.25">
      <c r="B1608" t="s">
        <v>234</v>
      </c>
      <c r="C1608" t="s">
        <v>252</v>
      </c>
      <c r="D1608" t="s">
        <v>259</v>
      </c>
      <c r="E1608">
        <v>5</v>
      </c>
      <c r="F1608">
        <v>2020</v>
      </c>
      <c r="G1608">
        <v>16362.72214149</v>
      </c>
    </row>
    <row r="1609" spans="2:7" x14ac:dyDescent="0.25">
      <c r="B1609" t="s">
        <v>234</v>
      </c>
      <c r="C1609" t="s">
        <v>252</v>
      </c>
      <c r="D1609" t="s">
        <v>259</v>
      </c>
      <c r="E1609">
        <v>5</v>
      </c>
      <c r="F1609">
        <v>2025</v>
      </c>
      <c r="G1609">
        <v>17606.766171949999</v>
      </c>
    </row>
    <row r="1610" spans="2:7" x14ac:dyDescent="0.25">
      <c r="B1610" t="s">
        <v>234</v>
      </c>
      <c r="C1610" t="s">
        <v>252</v>
      </c>
      <c r="D1610" t="s">
        <v>259</v>
      </c>
      <c r="E1610">
        <v>5</v>
      </c>
      <c r="F1610">
        <v>2030</v>
      </c>
      <c r="G1610">
        <v>16919.226027119999</v>
      </c>
    </row>
    <row r="1611" spans="2:7" x14ac:dyDescent="0.25">
      <c r="B1611" t="s">
        <v>234</v>
      </c>
      <c r="C1611" t="s">
        <v>252</v>
      </c>
      <c r="D1611" t="s">
        <v>259</v>
      </c>
      <c r="E1611">
        <v>5</v>
      </c>
      <c r="F1611">
        <v>2035</v>
      </c>
      <c r="G1611">
        <v>19003.503036729999</v>
      </c>
    </row>
    <row r="1612" spans="2:7" x14ac:dyDescent="0.25">
      <c r="B1612" t="s">
        <v>234</v>
      </c>
      <c r="C1612" t="s">
        <v>252</v>
      </c>
      <c r="D1612" t="s">
        <v>259</v>
      </c>
      <c r="E1612">
        <v>5</v>
      </c>
      <c r="F1612">
        <v>2040</v>
      </c>
      <c r="G1612">
        <v>17082.554462669999</v>
      </c>
    </row>
    <row r="1613" spans="2:7" x14ac:dyDescent="0.25">
      <c r="B1613" t="s">
        <v>234</v>
      </c>
      <c r="C1613" t="s">
        <v>252</v>
      </c>
      <c r="D1613" t="s">
        <v>259</v>
      </c>
      <c r="E1613">
        <v>5</v>
      </c>
      <c r="F1613">
        <v>2045</v>
      </c>
      <c r="G1613">
        <v>17685.329760870001</v>
      </c>
    </row>
    <row r="1614" spans="2:7" x14ac:dyDescent="0.25">
      <c r="B1614" t="s">
        <v>234</v>
      </c>
      <c r="C1614" t="s">
        <v>252</v>
      </c>
      <c r="D1614" t="s">
        <v>259</v>
      </c>
      <c r="E1614">
        <v>5</v>
      </c>
      <c r="F1614">
        <v>2050</v>
      </c>
      <c r="G1614">
        <v>17307.60658353</v>
      </c>
    </row>
    <row r="1615" spans="2:7" x14ac:dyDescent="0.25">
      <c r="B1615" t="s">
        <v>234</v>
      </c>
      <c r="C1615" t="s">
        <v>252</v>
      </c>
      <c r="D1615" t="s">
        <v>259</v>
      </c>
      <c r="E1615">
        <v>6</v>
      </c>
      <c r="F1615">
        <v>2010</v>
      </c>
      <c r="G1615">
        <v>5140.71890429</v>
      </c>
    </row>
    <row r="1616" spans="2:7" x14ac:dyDescent="0.25">
      <c r="B1616" t="s">
        <v>234</v>
      </c>
      <c r="C1616" t="s">
        <v>252</v>
      </c>
      <c r="D1616" t="s">
        <v>259</v>
      </c>
      <c r="E1616">
        <v>6</v>
      </c>
      <c r="F1616">
        <v>2015</v>
      </c>
      <c r="G1616">
        <v>6367.5817148400001</v>
      </c>
    </row>
    <row r="1617" spans="2:8" x14ac:dyDescent="0.25">
      <c r="B1617" t="s">
        <v>234</v>
      </c>
      <c r="C1617" t="s">
        <v>252</v>
      </c>
      <c r="D1617" t="s">
        <v>259</v>
      </c>
      <c r="E1617">
        <v>6</v>
      </c>
      <c r="F1617">
        <v>2020</v>
      </c>
      <c r="G1617">
        <v>6258.9550355800002</v>
      </c>
    </row>
    <row r="1618" spans="2:8" x14ac:dyDescent="0.25">
      <c r="B1618" t="s">
        <v>234</v>
      </c>
      <c r="C1618" t="s">
        <v>252</v>
      </c>
      <c r="D1618" t="s">
        <v>259</v>
      </c>
      <c r="E1618">
        <v>6</v>
      </c>
      <c r="F1618">
        <v>2025</v>
      </c>
      <c r="G1618">
        <v>5965.9173060100002</v>
      </c>
    </row>
    <row r="1619" spans="2:8" x14ac:dyDescent="0.25">
      <c r="B1619" t="s">
        <v>234</v>
      </c>
      <c r="C1619" t="s">
        <v>252</v>
      </c>
      <c r="D1619" t="s">
        <v>259</v>
      </c>
      <c r="E1619">
        <v>6</v>
      </c>
      <c r="F1619">
        <v>2030</v>
      </c>
      <c r="G1619">
        <v>6705.0440788200003</v>
      </c>
    </row>
    <row r="1620" spans="2:8" x14ac:dyDescent="0.25">
      <c r="B1620" t="s">
        <v>234</v>
      </c>
      <c r="C1620" t="s">
        <v>252</v>
      </c>
      <c r="D1620" t="s">
        <v>259</v>
      </c>
      <c r="E1620">
        <v>6</v>
      </c>
      <c r="F1620">
        <v>2035</v>
      </c>
      <c r="G1620">
        <v>5612.3913366400002</v>
      </c>
    </row>
    <row r="1621" spans="2:8" x14ac:dyDescent="0.25">
      <c r="B1621" t="s">
        <v>234</v>
      </c>
      <c r="C1621" t="s">
        <v>252</v>
      </c>
      <c r="D1621" t="s">
        <v>259</v>
      </c>
      <c r="E1621">
        <v>6</v>
      </c>
      <c r="F1621">
        <v>2040</v>
      </c>
      <c r="G1621">
        <v>7477.9106807300004</v>
      </c>
    </row>
    <row r="1622" spans="2:8" x14ac:dyDescent="0.25">
      <c r="B1622" t="s">
        <v>234</v>
      </c>
      <c r="C1622" t="s">
        <v>252</v>
      </c>
      <c r="D1622" t="s">
        <v>259</v>
      </c>
      <c r="E1622">
        <v>6</v>
      </c>
      <c r="F1622">
        <v>2045</v>
      </c>
      <c r="G1622">
        <v>6475.5594549799998</v>
      </c>
    </row>
    <row r="1623" spans="2:8" x14ac:dyDescent="0.25">
      <c r="B1623" t="s">
        <v>234</v>
      </c>
      <c r="C1623" t="s">
        <v>252</v>
      </c>
      <c r="D1623" t="s">
        <v>259</v>
      </c>
      <c r="E1623">
        <v>6</v>
      </c>
      <c r="F1623">
        <v>2050</v>
      </c>
      <c r="G1623">
        <v>7066.2826103799998</v>
      </c>
      <c r="H1623" s="161"/>
    </row>
    <row r="1624" spans="2:8" x14ac:dyDescent="0.25">
      <c r="B1624" t="s">
        <v>236</v>
      </c>
      <c r="C1624" t="s">
        <v>250</v>
      </c>
      <c r="D1624" t="s">
        <v>251</v>
      </c>
      <c r="E1624">
        <v>1</v>
      </c>
      <c r="F1624">
        <v>2010</v>
      </c>
      <c r="G1624" s="161">
        <v>878233.23084800004</v>
      </c>
      <c r="H1624" s="161"/>
    </row>
    <row r="1625" spans="2:8" x14ac:dyDescent="0.25">
      <c r="B1625" t="s">
        <v>236</v>
      </c>
      <c r="C1625" t="s">
        <v>250</v>
      </c>
      <c r="D1625" t="s">
        <v>251</v>
      </c>
      <c r="E1625">
        <v>1</v>
      </c>
      <c r="F1625">
        <v>2015</v>
      </c>
      <c r="G1625" s="161">
        <v>1120464.3035200001</v>
      </c>
      <c r="H1625" s="161"/>
    </row>
    <row r="1626" spans="2:8" x14ac:dyDescent="0.25">
      <c r="B1626" t="s">
        <v>236</v>
      </c>
      <c r="C1626" t="s">
        <v>250</v>
      </c>
      <c r="D1626" t="s">
        <v>251</v>
      </c>
      <c r="E1626">
        <v>1</v>
      </c>
      <c r="F1626">
        <v>2020</v>
      </c>
      <c r="G1626" s="161">
        <v>1250331.5096199999</v>
      </c>
      <c r="H1626" s="161"/>
    </row>
    <row r="1627" spans="2:8" x14ac:dyDescent="0.25">
      <c r="B1627" t="s">
        <v>236</v>
      </c>
      <c r="C1627" t="s">
        <v>250</v>
      </c>
      <c r="D1627" t="s">
        <v>251</v>
      </c>
      <c r="E1627">
        <v>1</v>
      </c>
      <c r="F1627">
        <v>2025</v>
      </c>
      <c r="G1627" s="161">
        <v>1300495.1736900001</v>
      </c>
      <c r="H1627" s="161"/>
    </row>
    <row r="1628" spans="2:8" x14ac:dyDescent="0.25">
      <c r="B1628" t="s">
        <v>236</v>
      </c>
      <c r="C1628" t="s">
        <v>250</v>
      </c>
      <c r="D1628" t="s">
        <v>251</v>
      </c>
      <c r="E1628">
        <v>1</v>
      </c>
      <c r="F1628">
        <v>2030</v>
      </c>
      <c r="G1628" s="161">
        <v>1351402.6567299999</v>
      </c>
      <c r="H1628" s="161"/>
    </row>
    <row r="1629" spans="2:8" x14ac:dyDescent="0.25">
      <c r="B1629" t="s">
        <v>236</v>
      </c>
      <c r="C1629" t="s">
        <v>250</v>
      </c>
      <c r="D1629" t="s">
        <v>251</v>
      </c>
      <c r="E1629">
        <v>1</v>
      </c>
      <c r="F1629">
        <v>2035</v>
      </c>
      <c r="G1629" s="161">
        <v>1393630.6643000001</v>
      </c>
      <c r="H1629" s="161"/>
    </row>
    <row r="1630" spans="2:8" x14ac:dyDescent="0.25">
      <c r="B1630" t="s">
        <v>236</v>
      </c>
      <c r="C1630" t="s">
        <v>250</v>
      </c>
      <c r="D1630" t="s">
        <v>251</v>
      </c>
      <c r="E1630">
        <v>1</v>
      </c>
      <c r="F1630">
        <v>2040</v>
      </c>
      <c r="G1630" s="161">
        <v>1414247.8932</v>
      </c>
      <c r="H1630" s="161"/>
    </row>
    <row r="1631" spans="2:8" x14ac:dyDescent="0.25">
      <c r="B1631" t="s">
        <v>236</v>
      </c>
      <c r="C1631" t="s">
        <v>250</v>
      </c>
      <c r="D1631" t="s">
        <v>251</v>
      </c>
      <c r="E1631">
        <v>1</v>
      </c>
      <c r="F1631">
        <v>2045</v>
      </c>
      <c r="G1631" s="161">
        <v>1425052.94236</v>
      </c>
      <c r="H1631" s="161"/>
    </row>
    <row r="1632" spans="2:8" x14ac:dyDescent="0.25">
      <c r="B1632" t="s">
        <v>236</v>
      </c>
      <c r="C1632" t="s">
        <v>250</v>
      </c>
      <c r="D1632" t="s">
        <v>251</v>
      </c>
      <c r="E1632">
        <v>1</v>
      </c>
      <c r="F1632">
        <v>2050</v>
      </c>
      <c r="G1632" s="161">
        <v>1472821.12482</v>
      </c>
      <c r="H1632" s="161"/>
    </row>
    <row r="1633" spans="2:8" x14ac:dyDescent="0.25">
      <c r="B1633" t="s">
        <v>236</v>
      </c>
      <c r="C1633" t="s">
        <v>250</v>
      </c>
      <c r="D1633" t="s">
        <v>251</v>
      </c>
      <c r="E1633">
        <v>2</v>
      </c>
      <c r="F1633">
        <v>2010</v>
      </c>
      <c r="G1633" s="161">
        <v>1676964.90934</v>
      </c>
      <c r="H1633" s="161"/>
    </row>
    <row r="1634" spans="2:8" x14ac:dyDescent="0.25">
      <c r="B1634" t="s">
        <v>236</v>
      </c>
      <c r="C1634" t="s">
        <v>250</v>
      </c>
      <c r="D1634" t="s">
        <v>251</v>
      </c>
      <c r="E1634">
        <v>2</v>
      </c>
      <c r="F1634">
        <v>2015</v>
      </c>
      <c r="G1634" s="161">
        <v>1693803.45844</v>
      </c>
      <c r="H1634" s="161"/>
    </row>
    <row r="1635" spans="2:8" x14ac:dyDescent="0.25">
      <c r="B1635" t="s">
        <v>236</v>
      </c>
      <c r="C1635" t="s">
        <v>250</v>
      </c>
      <c r="D1635" t="s">
        <v>251</v>
      </c>
      <c r="E1635">
        <v>2</v>
      </c>
      <c r="F1635">
        <v>2020</v>
      </c>
      <c r="G1635" s="161">
        <v>1764535.4529899999</v>
      </c>
      <c r="H1635" s="161"/>
    </row>
    <row r="1636" spans="2:8" x14ac:dyDescent="0.25">
      <c r="B1636" t="s">
        <v>236</v>
      </c>
      <c r="C1636" t="s">
        <v>250</v>
      </c>
      <c r="D1636" t="s">
        <v>251</v>
      </c>
      <c r="E1636">
        <v>2</v>
      </c>
      <c r="F1636">
        <v>2025</v>
      </c>
      <c r="G1636" s="161">
        <v>1843785.5353000001</v>
      </c>
      <c r="H1636" s="161"/>
    </row>
    <row r="1637" spans="2:8" x14ac:dyDescent="0.25">
      <c r="B1637" t="s">
        <v>236</v>
      </c>
      <c r="C1637" t="s">
        <v>250</v>
      </c>
      <c r="D1637" t="s">
        <v>251</v>
      </c>
      <c r="E1637">
        <v>2</v>
      </c>
      <c r="F1637">
        <v>2030</v>
      </c>
      <c r="G1637" s="161">
        <v>1845778.8540699999</v>
      </c>
      <c r="H1637" s="161"/>
    </row>
    <row r="1638" spans="2:8" x14ac:dyDescent="0.25">
      <c r="B1638" t="s">
        <v>236</v>
      </c>
      <c r="C1638" t="s">
        <v>250</v>
      </c>
      <c r="D1638" t="s">
        <v>251</v>
      </c>
      <c r="E1638">
        <v>2</v>
      </c>
      <c r="F1638">
        <v>2035</v>
      </c>
      <c r="G1638" s="161">
        <v>1861327.0512099999</v>
      </c>
      <c r="H1638" s="161"/>
    </row>
    <row r="1639" spans="2:8" x14ac:dyDescent="0.25">
      <c r="B1639" t="s">
        <v>236</v>
      </c>
      <c r="C1639" t="s">
        <v>250</v>
      </c>
      <c r="D1639" t="s">
        <v>251</v>
      </c>
      <c r="E1639">
        <v>2</v>
      </c>
      <c r="F1639">
        <v>2040</v>
      </c>
      <c r="G1639" s="161">
        <v>1845296.7816000001</v>
      </c>
      <c r="H1639" s="161"/>
    </row>
    <row r="1640" spans="2:8" x14ac:dyDescent="0.25">
      <c r="B1640" t="s">
        <v>236</v>
      </c>
      <c r="C1640" t="s">
        <v>250</v>
      </c>
      <c r="D1640" t="s">
        <v>251</v>
      </c>
      <c r="E1640">
        <v>2</v>
      </c>
      <c r="F1640">
        <v>2045</v>
      </c>
      <c r="G1640" s="161">
        <v>1830583.74713</v>
      </c>
      <c r="H1640" s="161"/>
    </row>
    <row r="1641" spans="2:8" x14ac:dyDescent="0.25">
      <c r="B1641" t="s">
        <v>236</v>
      </c>
      <c r="C1641" t="s">
        <v>250</v>
      </c>
      <c r="D1641" t="s">
        <v>251</v>
      </c>
      <c r="E1641">
        <v>2</v>
      </c>
      <c r="F1641">
        <v>2050</v>
      </c>
      <c r="G1641" s="161">
        <v>1860592.4982</v>
      </c>
      <c r="H1641" s="161"/>
    </row>
    <row r="1642" spans="2:8" x14ac:dyDescent="0.25">
      <c r="B1642" t="s">
        <v>236</v>
      </c>
      <c r="C1642" t="s">
        <v>250</v>
      </c>
      <c r="D1642" t="s">
        <v>251</v>
      </c>
      <c r="E1642">
        <v>3</v>
      </c>
      <c r="F1642">
        <v>2010</v>
      </c>
      <c r="G1642" s="161">
        <v>792443.27873200004</v>
      </c>
      <c r="H1642" s="161"/>
    </row>
    <row r="1643" spans="2:8" x14ac:dyDescent="0.25">
      <c r="B1643" t="s">
        <v>236</v>
      </c>
      <c r="C1643" t="s">
        <v>250</v>
      </c>
      <c r="D1643" t="s">
        <v>251</v>
      </c>
      <c r="E1643">
        <v>3</v>
      </c>
      <c r="F1643">
        <v>2015</v>
      </c>
      <c r="G1643" s="161">
        <v>843491.31729899999</v>
      </c>
      <c r="H1643" s="161"/>
    </row>
    <row r="1644" spans="2:8" x14ac:dyDescent="0.25">
      <c r="B1644" t="s">
        <v>236</v>
      </c>
      <c r="C1644" t="s">
        <v>250</v>
      </c>
      <c r="D1644" t="s">
        <v>251</v>
      </c>
      <c r="E1644">
        <v>3</v>
      </c>
      <c r="F1644">
        <v>2020</v>
      </c>
      <c r="G1644" s="161">
        <v>823665.14891800005</v>
      </c>
      <c r="H1644" s="161"/>
    </row>
    <row r="1645" spans="2:8" x14ac:dyDescent="0.25">
      <c r="B1645" t="s">
        <v>236</v>
      </c>
      <c r="C1645" t="s">
        <v>250</v>
      </c>
      <c r="D1645" t="s">
        <v>251</v>
      </c>
      <c r="E1645">
        <v>3</v>
      </c>
      <c r="F1645">
        <v>2025</v>
      </c>
      <c r="G1645" s="161">
        <v>830473.06414499995</v>
      </c>
      <c r="H1645" s="161"/>
    </row>
    <row r="1646" spans="2:8" x14ac:dyDescent="0.25">
      <c r="B1646" t="s">
        <v>236</v>
      </c>
      <c r="C1646" t="s">
        <v>250</v>
      </c>
      <c r="D1646" t="s">
        <v>251</v>
      </c>
      <c r="E1646">
        <v>3</v>
      </c>
      <c r="F1646">
        <v>2030</v>
      </c>
      <c r="G1646" s="161">
        <v>820856.979834</v>
      </c>
      <c r="H1646" s="161"/>
    </row>
    <row r="1647" spans="2:8" x14ac:dyDescent="0.25">
      <c r="B1647" t="s">
        <v>236</v>
      </c>
      <c r="C1647" t="s">
        <v>250</v>
      </c>
      <c r="D1647" t="s">
        <v>251</v>
      </c>
      <c r="E1647">
        <v>3</v>
      </c>
      <c r="F1647">
        <v>2035</v>
      </c>
      <c r="G1647" s="161">
        <v>819074.41908999998</v>
      </c>
      <c r="H1647" s="161"/>
    </row>
    <row r="1648" spans="2:8" x14ac:dyDescent="0.25">
      <c r="B1648" t="s">
        <v>236</v>
      </c>
      <c r="C1648" t="s">
        <v>250</v>
      </c>
      <c r="D1648" t="s">
        <v>251</v>
      </c>
      <c r="E1648">
        <v>3</v>
      </c>
      <c r="F1648">
        <v>2040</v>
      </c>
      <c r="G1648" s="161">
        <v>825008.35362299997</v>
      </c>
      <c r="H1648" s="161"/>
    </row>
    <row r="1649" spans="2:8" x14ac:dyDescent="0.25">
      <c r="B1649" t="s">
        <v>236</v>
      </c>
      <c r="C1649" t="s">
        <v>250</v>
      </c>
      <c r="D1649" t="s">
        <v>251</v>
      </c>
      <c r="E1649">
        <v>3</v>
      </c>
      <c r="F1649">
        <v>2045</v>
      </c>
      <c r="G1649" s="161">
        <v>856393.98360899999</v>
      </c>
      <c r="H1649" s="161"/>
    </row>
    <row r="1650" spans="2:8" x14ac:dyDescent="0.25">
      <c r="B1650" t="s">
        <v>236</v>
      </c>
      <c r="C1650" t="s">
        <v>250</v>
      </c>
      <c r="D1650" t="s">
        <v>251</v>
      </c>
      <c r="E1650">
        <v>3</v>
      </c>
      <c r="F1650">
        <v>2050</v>
      </c>
      <c r="G1650" s="161">
        <v>899281.86640399997</v>
      </c>
      <c r="H1650" s="161"/>
    </row>
    <row r="1651" spans="2:8" x14ac:dyDescent="0.25">
      <c r="B1651" t="s">
        <v>236</v>
      </c>
      <c r="C1651" t="s">
        <v>250</v>
      </c>
      <c r="D1651" t="s">
        <v>251</v>
      </c>
      <c r="E1651">
        <v>4</v>
      </c>
      <c r="F1651">
        <v>2010</v>
      </c>
      <c r="G1651" s="161">
        <v>1025623.10171</v>
      </c>
      <c r="H1651" s="161"/>
    </row>
    <row r="1652" spans="2:8" x14ac:dyDescent="0.25">
      <c r="B1652" t="s">
        <v>236</v>
      </c>
      <c r="C1652" t="s">
        <v>250</v>
      </c>
      <c r="D1652" t="s">
        <v>251</v>
      </c>
      <c r="E1652">
        <v>4</v>
      </c>
      <c r="F1652">
        <v>2015</v>
      </c>
      <c r="G1652" s="161">
        <v>969534.523437</v>
      </c>
      <c r="H1652" s="161"/>
    </row>
    <row r="1653" spans="2:8" x14ac:dyDescent="0.25">
      <c r="B1653" t="s">
        <v>236</v>
      </c>
      <c r="C1653" t="s">
        <v>250</v>
      </c>
      <c r="D1653" t="s">
        <v>251</v>
      </c>
      <c r="E1653">
        <v>4</v>
      </c>
      <c r="F1653">
        <v>2020</v>
      </c>
      <c r="G1653" s="161">
        <v>950150.47726399999</v>
      </c>
      <c r="H1653" s="161"/>
    </row>
    <row r="1654" spans="2:8" x14ac:dyDescent="0.25">
      <c r="B1654" t="s">
        <v>236</v>
      </c>
      <c r="C1654" t="s">
        <v>250</v>
      </c>
      <c r="D1654" t="s">
        <v>251</v>
      </c>
      <c r="E1654">
        <v>4</v>
      </c>
      <c r="F1654">
        <v>2025</v>
      </c>
      <c r="G1654" s="161">
        <v>922317.39</v>
      </c>
      <c r="H1654" s="161"/>
    </row>
    <row r="1655" spans="2:8" x14ac:dyDescent="0.25">
      <c r="B1655" t="s">
        <v>236</v>
      </c>
      <c r="C1655" t="s">
        <v>250</v>
      </c>
      <c r="D1655" t="s">
        <v>251</v>
      </c>
      <c r="E1655">
        <v>4</v>
      </c>
      <c r="F1655">
        <v>2030</v>
      </c>
      <c r="G1655" s="161">
        <v>913583.42297499999</v>
      </c>
      <c r="H1655" s="161"/>
    </row>
    <row r="1656" spans="2:8" x14ac:dyDescent="0.25">
      <c r="B1656" t="s">
        <v>236</v>
      </c>
      <c r="C1656" t="s">
        <v>250</v>
      </c>
      <c r="D1656" t="s">
        <v>251</v>
      </c>
      <c r="E1656">
        <v>4</v>
      </c>
      <c r="F1656">
        <v>2035</v>
      </c>
      <c r="G1656" s="161">
        <v>935815.022337</v>
      </c>
      <c r="H1656" s="161"/>
    </row>
    <row r="1657" spans="2:8" x14ac:dyDescent="0.25">
      <c r="B1657" t="s">
        <v>236</v>
      </c>
      <c r="C1657" t="s">
        <v>250</v>
      </c>
      <c r="D1657" t="s">
        <v>251</v>
      </c>
      <c r="E1657">
        <v>4</v>
      </c>
      <c r="F1657">
        <v>2040</v>
      </c>
      <c r="G1657" s="161">
        <v>976517.211993</v>
      </c>
      <c r="H1657" s="161"/>
    </row>
    <row r="1658" spans="2:8" x14ac:dyDescent="0.25">
      <c r="B1658" t="s">
        <v>236</v>
      </c>
      <c r="C1658" t="s">
        <v>250</v>
      </c>
      <c r="D1658" t="s">
        <v>251</v>
      </c>
      <c r="E1658">
        <v>4</v>
      </c>
      <c r="F1658">
        <v>2045</v>
      </c>
      <c r="G1658" s="161">
        <v>1000455.90376</v>
      </c>
      <c r="H1658" s="161"/>
    </row>
    <row r="1659" spans="2:8" x14ac:dyDescent="0.25">
      <c r="B1659" t="s">
        <v>236</v>
      </c>
      <c r="C1659" t="s">
        <v>250</v>
      </c>
      <c r="D1659" t="s">
        <v>251</v>
      </c>
      <c r="E1659">
        <v>4</v>
      </c>
      <c r="F1659">
        <v>2050</v>
      </c>
      <c r="G1659" s="161">
        <v>981418.53814099997</v>
      </c>
      <c r="H1659" s="161"/>
    </row>
    <row r="1660" spans="2:8" x14ac:dyDescent="0.25">
      <c r="B1660" t="s">
        <v>236</v>
      </c>
      <c r="C1660" t="s">
        <v>250</v>
      </c>
      <c r="D1660" t="s">
        <v>251</v>
      </c>
      <c r="E1660">
        <v>5</v>
      </c>
      <c r="F1660">
        <v>2010</v>
      </c>
      <c r="G1660" s="161">
        <v>420742.17569</v>
      </c>
      <c r="H1660" s="161"/>
    </row>
    <row r="1661" spans="2:8" x14ac:dyDescent="0.25">
      <c r="B1661" t="s">
        <v>236</v>
      </c>
      <c r="C1661" t="s">
        <v>250</v>
      </c>
      <c r="D1661" t="s">
        <v>251</v>
      </c>
      <c r="E1661">
        <v>5</v>
      </c>
      <c r="F1661">
        <v>2015</v>
      </c>
      <c r="G1661" s="161">
        <v>387974.49593799998</v>
      </c>
      <c r="H1661" s="161"/>
    </row>
    <row r="1662" spans="2:8" x14ac:dyDescent="0.25">
      <c r="B1662" t="s">
        <v>236</v>
      </c>
      <c r="C1662" t="s">
        <v>250</v>
      </c>
      <c r="D1662" t="s">
        <v>251</v>
      </c>
      <c r="E1662">
        <v>5</v>
      </c>
      <c r="F1662">
        <v>2020</v>
      </c>
      <c r="G1662" s="161">
        <v>370925.53745300003</v>
      </c>
      <c r="H1662" s="161"/>
    </row>
    <row r="1663" spans="2:8" x14ac:dyDescent="0.25">
      <c r="B1663" t="s">
        <v>236</v>
      </c>
      <c r="C1663" t="s">
        <v>250</v>
      </c>
      <c r="D1663" t="s">
        <v>251</v>
      </c>
      <c r="E1663">
        <v>5</v>
      </c>
      <c r="F1663">
        <v>2025</v>
      </c>
      <c r="G1663" s="161">
        <v>352966.40484899998</v>
      </c>
      <c r="H1663" s="161"/>
    </row>
    <row r="1664" spans="2:8" x14ac:dyDescent="0.25">
      <c r="B1664" t="s">
        <v>236</v>
      </c>
      <c r="C1664" t="s">
        <v>250</v>
      </c>
      <c r="D1664" t="s">
        <v>251</v>
      </c>
      <c r="E1664">
        <v>5</v>
      </c>
      <c r="F1664">
        <v>2030</v>
      </c>
      <c r="G1664" s="161">
        <v>368920.03302199999</v>
      </c>
      <c r="H1664" s="161"/>
    </row>
    <row r="1665" spans="2:8" x14ac:dyDescent="0.25">
      <c r="B1665" t="s">
        <v>236</v>
      </c>
      <c r="C1665" t="s">
        <v>250</v>
      </c>
      <c r="D1665" t="s">
        <v>251</v>
      </c>
      <c r="E1665">
        <v>5</v>
      </c>
      <c r="F1665">
        <v>2035</v>
      </c>
      <c r="G1665" s="161">
        <v>392618.023805</v>
      </c>
      <c r="H1665" s="161"/>
    </row>
    <row r="1666" spans="2:8" x14ac:dyDescent="0.25">
      <c r="B1666" t="s">
        <v>236</v>
      </c>
      <c r="C1666" t="s">
        <v>250</v>
      </c>
      <c r="D1666" t="s">
        <v>251</v>
      </c>
      <c r="E1666">
        <v>5</v>
      </c>
      <c r="F1666">
        <v>2040</v>
      </c>
      <c r="G1666" s="161">
        <v>393239.71289800003</v>
      </c>
      <c r="H1666" s="161"/>
    </row>
    <row r="1667" spans="2:8" x14ac:dyDescent="0.25">
      <c r="B1667" t="s">
        <v>236</v>
      </c>
      <c r="C1667" t="s">
        <v>250</v>
      </c>
      <c r="D1667" t="s">
        <v>251</v>
      </c>
      <c r="E1667">
        <v>5</v>
      </c>
      <c r="F1667">
        <v>2045</v>
      </c>
      <c r="G1667" s="161">
        <v>391633.52121099998</v>
      </c>
      <c r="H1667" s="161"/>
    </row>
    <row r="1668" spans="2:8" x14ac:dyDescent="0.25">
      <c r="B1668" t="s">
        <v>236</v>
      </c>
      <c r="C1668" t="s">
        <v>250</v>
      </c>
      <c r="D1668" t="s">
        <v>251</v>
      </c>
      <c r="E1668">
        <v>5</v>
      </c>
      <c r="F1668">
        <v>2050</v>
      </c>
      <c r="G1668" s="161">
        <v>392080.34447499999</v>
      </c>
      <c r="H1668" s="161"/>
    </row>
    <row r="1669" spans="2:8" x14ac:dyDescent="0.25">
      <c r="B1669" t="s">
        <v>236</v>
      </c>
      <c r="C1669" t="s">
        <v>250</v>
      </c>
      <c r="D1669" t="s">
        <v>251</v>
      </c>
      <c r="E1669">
        <v>6</v>
      </c>
      <c r="F1669">
        <v>2010</v>
      </c>
      <c r="G1669" s="161">
        <v>258342.890709</v>
      </c>
      <c r="H1669" s="161"/>
    </row>
    <row r="1670" spans="2:8" x14ac:dyDescent="0.25">
      <c r="B1670" t="s">
        <v>236</v>
      </c>
      <c r="C1670" t="s">
        <v>250</v>
      </c>
      <c r="D1670" t="s">
        <v>251</v>
      </c>
      <c r="E1670">
        <v>6</v>
      </c>
      <c r="F1670">
        <v>2015</v>
      </c>
      <c r="G1670" s="161">
        <v>240541.523254</v>
      </c>
      <c r="H1670" s="161"/>
    </row>
    <row r="1671" spans="2:8" x14ac:dyDescent="0.25">
      <c r="B1671" t="s">
        <v>236</v>
      </c>
      <c r="C1671" t="s">
        <v>250</v>
      </c>
      <c r="D1671" t="s">
        <v>251</v>
      </c>
      <c r="E1671">
        <v>6</v>
      </c>
      <c r="F1671">
        <v>2020</v>
      </c>
      <c r="G1671" s="161">
        <v>242641.60116699999</v>
      </c>
      <c r="H1671" s="161"/>
    </row>
    <row r="1672" spans="2:8" x14ac:dyDescent="0.25">
      <c r="B1672" t="s">
        <v>236</v>
      </c>
      <c r="C1672" t="s">
        <v>250</v>
      </c>
      <c r="D1672" t="s">
        <v>251</v>
      </c>
      <c r="E1672">
        <v>6</v>
      </c>
      <c r="F1672">
        <v>2025</v>
      </c>
      <c r="G1672" s="161">
        <v>244034.63937200001</v>
      </c>
      <c r="H1672" s="161"/>
    </row>
    <row r="1673" spans="2:8" x14ac:dyDescent="0.25">
      <c r="B1673" t="s">
        <v>236</v>
      </c>
      <c r="C1673" t="s">
        <v>250</v>
      </c>
      <c r="D1673" t="s">
        <v>251</v>
      </c>
      <c r="E1673">
        <v>6</v>
      </c>
      <c r="F1673">
        <v>2030</v>
      </c>
      <c r="G1673" s="161">
        <v>262620.286838</v>
      </c>
      <c r="H1673" s="161"/>
    </row>
    <row r="1674" spans="2:8" x14ac:dyDescent="0.25">
      <c r="B1674" t="s">
        <v>236</v>
      </c>
      <c r="C1674" t="s">
        <v>250</v>
      </c>
      <c r="D1674" t="s">
        <v>251</v>
      </c>
      <c r="E1674">
        <v>6</v>
      </c>
      <c r="F1674">
        <v>2035</v>
      </c>
      <c r="G1674" s="161">
        <v>266486.24550399999</v>
      </c>
      <c r="H1674" s="161"/>
    </row>
    <row r="1675" spans="2:8" x14ac:dyDescent="0.25">
      <c r="B1675" t="s">
        <v>236</v>
      </c>
      <c r="C1675" t="s">
        <v>250</v>
      </c>
      <c r="D1675" t="s">
        <v>251</v>
      </c>
      <c r="E1675">
        <v>6</v>
      </c>
      <c r="F1675">
        <v>2040</v>
      </c>
      <c r="G1675" s="161">
        <v>258722.47050299999</v>
      </c>
      <c r="H1675" s="161"/>
    </row>
    <row r="1676" spans="2:8" x14ac:dyDescent="0.25">
      <c r="B1676" t="s">
        <v>236</v>
      </c>
      <c r="C1676" t="s">
        <v>250</v>
      </c>
      <c r="D1676" t="s">
        <v>251</v>
      </c>
      <c r="E1676">
        <v>6</v>
      </c>
      <c r="F1676">
        <v>2045</v>
      </c>
      <c r="G1676" s="161">
        <v>262244.17316499999</v>
      </c>
      <c r="H1676" s="161"/>
    </row>
    <row r="1677" spans="2:8" x14ac:dyDescent="0.25">
      <c r="B1677" t="s">
        <v>236</v>
      </c>
      <c r="C1677" t="s">
        <v>250</v>
      </c>
      <c r="D1677" t="s">
        <v>251</v>
      </c>
      <c r="E1677">
        <v>6</v>
      </c>
      <c r="F1677">
        <v>2050</v>
      </c>
      <c r="G1677" s="161">
        <v>259727.988312</v>
      </c>
      <c r="H1677" s="161"/>
    </row>
    <row r="1678" spans="2:8" x14ac:dyDescent="0.25">
      <c r="B1678" t="s">
        <v>236</v>
      </c>
      <c r="C1678" t="s">
        <v>250</v>
      </c>
      <c r="D1678" t="s">
        <v>254</v>
      </c>
      <c r="E1678">
        <v>1</v>
      </c>
      <c r="F1678">
        <v>2010</v>
      </c>
      <c r="G1678" s="161">
        <v>657968.71153600002</v>
      </c>
      <c r="H1678" s="161"/>
    </row>
    <row r="1679" spans="2:8" x14ac:dyDescent="0.25">
      <c r="B1679" t="s">
        <v>236</v>
      </c>
      <c r="C1679" t="s">
        <v>250</v>
      </c>
      <c r="D1679" t="s">
        <v>254</v>
      </c>
      <c r="E1679">
        <v>1</v>
      </c>
      <c r="F1679">
        <v>2015</v>
      </c>
      <c r="G1679" s="161">
        <v>831959.86935199995</v>
      </c>
      <c r="H1679" s="161"/>
    </row>
    <row r="1680" spans="2:8" x14ac:dyDescent="0.25">
      <c r="B1680" t="s">
        <v>236</v>
      </c>
      <c r="C1680" t="s">
        <v>250</v>
      </c>
      <c r="D1680" t="s">
        <v>254</v>
      </c>
      <c r="E1680">
        <v>1</v>
      </c>
      <c r="F1680">
        <v>2020</v>
      </c>
      <c r="G1680" s="161">
        <v>914825.47329600004</v>
      </c>
      <c r="H1680" s="161"/>
    </row>
    <row r="1681" spans="2:8" x14ac:dyDescent="0.25">
      <c r="B1681" t="s">
        <v>236</v>
      </c>
      <c r="C1681" t="s">
        <v>250</v>
      </c>
      <c r="D1681" t="s">
        <v>254</v>
      </c>
      <c r="E1681">
        <v>1</v>
      </c>
      <c r="F1681">
        <v>2025</v>
      </c>
      <c r="G1681" s="161">
        <v>933993.882018</v>
      </c>
      <c r="H1681" s="161"/>
    </row>
    <row r="1682" spans="2:8" x14ac:dyDescent="0.25">
      <c r="B1682" t="s">
        <v>236</v>
      </c>
      <c r="C1682" t="s">
        <v>250</v>
      </c>
      <c r="D1682" t="s">
        <v>254</v>
      </c>
      <c r="E1682">
        <v>1</v>
      </c>
      <c r="F1682">
        <v>2030</v>
      </c>
      <c r="G1682" s="161">
        <v>940164.05614200002</v>
      </c>
      <c r="H1682" s="161"/>
    </row>
    <row r="1683" spans="2:8" x14ac:dyDescent="0.25">
      <c r="B1683" t="s">
        <v>236</v>
      </c>
      <c r="C1683" t="s">
        <v>250</v>
      </c>
      <c r="D1683" t="s">
        <v>254</v>
      </c>
      <c r="E1683">
        <v>1</v>
      </c>
      <c r="F1683">
        <v>2035</v>
      </c>
      <c r="G1683" s="161">
        <v>934609.54853200004</v>
      </c>
      <c r="H1683" s="161"/>
    </row>
    <row r="1684" spans="2:8" x14ac:dyDescent="0.25">
      <c r="B1684" t="s">
        <v>236</v>
      </c>
      <c r="C1684" t="s">
        <v>250</v>
      </c>
      <c r="D1684" t="s">
        <v>254</v>
      </c>
      <c r="E1684">
        <v>1</v>
      </c>
      <c r="F1684">
        <v>2040</v>
      </c>
      <c r="G1684" s="161">
        <v>928183.69403899997</v>
      </c>
      <c r="H1684" s="161"/>
    </row>
    <row r="1685" spans="2:8" x14ac:dyDescent="0.25">
      <c r="B1685" t="s">
        <v>236</v>
      </c>
      <c r="C1685" t="s">
        <v>250</v>
      </c>
      <c r="D1685" t="s">
        <v>254</v>
      </c>
      <c r="E1685">
        <v>1</v>
      </c>
      <c r="F1685">
        <v>2045</v>
      </c>
      <c r="G1685" s="161">
        <v>970628.56790300005</v>
      </c>
      <c r="H1685" s="161"/>
    </row>
    <row r="1686" spans="2:8" x14ac:dyDescent="0.25">
      <c r="B1686" t="s">
        <v>236</v>
      </c>
      <c r="C1686" t="s">
        <v>250</v>
      </c>
      <c r="D1686" t="s">
        <v>254</v>
      </c>
      <c r="E1686">
        <v>1</v>
      </c>
      <c r="F1686">
        <v>2050</v>
      </c>
      <c r="G1686" s="161">
        <v>941238.20289299998</v>
      </c>
      <c r="H1686" s="161"/>
    </row>
    <row r="1687" spans="2:8" x14ac:dyDescent="0.25">
      <c r="B1687" t="s">
        <v>236</v>
      </c>
      <c r="C1687" t="s">
        <v>250</v>
      </c>
      <c r="D1687" t="s">
        <v>254</v>
      </c>
      <c r="E1687">
        <v>2</v>
      </c>
      <c r="F1687">
        <v>2010</v>
      </c>
      <c r="G1687" s="161">
        <v>1789958.75758</v>
      </c>
      <c r="H1687" s="161"/>
    </row>
    <row r="1688" spans="2:8" x14ac:dyDescent="0.25">
      <c r="B1688" t="s">
        <v>236</v>
      </c>
      <c r="C1688" t="s">
        <v>250</v>
      </c>
      <c r="D1688" t="s">
        <v>254</v>
      </c>
      <c r="E1688">
        <v>2</v>
      </c>
      <c r="F1688">
        <v>2015</v>
      </c>
      <c r="G1688" s="161">
        <v>1670270.58409</v>
      </c>
      <c r="H1688" s="161"/>
    </row>
    <row r="1689" spans="2:8" x14ac:dyDescent="0.25">
      <c r="B1689" t="s">
        <v>236</v>
      </c>
      <c r="C1689" t="s">
        <v>250</v>
      </c>
      <c r="D1689" t="s">
        <v>254</v>
      </c>
      <c r="E1689">
        <v>2</v>
      </c>
      <c r="F1689">
        <v>2020</v>
      </c>
      <c r="G1689" s="161">
        <v>1623006.63356</v>
      </c>
      <c r="H1689" s="161"/>
    </row>
    <row r="1690" spans="2:8" x14ac:dyDescent="0.25">
      <c r="B1690" t="s">
        <v>236</v>
      </c>
      <c r="C1690" t="s">
        <v>250</v>
      </c>
      <c r="D1690" t="s">
        <v>254</v>
      </c>
      <c r="E1690">
        <v>2</v>
      </c>
      <c r="F1690">
        <v>2025</v>
      </c>
      <c r="G1690" s="161">
        <v>1595089.6265799999</v>
      </c>
      <c r="H1690" s="161"/>
    </row>
    <row r="1691" spans="2:8" x14ac:dyDescent="0.25">
      <c r="B1691" t="s">
        <v>236</v>
      </c>
      <c r="C1691" t="s">
        <v>250</v>
      </c>
      <c r="D1691" t="s">
        <v>254</v>
      </c>
      <c r="E1691">
        <v>2</v>
      </c>
      <c r="F1691">
        <v>2030</v>
      </c>
      <c r="G1691" s="161">
        <v>1539532.5949800001</v>
      </c>
      <c r="H1691" s="161"/>
    </row>
    <row r="1692" spans="2:8" x14ac:dyDescent="0.25">
      <c r="B1692" t="s">
        <v>236</v>
      </c>
      <c r="C1692" t="s">
        <v>250</v>
      </c>
      <c r="D1692" t="s">
        <v>254</v>
      </c>
      <c r="E1692">
        <v>2</v>
      </c>
      <c r="F1692">
        <v>2035</v>
      </c>
      <c r="G1692" s="161">
        <v>1488117.34458</v>
      </c>
      <c r="H1692" s="161"/>
    </row>
    <row r="1693" spans="2:8" x14ac:dyDescent="0.25">
      <c r="B1693" t="s">
        <v>236</v>
      </c>
      <c r="C1693" t="s">
        <v>250</v>
      </c>
      <c r="D1693" t="s">
        <v>254</v>
      </c>
      <c r="E1693">
        <v>2</v>
      </c>
      <c r="F1693">
        <v>2040</v>
      </c>
      <c r="G1693" s="161">
        <v>1459335.9095900001</v>
      </c>
      <c r="H1693" s="161"/>
    </row>
    <row r="1694" spans="2:8" x14ac:dyDescent="0.25">
      <c r="B1694" t="s">
        <v>236</v>
      </c>
      <c r="C1694" t="s">
        <v>250</v>
      </c>
      <c r="D1694" t="s">
        <v>254</v>
      </c>
      <c r="E1694">
        <v>2</v>
      </c>
      <c r="F1694">
        <v>2045</v>
      </c>
      <c r="G1694" s="161">
        <v>1446809.55752</v>
      </c>
      <c r="H1694" s="161"/>
    </row>
    <row r="1695" spans="2:8" x14ac:dyDescent="0.25">
      <c r="B1695" t="s">
        <v>236</v>
      </c>
      <c r="C1695" t="s">
        <v>250</v>
      </c>
      <c r="D1695" t="s">
        <v>254</v>
      </c>
      <c r="E1695">
        <v>2</v>
      </c>
      <c r="F1695">
        <v>2050</v>
      </c>
      <c r="G1695" s="161">
        <v>1444129.92753</v>
      </c>
      <c r="H1695" s="161"/>
    </row>
    <row r="1696" spans="2:8" x14ac:dyDescent="0.25">
      <c r="B1696" t="s">
        <v>236</v>
      </c>
      <c r="C1696" t="s">
        <v>250</v>
      </c>
      <c r="D1696" t="s">
        <v>254</v>
      </c>
      <c r="E1696">
        <v>3</v>
      </c>
      <c r="F1696">
        <v>2010</v>
      </c>
      <c r="G1696" s="161">
        <v>602261.99901000003</v>
      </c>
      <c r="H1696" s="161"/>
    </row>
    <row r="1697" spans="2:8" x14ac:dyDescent="0.25">
      <c r="B1697" t="s">
        <v>236</v>
      </c>
      <c r="C1697" t="s">
        <v>250</v>
      </c>
      <c r="D1697" t="s">
        <v>254</v>
      </c>
      <c r="E1697">
        <v>3</v>
      </c>
      <c r="F1697">
        <v>2015</v>
      </c>
      <c r="G1697" s="161">
        <v>625857.57289700001</v>
      </c>
      <c r="H1697" s="161"/>
    </row>
    <row r="1698" spans="2:8" x14ac:dyDescent="0.25">
      <c r="B1698" t="s">
        <v>236</v>
      </c>
      <c r="C1698" t="s">
        <v>250</v>
      </c>
      <c r="D1698" t="s">
        <v>254</v>
      </c>
      <c r="E1698">
        <v>3</v>
      </c>
      <c r="F1698">
        <v>2020</v>
      </c>
      <c r="G1698" s="161">
        <v>620421.577911</v>
      </c>
      <c r="H1698" s="161"/>
    </row>
    <row r="1699" spans="2:8" x14ac:dyDescent="0.25">
      <c r="B1699" t="s">
        <v>236</v>
      </c>
      <c r="C1699" t="s">
        <v>250</v>
      </c>
      <c r="D1699" t="s">
        <v>254</v>
      </c>
      <c r="E1699">
        <v>3</v>
      </c>
      <c r="F1699">
        <v>2025</v>
      </c>
      <c r="G1699" s="161">
        <v>606202.98940099997</v>
      </c>
      <c r="H1699" s="161"/>
    </row>
    <row r="1700" spans="2:8" x14ac:dyDescent="0.25">
      <c r="B1700" t="s">
        <v>236</v>
      </c>
      <c r="C1700" t="s">
        <v>250</v>
      </c>
      <c r="D1700" t="s">
        <v>254</v>
      </c>
      <c r="E1700">
        <v>3</v>
      </c>
      <c r="F1700">
        <v>2030</v>
      </c>
      <c r="G1700" s="161">
        <v>586981.7095</v>
      </c>
      <c r="H1700" s="161"/>
    </row>
    <row r="1701" spans="2:8" x14ac:dyDescent="0.25">
      <c r="B1701" t="s">
        <v>236</v>
      </c>
      <c r="C1701" t="s">
        <v>250</v>
      </c>
      <c r="D1701" t="s">
        <v>254</v>
      </c>
      <c r="E1701">
        <v>3</v>
      </c>
      <c r="F1701">
        <v>2035</v>
      </c>
      <c r="G1701" s="161">
        <v>583240.98207899998</v>
      </c>
      <c r="H1701" s="161"/>
    </row>
    <row r="1702" spans="2:8" x14ac:dyDescent="0.25">
      <c r="B1702" t="s">
        <v>236</v>
      </c>
      <c r="C1702" t="s">
        <v>250</v>
      </c>
      <c r="D1702" t="s">
        <v>254</v>
      </c>
      <c r="E1702">
        <v>3</v>
      </c>
      <c r="F1702">
        <v>2040</v>
      </c>
      <c r="G1702" s="161">
        <v>588504.70770399994</v>
      </c>
      <c r="H1702" s="161"/>
    </row>
    <row r="1703" spans="2:8" x14ac:dyDescent="0.25">
      <c r="B1703" t="s">
        <v>236</v>
      </c>
      <c r="C1703" t="s">
        <v>250</v>
      </c>
      <c r="D1703" t="s">
        <v>254</v>
      </c>
      <c r="E1703">
        <v>3</v>
      </c>
      <c r="F1703">
        <v>2045</v>
      </c>
      <c r="G1703" s="161">
        <v>596328.88841400004</v>
      </c>
      <c r="H1703" s="161"/>
    </row>
    <row r="1704" spans="2:8" x14ac:dyDescent="0.25">
      <c r="B1704" t="s">
        <v>236</v>
      </c>
      <c r="C1704" t="s">
        <v>250</v>
      </c>
      <c r="D1704" t="s">
        <v>254</v>
      </c>
      <c r="E1704">
        <v>3</v>
      </c>
      <c r="F1704">
        <v>2050</v>
      </c>
      <c r="G1704" s="161">
        <v>611835.83143300004</v>
      </c>
      <c r="H1704" s="161"/>
    </row>
    <row r="1705" spans="2:8" x14ac:dyDescent="0.25">
      <c r="B1705" t="s">
        <v>236</v>
      </c>
      <c r="C1705" t="s">
        <v>250</v>
      </c>
      <c r="D1705" t="s">
        <v>254</v>
      </c>
      <c r="E1705">
        <v>4</v>
      </c>
      <c r="F1705">
        <v>2010</v>
      </c>
      <c r="G1705" s="161">
        <v>867525.798297</v>
      </c>
      <c r="H1705" s="161"/>
    </row>
    <row r="1706" spans="2:8" x14ac:dyDescent="0.25">
      <c r="B1706" t="s">
        <v>236</v>
      </c>
      <c r="C1706" t="s">
        <v>250</v>
      </c>
      <c r="D1706" t="s">
        <v>254</v>
      </c>
      <c r="E1706">
        <v>4</v>
      </c>
      <c r="F1706">
        <v>2015</v>
      </c>
      <c r="G1706" s="161">
        <v>771218.08121500001</v>
      </c>
      <c r="H1706" s="161"/>
    </row>
    <row r="1707" spans="2:8" x14ac:dyDescent="0.25">
      <c r="B1707" t="s">
        <v>236</v>
      </c>
      <c r="C1707" t="s">
        <v>250</v>
      </c>
      <c r="D1707" t="s">
        <v>254</v>
      </c>
      <c r="E1707">
        <v>4</v>
      </c>
      <c r="F1707">
        <v>2020</v>
      </c>
      <c r="G1707" s="161">
        <v>705446.17096500006</v>
      </c>
      <c r="H1707" s="161"/>
    </row>
    <row r="1708" spans="2:8" x14ac:dyDescent="0.25">
      <c r="B1708" t="s">
        <v>236</v>
      </c>
      <c r="C1708" t="s">
        <v>250</v>
      </c>
      <c r="D1708" t="s">
        <v>254</v>
      </c>
      <c r="E1708">
        <v>4</v>
      </c>
      <c r="F1708">
        <v>2025</v>
      </c>
      <c r="G1708" s="161">
        <v>672365.02980799996</v>
      </c>
      <c r="H1708" s="161"/>
    </row>
    <row r="1709" spans="2:8" x14ac:dyDescent="0.25">
      <c r="B1709" t="s">
        <v>236</v>
      </c>
      <c r="C1709" t="s">
        <v>250</v>
      </c>
      <c r="D1709" t="s">
        <v>254</v>
      </c>
      <c r="E1709">
        <v>4</v>
      </c>
      <c r="F1709">
        <v>2030</v>
      </c>
      <c r="G1709" s="161">
        <v>666969.75432099996</v>
      </c>
      <c r="H1709" s="161"/>
    </row>
    <row r="1710" spans="2:8" x14ac:dyDescent="0.25">
      <c r="B1710" t="s">
        <v>236</v>
      </c>
      <c r="C1710" t="s">
        <v>250</v>
      </c>
      <c r="D1710" t="s">
        <v>254</v>
      </c>
      <c r="E1710">
        <v>4</v>
      </c>
      <c r="F1710">
        <v>2035</v>
      </c>
      <c r="G1710" s="161">
        <v>680553.58074600005</v>
      </c>
      <c r="H1710" s="161"/>
    </row>
    <row r="1711" spans="2:8" x14ac:dyDescent="0.25">
      <c r="B1711" t="s">
        <v>236</v>
      </c>
      <c r="C1711" t="s">
        <v>250</v>
      </c>
      <c r="D1711" t="s">
        <v>254</v>
      </c>
      <c r="E1711">
        <v>4</v>
      </c>
      <c r="F1711">
        <v>2040</v>
      </c>
      <c r="G1711" s="161">
        <v>708922.656877</v>
      </c>
      <c r="H1711" s="161"/>
    </row>
    <row r="1712" spans="2:8" x14ac:dyDescent="0.25">
      <c r="B1712" t="s">
        <v>236</v>
      </c>
      <c r="C1712" t="s">
        <v>250</v>
      </c>
      <c r="D1712" t="s">
        <v>254</v>
      </c>
      <c r="E1712">
        <v>4</v>
      </c>
      <c r="F1712">
        <v>2045</v>
      </c>
      <c r="G1712" s="161">
        <v>711105.55471900001</v>
      </c>
      <c r="H1712" s="161"/>
    </row>
    <row r="1713" spans="2:8" x14ac:dyDescent="0.25">
      <c r="B1713" t="s">
        <v>236</v>
      </c>
      <c r="C1713" t="s">
        <v>250</v>
      </c>
      <c r="D1713" t="s">
        <v>254</v>
      </c>
      <c r="E1713">
        <v>4</v>
      </c>
      <c r="F1713">
        <v>2050</v>
      </c>
      <c r="G1713" s="161">
        <v>704654.08199700003</v>
      </c>
      <c r="H1713" s="161"/>
    </row>
    <row r="1714" spans="2:8" x14ac:dyDescent="0.25">
      <c r="B1714" t="s">
        <v>236</v>
      </c>
      <c r="C1714" t="s">
        <v>250</v>
      </c>
      <c r="D1714" t="s">
        <v>254</v>
      </c>
      <c r="E1714">
        <v>5</v>
      </c>
      <c r="F1714">
        <v>2010</v>
      </c>
      <c r="G1714" s="161">
        <v>310569.535959</v>
      </c>
      <c r="H1714" s="161"/>
    </row>
    <row r="1715" spans="2:8" x14ac:dyDescent="0.25">
      <c r="B1715" t="s">
        <v>236</v>
      </c>
      <c r="C1715" t="s">
        <v>250</v>
      </c>
      <c r="D1715" t="s">
        <v>254</v>
      </c>
      <c r="E1715">
        <v>5</v>
      </c>
      <c r="F1715">
        <v>2015</v>
      </c>
      <c r="G1715" s="161">
        <v>286103.40711799997</v>
      </c>
      <c r="H1715" s="161"/>
    </row>
    <row r="1716" spans="2:8" x14ac:dyDescent="0.25">
      <c r="B1716" t="s">
        <v>236</v>
      </c>
      <c r="C1716" t="s">
        <v>250</v>
      </c>
      <c r="D1716" t="s">
        <v>254</v>
      </c>
      <c r="E1716">
        <v>5</v>
      </c>
      <c r="F1716">
        <v>2020</v>
      </c>
      <c r="G1716" s="161">
        <v>263237.55022799998</v>
      </c>
      <c r="H1716" s="161"/>
    </row>
    <row r="1717" spans="2:8" x14ac:dyDescent="0.25">
      <c r="B1717" t="s">
        <v>236</v>
      </c>
      <c r="C1717" t="s">
        <v>250</v>
      </c>
      <c r="D1717" t="s">
        <v>254</v>
      </c>
      <c r="E1717">
        <v>5</v>
      </c>
      <c r="F1717">
        <v>2025</v>
      </c>
      <c r="G1717" s="161">
        <v>257507.93283999999</v>
      </c>
      <c r="H1717" s="161"/>
    </row>
    <row r="1718" spans="2:8" x14ac:dyDescent="0.25">
      <c r="B1718" t="s">
        <v>236</v>
      </c>
      <c r="C1718" t="s">
        <v>250</v>
      </c>
      <c r="D1718" t="s">
        <v>254</v>
      </c>
      <c r="E1718">
        <v>5</v>
      </c>
      <c r="F1718">
        <v>2030</v>
      </c>
      <c r="G1718" s="161">
        <v>259367.96325199999</v>
      </c>
      <c r="H1718" s="161"/>
    </row>
    <row r="1719" spans="2:8" x14ac:dyDescent="0.25">
      <c r="B1719" t="s">
        <v>236</v>
      </c>
      <c r="C1719" t="s">
        <v>250</v>
      </c>
      <c r="D1719" t="s">
        <v>254</v>
      </c>
      <c r="E1719">
        <v>5</v>
      </c>
      <c r="F1719">
        <v>2035</v>
      </c>
      <c r="G1719" s="161">
        <v>272716.920606</v>
      </c>
      <c r="H1719" s="161"/>
    </row>
    <row r="1720" spans="2:8" x14ac:dyDescent="0.25">
      <c r="B1720" t="s">
        <v>236</v>
      </c>
      <c r="C1720" t="s">
        <v>250</v>
      </c>
      <c r="D1720" t="s">
        <v>254</v>
      </c>
      <c r="E1720">
        <v>5</v>
      </c>
      <c r="F1720">
        <v>2040</v>
      </c>
      <c r="G1720" s="161">
        <v>267270.43345700001</v>
      </c>
      <c r="H1720" s="161"/>
    </row>
    <row r="1721" spans="2:8" x14ac:dyDescent="0.25">
      <c r="B1721" t="s">
        <v>236</v>
      </c>
      <c r="C1721" t="s">
        <v>250</v>
      </c>
      <c r="D1721" t="s">
        <v>254</v>
      </c>
      <c r="E1721">
        <v>5</v>
      </c>
      <c r="F1721">
        <v>2045</v>
      </c>
      <c r="G1721" s="161">
        <v>258548.843184</v>
      </c>
      <c r="H1721" s="161"/>
    </row>
    <row r="1722" spans="2:8" x14ac:dyDescent="0.25">
      <c r="B1722" t="s">
        <v>236</v>
      </c>
      <c r="C1722" t="s">
        <v>250</v>
      </c>
      <c r="D1722" t="s">
        <v>254</v>
      </c>
      <c r="E1722">
        <v>5</v>
      </c>
      <c r="F1722">
        <v>2050</v>
      </c>
      <c r="G1722" s="161">
        <v>270752.15242400003</v>
      </c>
      <c r="H1722" s="161"/>
    </row>
    <row r="1723" spans="2:8" x14ac:dyDescent="0.25">
      <c r="B1723" t="s">
        <v>236</v>
      </c>
      <c r="C1723" t="s">
        <v>250</v>
      </c>
      <c r="D1723" t="s">
        <v>254</v>
      </c>
      <c r="E1723">
        <v>6</v>
      </c>
      <c r="F1723">
        <v>2010</v>
      </c>
      <c r="G1723" s="161">
        <v>125508.377593</v>
      </c>
      <c r="H1723" s="161"/>
    </row>
    <row r="1724" spans="2:8" x14ac:dyDescent="0.25">
      <c r="B1724" t="s">
        <v>236</v>
      </c>
      <c r="C1724" t="s">
        <v>250</v>
      </c>
      <c r="D1724" t="s">
        <v>254</v>
      </c>
      <c r="E1724">
        <v>6</v>
      </c>
      <c r="F1724">
        <v>2015</v>
      </c>
      <c r="G1724" s="161">
        <v>129379.97282900001</v>
      </c>
      <c r="H1724" s="161"/>
    </row>
    <row r="1725" spans="2:8" x14ac:dyDescent="0.25">
      <c r="B1725" t="s">
        <v>236</v>
      </c>
      <c r="C1725" t="s">
        <v>250</v>
      </c>
      <c r="D1725" t="s">
        <v>254</v>
      </c>
      <c r="E1725">
        <v>6</v>
      </c>
      <c r="F1725">
        <v>2020</v>
      </c>
      <c r="G1725" s="161">
        <v>132284.80363099999</v>
      </c>
      <c r="H1725" s="161"/>
    </row>
    <row r="1726" spans="2:8" x14ac:dyDescent="0.25">
      <c r="B1726" t="s">
        <v>236</v>
      </c>
      <c r="C1726" t="s">
        <v>250</v>
      </c>
      <c r="D1726" t="s">
        <v>254</v>
      </c>
      <c r="E1726">
        <v>6</v>
      </c>
      <c r="F1726">
        <v>2025</v>
      </c>
      <c r="G1726" s="161">
        <v>137133.29558500001</v>
      </c>
      <c r="H1726" s="161"/>
    </row>
    <row r="1727" spans="2:8" x14ac:dyDescent="0.25">
      <c r="B1727" t="s">
        <v>236</v>
      </c>
      <c r="C1727" t="s">
        <v>250</v>
      </c>
      <c r="D1727" t="s">
        <v>254</v>
      </c>
      <c r="E1727">
        <v>6</v>
      </c>
      <c r="F1727">
        <v>2030</v>
      </c>
      <c r="G1727" s="161">
        <v>138948.79014699999</v>
      </c>
      <c r="H1727" s="161"/>
    </row>
    <row r="1728" spans="2:8" x14ac:dyDescent="0.25">
      <c r="B1728" t="s">
        <v>236</v>
      </c>
      <c r="C1728" t="s">
        <v>250</v>
      </c>
      <c r="D1728" t="s">
        <v>254</v>
      </c>
      <c r="E1728">
        <v>6</v>
      </c>
      <c r="F1728">
        <v>2035</v>
      </c>
      <c r="G1728" s="161">
        <v>135694.034419</v>
      </c>
      <c r="H1728" s="161"/>
    </row>
    <row r="1729" spans="2:8" x14ac:dyDescent="0.25">
      <c r="B1729" t="s">
        <v>236</v>
      </c>
      <c r="C1729" t="s">
        <v>250</v>
      </c>
      <c r="D1729" t="s">
        <v>254</v>
      </c>
      <c r="E1729">
        <v>6</v>
      </c>
      <c r="F1729">
        <v>2040</v>
      </c>
      <c r="G1729" s="161">
        <v>142206.233301</v>
      </c>
      <c r="H1729" s="161"/>
    </row>
    <row r="1730" spans="2:8" x14ac:dyDescent="0.25">
      <c r="B1730" t="s">
        <v>236</v>
      </c>
      <c r="C1730" t="s">
        <v>250</v>
      </c>
      <c r="D1730" t="s">
        <v>254</v>
      </c>
      <c r="E1730">
        <v>6</v>
      </c>
      <c r="F1730">
        <v>2045</v>
      </c>
      <c r="G1730" s="161">
        <v>144542.10392699999</v>
      </c>
      <c r="H1730" s="161"/>
    </row>
    <row r="1731" spans="2:8" x14ac:dyDescent="0.25">
      <c r="B1731" t="s">
        <v>236</v>
      </c>
      <c r="C1731" t="s">
        <v>250</v>
      </c>
      <c r="D1731" t="s">
        <v>254</v>
      </c>
      <c r="E1731">
        <v>6</v>
      </c>
      <c r="F1731">
        <v>2050</v>
      </c>
      <c r="G1731" s="161">
        <v>142096.01202699999</v>
      </c>
      <c r="H1731" s="161"/>
    </row>
    <row r="1732" spans="2:8" x14ac:dyDescent="0.25">
      <c r="B1732" t="s">
        <v>236</v>
      </c>
      <c r="C1732" t="s">
        <v>250</v>
      </c>
      <c r="D1732" t="s">
        <v>257</v>
      </c>
      <c r="E1732">
        <v>1</v>
      </c>
      <c r="F1732">
        <v>2010</v>
      </c>
      <c r="G1732" s="161">
        <v>243039.10120500001</v>
      </c>
      <c r="H1732" s="161"/>
    </row>
    <row r="1733" spans="2:8" x14ac:dyDescent="0.25">
      <c r="B1733" t="s">
        <v>236</v>
      </c>
      <c r="C1733" t="s">
        <v>250</v>
      </c>
      <c r="D1733" t="s">
        <v>257</v>
      </c>
      <c r="E1733">
        <v>1</v>
      </c>
      <c r="F1733">
        <v>2015</v>
      </c>
      <c r="G1733" s="161">
        <v>339080.95319700002</v>
      </c>
      <c r="H1733" s="161"/>
    </row>
    <row r="1734" spans="2:8" x14ac:dyDescent="0.25">
      <c r="B1734" t="s">
        <v>236</v>
      </c>
      <c r="C1734" t="s">
        <v>250</v>
      </c>
      <c r="D1734" t="s">
        <v>257</v>
      </c>
      <c r="E1734">
        <v>1</v>
      </c>
      <c r="F1734">
        <v>2020</v>
      </c>
      <c r="G1734" s="161">
        <v>402863.56245700002</v>
      </c>
      <c r="H1734" s="161"/>
    </row>
    <row r="1735" spans="2:8" x14ac:dyDescent="0.25">
      <c r="B1735" t="s">
        <v>236</v>
      </c>
      <c r="C1735" t="s">
        <v>250</v>
      </c>
      <c r="D1735" t="s">
        <v>257</v>
      </c>
      <c r="E1735">
        <v>1</v>
      </c>
      <c r="F1735">
        <v>2025</v>
      </c>
      <c r="G1735" s="161">
        <v>412777.88655400003</v>
      </c>
      <c r="H1735" s="161"/>
    </row>
    <row r="1736" spans="2:8" x14ac:dyDescent="0.25">
      <c r="B1736" t="s">
        <v>236</v>
      </c>
      <c r="C1736" t="s">
        <v>250</v>
      </c>
      <c r="D1736" t="s">
        <v>257</v>
      </c>
      <c r="E1736">
        <v>1</v>
      </c>
      <c r="F1736">
        <v>2030</v>
      </c>
      <c r="G1736" s="161">
        <v>442661.04938799998</v>
      </c>
      <c r="H1736" s="161"/>
    </row>
    <row r="1737" spans="2:8" x14ac:dyDescent="0.25">
      <c r="B1737" t="s">
        <v>236</v>
      </c>
      <c r="C1737" t="s">
        <v>250</v>
      </c>
      <c r="D1737" t="s">
        <v>257</v>
      </c>
      <c r="E1737">
        <v>1</v>
      </c>
      <c r="F1737">
        <v>2035</v>
      </c>
      <c r="G1737" s="161">
        <v>435129.51201100001</v>
      </c>
      <c r="H1737" s="161"/>
    </row>
    <row r="1738" spans="2:8" x14ac:dyDescent="0.25">
      <c r="B1738" t="s">
        <v>236</v>
      </c>
      <c r="C1738" t="s">
        <v>250</v>
      </c>
      <c r="D1738" t="s">
        <v>257</v>
      </c>
      <c r="E1738">
        <v>1</v>
      </c>
      <c r="F1738">
        <v>2040</v>
      </c>
      <c r="G1738" s="161">
        <v>429049.67525099998</v>
      </c>
      <c r="H1738" s="161"/>
    </row>
    <row r="1739" spans="2:8" x14ac:dyDescent="0.25">
      <c r="B1739" t="s">
        <v>236</v>
      </c>
      <c r="C1739" t="s">
        <v>250</v>
      </c>
      <c r="D1739" t="s">
        <v>257</v>
      </c>
      <c r="E1739">
        <v>1</v>
      </c>
      <c r="F1739">
        <v>2045</v>
      </c>
      <c r="G1739" s="161">
        <v>433737.98198899999</v>
      </c>
      <c r="H1739" s="161"/>
    </row>
    <row r="1740" spans="2:8" x14ac:dyDescent="0.25">
      <c r="B1740" t="s">
        <v>236</v>
      </c>
      <c r="C1740" t="s">
        <v>250</v>
      </c>
      <c r="D1740" t="s">
        <v>257</v>
      </c>
      <c r="E1740">
        <v>1</v>
      </c>
      <c r="F1740">
        <v>2050</v>
      </c>
      <c r="G1740" s="161">
        <v>433923.93535699998</v>
      </c>
      <c r="H1740" s="161"/>
    </row>
    <row r="1741" spans="2:8" x14ac:dyDescent="0.25">
      <c r="B1741" t="s">
        <v>236</v>
      </c>
      <c r="C1741" t="s">
        <v>250</v>
      </c>
      <c r="D1741" t="s">
        <v>257</v>
      </c>
      <c r="E1741">
        <v>2</v>
      </c>
      <c r="F1741">
        <v>2010</v>
      </c>
      <c r="G1741" s="161">
        <v>829420.76006100001</v>
      </c>
      <c r="H1741" s="161"/>
    </row>
    <row r="1742" spans="2:8" x14ac:dyDescent="0.25">
      <c r="B1742" t="s">
        <v>236</v>
      </c>
      <c r="C1742" t="s">
        <v>250</v>
      </c>
      <c r="D1742" t="s">
        <v>257</v>
      </c>
      <c r="E1742">
        <v>2</v>
      </c>
      <c r="F1742">
        <v>2015</v>
      </c>
      <c r="G1742" s="161">
        <v>811126.74243400001</v>
      </c>
      <c r="H1742" s="161"/>
    </row>
    <row r="1743" spans="2:8" x14ac:dyDescent="0.25">
      <c r="B1743" t="s">
        <v>236</v>
      </c>
      <c r="C1743" t="s">
        <v>250</v>
      </c>
      <c r="D1743" t="s">
        <v>257</v>
      </c>
      <c r="E1743">
        <v>2</v>
      </c>
      <c r="F1743">
        <v>2020</v>
      </c>
      <c r="G1743" s="161">
        <v>795056.80070000002</v>
      </c>
      <c r="H1743" s="161"/>
    </row>
    <row r="1744" spans="2:8" x14ac:dyDescent="0.25">
      <c r="B1744" t="s">
        <v>236</v>
      </c>
      <c r="C1744" t="s">
        <v>250</v>
      </c>
      <c r="D1744" t="s">
        <v>257</v>
      </c>
      <c r="E1744">
        <v>2</v>
      </c>
      <c r="F1744">
        <v>2025</v>
      </c>
      <c r="G1744" s="161">
        <v>779277.26988200005</v>
      </c>
      <c r="H1744" s="161"/>
    </row>
    <row r="1745" spans="2:8" x14ac:dyDescent="0.25">
      <c r="B1745" t="s">
        <v>236</v>
      </c>
      <c r="C1745" t="s">
        <v>250</v>
      </c>
      <c r="D1745" t="s">
        <v>257</v>
      </c>
      <c r="E1745">
        <v>2</v>
      </c>
      <c r="F1745">
        <v>2030</v>
      </c>
      <c r="G1745" s="161">
        <v>750274.41553799994</v>
      </c>
      <c r="H1745" s="161"/>
    </row>
    <row r="1746" spans="2:8" x14ac:dyDescent="0.25">
      <c r="B1746" t="s">
        <v>236</v>
      </c>
      <c r="C1746" t="s">
        <v>250</v>
      </c>
      <c r="D1746" t="s">
        <v>257</v>
      </c>
      <c r="E1746">
        <v>2</v>
      </c>
      <c r="F1746">
        <v>2035</v>
      </c>
      <c r="G1746" s="161">
        <v>717801.91841499996</v>
      </c>
      <c r="H1746" s="161"/>
    </row>
    <row r="1747" spans="2:8" x14ac:dyDescent="0.25">
      <c r="B1747" t="s">
        <v>236</v>
      </c>
      <c r="C1747" t="s">
        <v>250</v>
      </c>
      <c r="D1747" t="s">
        <v>257</v>
      </c>
      <c r="E1747">
        <v>2</v>
      </c>
      <c r="F1747">
        <v>2040</v>
      </c>
      <c r="G1747" s="161">
        <v>698704.216916</v>
      </c>
      <c r="H1747" s="161"/>
    </row>
    <row r="1748" spans="2:8" x14ac:dyDescent="0.25">
      <c r="B1748" t="s">
        <v>236</v>
      </c>
      <c r="C1748" t="s">
        <v>250</v>
      </c>
      <c r="D1748" t="s">
        <v>257</v>
      </c>
      <c r="E1748">
        <v>2</v>
      </c>
      <c r="F1748">
        <v>2045</v>
      </c>
      <c r="G1748" s="161">
        <v>711798.603199</v>
      </c>
      <c r="H1748" s="161"/>
    </row>
    <row r="1749" spans="2:8" x14ac:dyDescent="0.25">
      <c r="B1749" t="s">
        <v>236</v>
      </c>
      <c r="C1749" t="s">
        <v>250</v>
      </c>
      <c r="D1749" t="s">
        <v>257</v>
      </c>
      <c r="E1749">
        <v>2</v>
      </c>
      <c r="F1749">
        <v>2050</v>
      </c>
      <c r="G1749" s="161">
        <v>714238.03341399995</v>
      </c>
      <c r="H1749" s="161"/>
    </row>
    <row r="1750" spans="2:8" x14ac:dyDescent="0.25">
      <c r="B1750" t="s">
        <v>236</v>
      </c>
      <c r="C1750" t="s">
        <v>250</v>
      </c>
      <c r="D1750" t="s">
        <v>257</v>
      </c>
      <c r="E1750">
        <v>3</v>
      </c>
      <c r="F1750">
        <v>2010</v>
      </c>
      <c r="G1750" s="161">
        <v>279130.38889599999</v>
      </c>
      <c r="H1750" s="161"/>
    </row>
    <row r="1751" spans="2:8" x14ac:dyDescent="0.25">
      <c r="B1751" t="s">
        <v>236</v>
      </c>
      <c r="C1751" t="s">
        <v>250</v>
      </c>
      <c r="D1751" t="s">
        <v>257</v>
      </c>
      <c r="E1751">
        <v>3</v>
      </c>
      <c r="F1751">
        <v>2015</v>
      </c>
      <c r="G1751" s="161">
        <v>286535.36220500001</v>
      </c>
      <c r="H1751" s="161"/>
    </row>
    <row r="1752" spans="2:8" x14ac:dyDescent="0.25">
      <c r="B1752" t="s">
        <v>236</v>
      </c>
      <c r="C1752" t="s">
        <v>250</v>
      </c>
      <c r="D1752" t="s">
        <v>257</v>
      </c>
      <c r="E1752">
        <v>3</v>
      </c>
      <c r="F1752">
        <v>2020</v>
      </c>
      <c r="G1752" s="161">
        <v>286054.40343399998</v>
      </c>
      <c r="H1752" s="161"/>
    </row>
    <row r="1753" spans="2:8" x14ac:dyDescent="0.25">
      <c r="B1753" t="s">
        <v>236</v>
      </c>
      <c r="C1753" t="s">
        <v>250</v>
      </c>
      <c r="D1753" t="s">
        <v>257</v>
      </c>
      <c r="E1753">
        <v>3</v>
      </c>
      <c r="F1753">
        <v>2025</v>
      </c>
      <c r="G1753" s="161">
        <v>286283.47414900002</v>
      </c>
      <c r="H1753" s="161"/>
    </row>
    <row r="1754" spans="2:8" x14ac:dyDescent="0.25">
      <c r="B1754" t="s">
        <v>236</v>
      </c>
      <c r="C1754" t="s">
        <v>250</v>
      </c>
      <c r="D1754" t="s">
        <v>257</v>
      </c>
      <c r="E1754">
        <v>3</v>
      </c>
      <c r="F1754">
        <v>2030</v>
      </c>
      <c r="G1754" s="161">
        <v>278729.410638</v>
      </c>
      <c r="H1754" s="161"/>
    </row>
    <row r="1755" spans="2:8" x14ac:dyDescent="0.25">
      <c r="B1755" t="s">
        <v>236</v>
      </c>
      <c r="C1755" t="s">
        <v>250</v>
      </c>
      <c r="D1755" t="s">
        <v>257</v>
      </c>
      <c r="E1755">
        <v>3</v>
      </c>
      <c r="F1755">
        <v>2035</v>
      </c>
      <c r="G1755" s="161">
        <v>274062.75843799999</v>
      </c>
      <c r="H1755" s="161"/>
    </row>
    <row r="1756" spans="2:8" x14ac:dyDescent="0.25">
      <c r="B1756" t="s">
        <v>236</v>
      </c>
      <c r="C1756" t="s">
        <v>250</v>
      </c>
      <c r="D1756" t="s">
        <v>257</v>
      </c>
      <c r="E1756">
        <v>3</v>
      </c>
      <c r="F1756">
        <v>2040</v>
      </c>
      <c r="G1756" s="161">
        <v>288665.17536400002</v>
      </c>
      <c r="H1756" s="161"/>
    </row>
    <row r="1757" spans="2:8" x14ac:dyDescent="0.25">
      <c r="B1757" t="s">
        <v>236</v>
      </c>
      <c r="C1757" t="s">
        <v>250</v>
      </c>
      <c r="D1757" t="s">
        <v>257</v>
      </c>
      <c r="E1757">
        <v>3</v>
      </c>
      <c r="F1757">
        <v>2045</v>
      </c>
      <c r="G1757" s="161">
        <v>287291.19424099999</v>
      </c>
      <c r="H1757" s="161"/>
    </row>
    <row r="1758" spans="2:8" x14ac:dyDescent="0.25">
      <c r="B1758" t="s">
        <v>236</v>
      </c>
      <c r="C1758" t="s">
        <v>250</v>
      </c>
      <c r="D1758" t="s">
        <v>257</v>
      </c>
      <c r="E1758">
        <v>3</v>
      </c>
      <c r="F1758">
        <v>2050</v>
      </c>
      <c r="G1758" s="161">
        <v>301200.72810499999</v>
      </c>
      <c r="H1758" s="161"/>
    </row>
    <row r="1759" spans="2:8" x14ac:dyDescent="0.25">
      <c r="B1759" t="s">
        <v>236</v>
      </c>
      <c r="C1759" t="s">
        <v>250</v>
      </c>
      <c r="D1759" t="s">
        <v>257</v>
      </c>
      <c r="E1759">
        <v>4</v>
      </c>
      <c r="F1759">
        <v>2010</v>
      </c>
      <c r="G1759" s="161">
        <v>388456.14153800003</v>
      </c>
      <c r="H1759" s="161"/>
    </row>
    <row r="1760" spans="2:8" x14ac:dyDescent="0.25">
      <c r="B1760" t="s">
        <v>236</v>
      </c>
      <c r="C1760" t="s">
        <v>250</v>
      </c>
      <c r="D1760" t="s">
        <v>257</v>
      </c>
      <c r="E1760">
        <v>4</v>
      </c>
      <c r="F1760">
        <v>2015</v>
      </c>
      <c r="G1760" s="161">
        <v>352458.76290899998</v>
      </c>
      <c r="H1760" s="161"/>
    </row>
    <row r="1761" spans="2:8" x14ac:dyDescent="0.25">
      <c r="B1761" t="s">
        <v>236</v>
      </c>
      <c r="C1761" t="s">
        <v>250</v>
      </c>
      <c r="D1761" t="s">
        <v>257</v>
      </c>
      <c r="E1761">
        <v>4</v>
      </c>
      <c r="F1761">
        <v>2020</v>
      </c>
      <c r="G1761" s="161">
        <v>331743.024317</v>
      </c>
      <c r="H1761" s="161"/>
    </row>
    <row r="1762" spans="2:8" x14ac:dyDescent="0.25">
      <c r="B1762" t="s">
        <v>236</v>
      </c>
      <c r="C1762" t="s">
        <v>250</v>
      </c>
      <c r="D1762" t="s">
        <v>257</v>
      </c>
      <c r="E1762">
        <v>4</v>
      </c>
      <c r="F1762">
        <v>2025</v>
      </c>
      <c r="G1762" s="161">
        <v>317281.79832399997</v>
      </c>
      <c r="H1762" s="161"/>
    </row>
    <row r="1763" spans="2:8" x14ac:dyDescent="0.25">
      <c r="B1763" t="s">
        <v>236</v>
      </c>
      <c r="C1763" t="s">
        <v>250</v>
      </c>
      <c r="D1763" t="s">
        <v>257</v>
      </c>
      <c r="E1763">
        <v>4</v>
      </c>
      <c r="F1763">
        <v>2030</v>
      </c>
      <c r="G1763" s="161">
        <v>335028.861897</v>
      </c>
      <c r="H1763" s="161"/>
    </row>
    <row r="1764" spans="2:8" x14ac:dyDescent="0.25">
      <c r="B1764" t="s">
        <v>236</v>
      </c>
      <c r="C1764" t="s">
        <v>250</v>
      </c>
      <c r="D1764" t="s">
        <v>257</v>
      </c>
      <c r="E1764">
        <v>4</v>
      </c>
      <c r="F1764">
        <v>2035</v>
      </c>
      <c r="G1764" s="161">
        <v>348888.26988199999</v>
      </c>
      <c r="H1764" s="161"/>
    </row>
    <row r="1765" spans="2:8" x14ac:dyDescent="0.25">
      <c r="B1765" t="s">
        <v>236</v>
      </c>
      <c r="C1765" t="s">
        <v>250</v>
      </c>
      <c r="D1765" t="s">
        <v>257</v>
      </c>
      <c r="E1765">
        <v>4</v>
      </c>
      <c r="F1765">
        <v>2040</v>
      </c>
      <c r="G1765" s="161">
        <v>361722.80910900002</v>
      </c>
      <c r="H1765" s="161"/>
    </row>
    <row r="1766" spans="2:8" x14ac:dyDescent="0.25">
      <c r="B1766" t="s">
        <v>236</v>
      </c>
      <c r="C1766" t="s">
        <v>250</v>
      </c>
      <c r="D1766" t="s">
        <v>257</v>
      </c>
      <c r="E1766">
        <v>4</v>
      </c>
      <c r="F1766">
        <v>2045</v>
      </c>
      <c r="G1766" s="161">
        <v>368132.61074899998</v>
      </c>
      <c r="H1766" s="161"/>
    </row>
    <row r="1767" spans="2:8" x14ac:dyDescent="0.25">
      <c r="B1767" t="s">
        <v>236</v>
      </c>
      <c r="C1767" t="s">
        <v>250</v>
      </c>
      <c r="D1767" t="s">
        <v>257</v>
      </c>
      <c r="E1767">
        <v>4</v>
      </c>
      <c r="F1767">
        <v>2050</v>
      </c>
      <c r="G1767" s="161">
        <v>358661.51722699997</v>
      </c>
      <c r="H1767" s="161"/>
    </row>
    <row r="1768" spans="2:8" x14ac:dyDescent="0.25">
      <c r="B1768" t="s">
        <v>236</v>
      </c>
      <c r="C1768" t="s">
        <v>250</v>
      </c>
      <c r="D1768" t="s">
        <v>257</v>
      </c>
      <c r="E1768">
        <v>5</v>
      </c>
      <c r="F1768">
        <v>2010</v>
      </c>
      <c r="G1768" s="161">
        <v>137336.21144700001</v>
      </c>
      <c r="H1768" s="161"/>
    </row>
    <row r="1769" spans="2:8" x14ac:dyDescent="0.25">
      <c r="B1769" t="s">
        <v>236</v>
      </c>
      <c r="C1769" t="s">
        <v>250</v>
      </c>
      <c r="D1769" t="s">
        <v>257</v>
      </c>
      <c r="E1769">
        <v>5</v>
      </c>
      <c r="F1769">
        <v>2015</v>
      </c>
      <c r="G1769" s="161">
        <v>131432.19284500001</v>
      </c>
      <c r="H1769" s="161"/>
    </row>
    <row r="1770" spans="2:8" x14ac:dyDescent="0.25">
      <c r="B1770" t="s">
        <v>236</v>
      </c>
      <c r="C1770" t="s">
        <v>250</v>
      </c>
      <c r="D1770" t="s">
        <v>257</v>
      </c>
      <c r="E1770">
        <v>5</v>
      </c>
      <c r="F1770">
        <v>2020</v>
      </c>
      <c r="G1770" s="161">
        <v>124771.62783700001</v>
      </c>
      <c r="H1770" s="161"/>
    </row>
    <row r="1771" spans="2:8" x14ac:dyDescent="0.25">
      <c r="B1771" t="s">
        <v>236</v>
      </c>
      <c r="C1771" t="s">
        <v>250</v>
      </c>
      <c r="D1771" t="s">
        <v>257</v>
      </c>
      <c r="E1771">
        <v>5</v>
      </c>
      <c r="F1771">
        <v>2025</v>
      </c>
      <c r="G1771" s="161">
        <v>129918.35007099999</v>
      </c>
      <c r="H1771" s="161"/>
    </row>
    <row r="1772" spans="2:8" x14ac:dyDescent="0.25">
      <c r="B1772" t="s">
        <v>236</v>
      </c>
      <c r="C1772" t="s">
        <v>250</v>
      </c>
      <c r="D1772" t="s">
        <v>257</v>
      </c>
      <c r="E1772">
        <v>5</v>
      </c>
      <c r="F1772">
        <v>2030</v>
      </c>
      <c r="G1772" s="161">
        <v>131868.30424</v>
      </c>
      <c r="H1772" s="161"/>
    </row>
    <row r="1773" spans="2:8" x14ac:dyDescent="0.25">
      <c r="B1773" t="s">
        <v>236</v>
      </c>
      <c r="C1773" t="s">
        <v>250</v>
      </c>
      <c r="D1773" t="s">
        <v>257</v>
      </c>
      <c r="E1773">
        <v>5</v>
      </c>
      <c r="F1773">
        <v>2035</v>
      </c>
      <c r="G1773" s="161">
        <v>132688.32963200001</v>
      </c>
      <c r="H1773" s="161"/>
    </row>
    <row r="1774" spans="2:8" x14ac:dyDescent="0.25">
      <c r="B1774" t="s">
        <v>236</v>
      </c>
      <c r="C1774" t="s">
        <v>250</v>
      </c>
      <c r="D1774" t="s">
        <v>257</v>
      </c>
      <c r="E1774">
        <v>5</v>
      </c>
      <c r="F1774">
        <v>2040</v>
      </c>
      <c r="G1774" s="161">
        <v>133562.89395100001</v>
      </c>
      <c r="H1774" s="161"/>
    </row>
    <row r="1775" spans="2:8" x14ac:dyDescent="0.25">
      <c r="B1775" t="s">
        <v>236</v>
      </c>
      <c r="C1775" t="s">
        <v>250</v>
      </c>
      <c r="D1775" t="s">
        <v>257</v>
      </c>
      <c r="E1775">
        <v>5</v>
      </c>
      <c r="F1775">
        <v>2045</v>
      </c>
      <c r="G1775" s="161">
        <v>133974.22883599999</v>
      </c>
      <c r="H1775" s="161"/>
    </row>
    <row r="1776" spans="2:8" x14ac:dyDescent="0.25">
      <c r="B1776" t="s">
        <v>236</v>
      </c>
      <c r="C1776" t="s">
        <v>250</v>
      </c>
      <c r="D1776" t="s">
        <v>257</v>
      </c>
      <c r="E1776">
        <v>5</v>
      </c>
      <c r="F1776">
        <v>2050</v>
      </c>
      <c r="G1776" s="161">
        <v>135674.45788599999</v>
      </c>
    </row>
    <row r="1777" spans="2:8" x14ac:dyDescent="0.25">
      <c r="B1777" t="s">
        <v>236</v>
      </c>
      <c r="C1777" t="s">
        <v>250</v>
      </c>
      <c r="D1777" t="s">
        <v>257</v>
      </c>
      <c r="E1777">
        <v>6</v>
      </c>
      <c r="F1777">
        <v>2010</v>
      </c>
      <c r="G1777">
        <v>58070.283197320001</v>
      </c>
    </row>
    <row r="1778" spans="2:8" x14ac:dyDescent="0.25">
      <c r="B1778" t="s">
        <v>236</v>
      </c>
      <c r="C1778" t="s">
        <v>250</v>
      </c>
      <c r="D1778" t="s">
        <v>257</v>
      </c>
      <c r="E1778">
        <v>6</v>
      </c>
      <c r="F1778">
        <v>2015</v>
      </c>
      <c r="G1778">
        <v>60947.555560219997</v>
      </c>
    </row>
    <row r="1779" spans="2:8" x14ac:dyDescent="0.25">
      <c r="B1779" t="s">
        <v>236</v>
      </c>
      <c r="C1779" t="s">
        <v>250</v>
      </c>
      <c r="D1779" t="s">
        <v>257</v>
      </c>
      <c r="E1779">
        <v>6</v>
      </c>
      <c r="F1779">
        <v>2020</v>
      </c>
      <c r="G1779">
        <v>62252.444133420002</v>
      </c>
    </row>
    <row r="1780" spans="2:8" x14ac:dyDescent="0.25">
      <c r="B1780" t="s">
        <v>236</v>
      </c>
      <c r="C1780" t="s">
        <v>250</v>
      </c>
      <c r="D1780" t="s">
        <v>257</v>
      </c>
      <c r="E1780">
        <v>6</v>
      </c>
      <c r="F1780">
        <v>2025</v>
      </c>
      <c r="G1780">
        <v>71165.686120700004</v>
      </c>
    </row>
    <row r="1781" spans="2:8" x14ac:dyDescent="0.25">
      <c r="B1781" t="s">
        <v>236</v>
      </c>
      <c r="C1781" t="s">
        <v>250</v>
      </c>
      <c r="D1781" t="s">
        <v>257</v>
      </c>
      <c r="E1781">
        <v>6</v>
      </c>
      <c r="F1781">
        <v>2030</v>
      </c>
      <c r="G1781">
        <v>68623.536307190006</v>
      </c>
    </row>
    <row r="1782" spans="2:8" x14ac:dyDescent="0.25">
      <c r="B1782" t="s">
        <v>236</v>
      </c>
      <c r="C1782" t="s">
        <v>250</v>
      </c>
      <c r="D1782" t="s">
        <v>257</v>
      </c>
      <c r="E1782">
        <v>6</v>
      </c>
      <c r="F1782">
        <v>2035</v>
      </c>
      <c r="G1782">
        <v>69813.150133269999</v>
      </c>
    </row>
    <row r="1783" spans="2:8" x14ac:dyDescent="0.25">
      <c r="B1783" t="s">
        <v>236</v>
      </c>
      <c r="C1783" t="s">
        <v>250</v>
      </c>
      <c r="D1783" t="s">
        <v>257</v>
      </c>
      <c r="E1783">
        <v>6</v>
      </c>
      <c r="F1783">
        <v>2040</v>
      </c>
      <c r="G1783">
        <v>70215.201544390002</v>
      </c>
    </row>
    <row r="1784" spans="2:8" x14ac:dyDescent="0.25">
      <c r="B1784" t="s">
        <v>236</v>
      </c>
      <c r="C1784" t="s">
        <v>250</v>
      </c>
      <c r="D1784" t="s">
        <v>257</v>
      </c>
      <c r="E1784">
        <v>6</v>
      </c>
      <c r="F1784">
        <v>2045</v>
      </c>
      <c r="G1784">
        <v>73327.093864580005</v>
      </c>
    </row>
    <row r="1785" spans="2:8" x14ac:dyDescent="0.25">
      <c r="B1785" t="s">
        <v>236</v>
      </c>
      <c r="C1785" t="s">
        <v>250</v>
      </c>
      <c r="D1785" t="s">
        <v>257</v>
      </c>
      <c r="E1785">
        <v>6</v>
      </c>
      <c r="F1785">
        <v>2050</v>
      </c>
      <c r="G1785">
        <v>70709.423700269996</v>
      </c>
      <c r="H1785" s="161"/>
    </row>
    <row r="1786" spans="2:8" x14ac:dyDescent="0.25">
      <c r="B1786" t="s">
        <v>236</v>
      </c>
      <c r="C1786" t="s">
        <v>250</v>
      </c>
      <c r="D1786" t="s">
        <v>258</v>
      </c>
      <c r="E1786">
        <v>1</v>
      </c>
      <c r="F1786">
        <v>2010</v>
      </c>
      <c r="G1786" s="161">
        <v>189226.476356</v>
      </c>
      <c r="H1786" s="161"/>
    </row>
    <row r="1787" spans="2:8" x14ac:dyDescent="0.25">
      <c r="B1787" t="s">
        <v>236</v>
      </c>
      <c r="C1787" t="s">
        <v>250</v>
      </c>
      <c r="D1787" t="s">
        <v>258</v>
      </c>
      <c r="E1787">
        <v>1</v>
      </c>
      <c r="F1787">
        <v>2015</v>
      </c>
      <c r="G1787" s="161">
        <v>294329.62014399999</v>
      </c>
      <c r="H1787" s="161"/>
    </row>
    <row r="1788" spans="2:8" x14ac:dyDescent="0.25">
      <c r="B1788" t="s">
        <v>236</v>
      </c>
      <c r="C1788" t="s">
        <v>250</v>
      </c>
      <c r="D1788" t="s">
        <v>258</v>
      </c>
      <c r="E1788">
        <v>1</v>
      </c>
      <c r="F1788">
        <v>2020</v>
      </c>
      <c r="G1788" s="161">
        <v>345457.69125099998</v>
      </c>
      <c r="H1788" s="161"/>
    </row>
    <row r="1789" spans="2:8" x14ac:dyDescent="0.25">
      <c r="B1789" t="s">
        <v>236</v>
      </c>
      <c r="C1789" t="s">
        <v>250</v>
      </c>
      <c r="D1789" t="s">
        <v>258</v>
      </c>
      <c r="E1789">
        <v>1</v>
      </c>
      <c r="F1789">
        <v>2025</v>
      </c>
      <c r="G1789" s="161">
        <v>395690.56181500002</v>
      </c>
      <c r="H1789" s="161"/>
    </row>
    <row r="1790" spans="2:8" x14ac:dyDescent="0.25">
      <c r="B1790" t="s">
        <v>236</v>
      </c>
      <c r="C1790" t="s">
        <v>250</v>
      </c>
      <c r="D1790" t="s">
        <v>258</v>
      </c>
      <c r="E1790">
        <v>1</v>
      </c>
      <c r="F1790">
        <v>2030</v>
      </c>
      <c r="G1790" s="161">
        <v>423682.02543400001</v>
      </c>
      <c r="H1790" s="161"/>
    </row>
    <row r="1791" spans="2:8" x14ac:dyDescent="0.25">
      <c r="B1791" t="s">
        <v>236</v>
      </c>
      <c r="C1791" t="s">
        <v>250</v>
      </c>
      <c r="D1791" t="s">
        <v>258</v>
      </c>
      <c r="E1791">
        <v>1</v>
      </c>
      <c r="F1791">
        <v>2035</v>
      </c>
      <c r="G1791" s="161">
        <v>452144.70711800002</v>
      </c>
      <c r="H1791" s="161"/>
    </row>
    <row r="1792" spans="2:8" x14ac:dyDescent="0.25">
      <c r="B1792" t="s">
        <v>236</v>
      </c>
      <c r="C1792" t="s">
        <v>250</v>
      </c>
      <c r="D1792" t="s">
        <v>258</v>
      </c>
      <c r="E1792">
        <v>1</v>
      </c>
      <c r="F1792">
        <v>2040</v>
      </c>
      <c r="G1792" s="161">
        <v>458649.64510000002</v>
      </c>
      <c r="H1792" s="161"/>
    </row>
    <row r="1793" spans="2:8" x14ac:dyDescent="0.25">
      <c r="B1793" t="s">
        <v>236</v>
      </c>
      <c r="C1793" t="s">
        <v>250</v>
      </c>
      <c r="D1793" t="s">
        <v>258</v>
      </c>
      <c r="E1793">
        <v>1</v>
      </c>
      <c r="F1793">
        <v>2045</v>
      </c>
      <c r="G1793" s="161">
        <v>474092.12072499999</v>
      </c>
      <c r="H1793" s="161"/>
    </row>
    <row r="1794" spans="2:8" x14ac:dyDescent="0.25">
      <c r="B1794" t="s">
        <v>236</v>
      </c>
      <c r="C1794" t="s">
        <v>250</v>
      </c>
      <c r="D1794" t="s">
        <v>258</v>
      </c>
      <c r="E1794">
        <v>1</v>
      </c>
      <c r="F1794">
        <v>2050</v>
      </c>
      <c r="G1794" s="161">
        <v>495048.68143900001</v>
      </c>
      <c r="H1794" s="161"/>
    </row>
    <row r="1795" spans="2:8" x14ac:dyDescent="0.25">
      <c r="B1795" t="s">
        <v>236</v>
      </c>
      <c r="C1795" t="s">
        <v>250</v>
      </c>
      <c r="D1795" t="s">
        <v>258</v>
      </c>
      <c r="E1795">
        <v>2</v>
      </c>
      <c r="F1795">
        <v>2010</v>
      </c>
      <c r="G1795" s="161">
        <v>553525.92563700001</v>
      </c>
      <c r="H1795" s="161"/>
    </row>
    <row r="1796" spans="2:8" x14ac:dyDescent="0.25">
      <c r="B1796" t="s">
        <v>236</v>
      </c>
      <c r="C1796" t="s">
        <v>250</v>
      </c>
      <c r="D1796" t="s">
        <v>258</v>
      </c>
      <c r="E1796">
        <v>2</v>
      </c>
      <c r="F1796">
        <v>2015</v>
      </c>
      <c r="G1796" s="161">
        <v>631648.984192</v>
      </c>
      <c r="H1796" s="161"/>
    </row>
    <row r="1797" spans="2:8" x14ac:dyDescent="0.25">
      <c r="B1797" t="s">
        <v>236</v>
      </c>
      <c r="C1797" t="s">
        <v>250</v>
      </c>
      <c r="D1797" t="s">
        <v>258</v>
      </c>
      <c r="E1797">
        <v>2</v>
      </c>
      <c r="F1797">
        <v>2020</v>
      </c>
      <c r="G1797" s="161">
        <v>694485.53598599997</v>
      </c>
      <c r="H1797" s="161"/>
    </row>
    <row r="1798" spans="2:8" x14ac:dyDescent="0.25">
      <c r="B1798" t="s">
        <v>236</v>
      </c>
      <c r="C1798" t="s">
        <v>250</v>
      </c>
      <c r="D1798" t="s">
        <v>258</v>
      </c>
      <c r="E1798">
        <v>2</v>
      </c>
      <c r="F1798">
        <v>2025</v>
      </c>
      <c r="G1798" s="161">
        <v>735198.553587</v>
      </c>
      <c r="H1798" s="161"/>
    </row>
    <row r="1799" spans="2:8" x14ac:dyDescent="0.25">
      <c r="B1799" t="s">
        <v>236</v>
      </c>
      <c r="C1799" t="s">
        <v>250</v>
      </c>
      <c r="D1799" t="s">
        <v>258</v>
      </c>
      <c r="E1799">
        <v>2</v>
      </c>
      <c r="F1799">
        <v>2030</v>
      </c>
      <c r="G1799" s="161">
        <v>740414.60577000002</v>
      </c>
      <c r="H1799" s="161"/>
    </row>
    <row r="1800" spans="2:8" x14ac:dyDescent="0.25">
      <c r="B1800" t="s">
        <v>236</v>
      </c>
      <c r="C1800" t="s">
        <v>250</v>
      </c>
      <c r="D1800" t="s">
        <v>258</v>
      </c>
      <c r="E1800">
        <v>2</v>
      </c>
      <c r="F1800">
        <v>2035</v>
      </c>
      <c r="G1800" s="161">
        <v>738715.60079299996</v>
      </c>
      <c r="H1800" s="161"/>
    </row>
    <row r="1801" spans="2:8" x14ac:dyDescent="0.25">
      <c r="B1801" t="s">
        <v>236</v>
      </c>
      <c r="C1801" t="s">
        <v>250</v>
      </c>
      <c r="D1801" t="s">
        <v>258</v>
      </c>
      <c r="E1801">
        <v>2</v>
      </c>
      <c r="F1801">
        <v>2040</v>
      </c>
      <c r="G1801" s="161">
        <v>733781.09770200006</v>
      </c>
      <c r="H1801" s="161"/>
    </row>
    <row r="1802" spans="2:8" x14ac:dyDescent="0.25">
      <c r="B1802" t="s">
        <v>236</v>
      </c>
      <c r="C1802" t="s">
        <v>250</v>
      </c>
      <c r="D1802" t="s">
        <v>258</v>
      </c>
      <c r="E1802">
        <v>2</v>
      </c>
      <c r="F1802">
        <v>2045</v>
      </c>
      <c r="G1802" s="161">
        <v>724657.53326699999</v>
      </c>
      <c r="H1802" s="161"/>
    </row>
    <row r="1803" spans="2:8" x14ac:dyDescent="0.25">
      <c r="B1803" t="s">
        <v>236</v>
      </c>
      <c r="C1803" t="s">
        <v>250</v>
      </c>
      <c r="D1803" t="s">
        <v>258</v>
      </c>
      <c r="E1803">
        <v>2</v>
      </c>
      <c r="F1803">
        <v>2050</v>
      </c>
      <c r="G1803" s="161">
        <v>721299.60771799996</v>
      </c>
      <c r="H1803" s="161"/>
    </row>
    <row r="1804" spans="2:8" x14ac:dyDescent="0.25">
      <c r="B1804" t="s">
        <v>236</v>
      </c>
      <c r="C1804" t="s">
        <v>250</v>
      </c>
      <c r="D1804" t="s">
        <v>258</v>
      </c>
      <c r="E1804">
        <v>3</v>
      </c>
      <c r="F1804">
        <v>2010</v>
      </c>
      <c r="G1804" s="161">
        <v>274677.04039600003</v>
      </c>
      <c r="H1804" s="161"/>
    </row>
    <row r="1805" spans="2:8" x14ac:dyDescent="0.25">
      <c r="B1805" t="s">
        <v>236</v>
      </c>
      <c r="C1805" t="s">
        <v>250</v>
      </c>
      <c r="D1805" t="s">
        <v>258</v>
      </c>
      <c r="E1805">
        <v>3</v>
      </c>
      <c r="F1805">
        <v>2015</v>
      </c>
      <c r="G1805" s="161">
        <v>279863.11908600002</v>
      </c>
      <c r="H1805" s="161"/>
    </row>
    <row r="1806" spans="2:8" x14ac:dyDescent="0.25">
      <c r="B1806" t="s">
        <v>236</v>
      </c>
      <c r="C1806" t="s">
        <v>250</v>
      </c>
      <c r="D1806" t="s">
        <v>258</v>
      </c>
      <c r="E1806">
        <v>3</v>
      </c>
      <c r="F1806">
        <v>2020</v>
      </c>
      <c r="G1806" s="161">
        <v>274903.201038</v>
      </c>
      <c r="H1806" s="161"/>
    </row>
    <row r="1807" spans="2:8" x14ac:dyDescent="0.25">
      <c r="B1807" t="s">
        <v>236</v>
      </c>
      <c r="C1807" t="s">
        <v>250</v>
      </c>
      <c r="D1807" t="s">
        <v>258</v>
      </c>
      <c r="E1807">
        <v>3</v>
      </c>
      <c r="F1807">
        <v>2025</v>
      </c>
      <c r="G1807" s="161">
        <v>267783.18428799999</v>
      </c>
      <c r="H1807" s="161"/>
    </row>
    <row r="1808" spans="2:8" x14ac:dyDescent="0.25">
      <c r="B1808" t="s">
        <v>236</v>
      </c>
      <c r="C1808" t="s">
        <v>250</v>
      </c>
      <c r="D1808" t="s">
        <v>258</v>
      </c>
      <c r="E1808">
        <v>3</v>
      </c>
      <c r="F1808">
        <v>2030</v>
      </c>
      <c r="G1808" s="161">
        <v>273014.25705999997</v>
      </c>
      <c r="H1808" s="161"/>
    </row>
    <row r="1809" spans="2:8" x14ac:dyDescent="0.25">
      <c r="B1809" t="s">
        <v>236</v>
      </c>
      <c r="C1809" t="s">
        <v>250</v>
      </c>
      <c r="D1809" t="s">
        <v>258</v>
      </c>
      <c r="E1809">
        <v>3</v>
      </c>
      <c r="F1809">
        <v>2035</v>
      </c>
      <c r="G1809" s="161">
        <v>259339.14784600001</v>
      </c>
      <c r="H1809" s="161"/>
    </row>
    <row r="1810" spans="2:8" x14ac:dyDescent="0.25">
      <c r="B1810" t="s">
        <v>236</v>
      </c>
      <c r="C1810" t="s">
        <v>250</v>
      </c>
      <c r="D1810" t="s">
        <v>258</v>
      </c>
      <c r="E1810">
        <v>3</v>
      </c>
      <c r="F1810">
        <v>2040</v>
      </c>
      <c r="G1810" s="161">
        <v>275673.905432</v>
      </c>
      <c r="H1810" s="161"/>
    </row>
    <row r="1811" spans="2:8" x14ac:dyDescent="0.25">
      <c r="B1811" t="s">
        <v>236</v>
      </c>
      <c r="C1811" t="s">
        <v>250</v>
      </c>
      <c r="D1811" t="s">
        <v>258</v>
      </c>
      <c r="E1811">
        <v>3</v>
      </c>
      <c r="F1811">
        <v>2045</v>
      </c>
      <c r="G1811" s="161">
        <v>287919.82027099998</v>
      </c>
      <c r="H1811" s="161"/>
    </row>
    <row r="1812" spans="2:8" x14ac:dyDescent="0.25">
      <c r="B1812" t="s">
        <v>236</v>
      </c>
      <c r="C1812" t="s">
        <v>250</v>
      </c>
      <c r="D1812" t="s">
        <v>258</v>
      </c>
      <c r="E1812">
        <v>3</v>
      </c>
      <c r="F1812">
        <v>2050</v>
      </c>
      <c r="G1812" s="161">
        <v>290502.86475200002</v>
      </c>
      <c r="H1812" s="161"/>
    </row>
    <row r="1813" spans="2:8" x14ac:dyDescent="0.25">
      <c r="B1813" t="s">
        <v>236</v>
      </c>
      <c r="C1813" t="s">
        <v>250</v>
      </c>
      <c r="D1813" t="s">
        <v>258</v>
      </c>
      <c r="E1813">
        <v>4</v>
      </c>
      <c r="F1813">
        <v>2010</v>
      </c>
      <c r="G1813" s="161">
        <v>378614.57830699999</v>
      </c>
      <c r="H1813" s="161"/>
    </row>
    <row r="1814" spans="2:8" x14ac:dyDescent="0.25">
      <c r="B1814" t="s">
        <v>236</v>
      </c>
      <c r="C1814" t="s">
        <v>250</v>
      </c>
      <c r="D1814" t="s">
        <v>258</v>
      </c>
      <c r="E1814">
        <v>4</v>
      </c>
      <c r="F1814">
        <v>2015</v>
      </c>
      <c r="G1814" s="161">
        <v>334873.77666600002</v>
      </c>
      <c r="H1814" s="161"/>
    </row>
    <row r="1815" spans="2:8" x14ac:dyDescent="0.25">
      <c r="B1815" t="s">
        <v>236</v>
      </c>
      <c r="C1815" t="s">
        <v>250</v>
      </c>
      <c r="D1815" t="s">
        <v>258</v>
      </c>
      <c r="E1815">
        <v>4</v>
      </c>
      <c r="F1815">
        <v>2020</v>
      </c>
      <c r="G1815" s="161">
        <v>321329.72701500001</v>
      </c>
      <c r="H1815" s="161"/>
    </row>
    <row r="1816" spans="2:8" x14ac:dyDescent="0.25">
      <c r="B1816" t="s">
        <v>236</v>
      </c>
      <c r="C1816" t="s">
        <v>250</v>
      </c>
      <c r="D1816" t="s">
        <v>258</v>
      </c>
      <c r="E1816">
        <v>4</v>
      </c>
      <c r="F1816">
        <v>2025</v>
      </c>
      <c r="G1816" s="161">
        <v>310752.81952600001</v>
      </c>
      <c r="H1816" s="161"/>
    </row>
    <row r="1817" spans="2:8" x14ac:dyDescent="0.25">
      <c r="B1817" t="s">
        <v>236</v>
      </c>
      <c r="C1817" t="s">
        <v>250</v>
      </c>
      <c r="D1817" t="s">
        <v>258</v>
      </c>
      <c r="E1817">
        <v>4</v>
      </c>
      <c r="F1817">
        <v>2030</v>
      </c>
      <c r="G1817" s="161">
        <v>321194.75316700002</v>
      </c>
      <c r="H1817" s="161"/>
    </row>
    <row r="1818" spans="2:8" x14ac:dyDescent="0.25">
      <c r="B1818" t="s">
        <v>236</v>
      </c>
      <c r="C1818" t="s">
        <v>250</v>
      </c>
      <c r="D1818" t="s">
        <v>258</v>
      </c>
      <c r="E1818">
        <v>4</v>
      </c>
      <c r="F1818">
        <v>2035</v>
      </c>
      <c r="G1818" s="161">
        <v>324651.191055</v>
      </c>
      <c r="H1818" s="161"/>
    </row>
    <row r="1819" spans="2:8" x14ac:dyDescent="0.25">
      <c r="B1819" t="s">
        <v>236</v>
      </c>
      <c r="C1819" t="s">
        <v>250</v>
      </c>
      <c r="D1819" t="s">
        <v>258</v>
      </c>
      <c r="E1819">
        <v>4</v>
      </c>
      <c r="F1819">
        <v>2040</v>
      </c>
      <c r="G1819" s="161">
        <v>325712.15778000001</v>
      </c>
      <c r="H1819" s="161"/>
    </row>
    <row r="1820" spans="2:8" x14ac:dyDescent="0.25">
      <c r="B1820" t="s">
        <v>236</v>
      </c>
      <c r="C1820" t="s">
        <v>250</v>
      </c>
      <c r="D1820" t="s">
        <v>258</v>
      </c>
      <c r="E1820">
        <v>4</v>
      </c>
      <c r="F1820">
        <v>2045</v>
      </c>
      <c r="G1820" s="161">
        <v>332635.35308899998</v>
      </c>
      <c r="H1820" s="161"/>
    </row>
    <row r="1821" spans="2:8" x14ac:dyDescent="0.25">
      <c r="B1821" t="s">
        <v>236</v>
      </c>
      <c r="C1821" t="s">
        <v>250</v>
      </c>
      <c r="D1821" t="s">
        <v>258</v>
      </c>
      <c r="E1821">
        <v>4</v>
      </c>
      <c r="F1821">
        <v>2050</v>
      </c>
      <c r="G1821" s="161">
        <v>328570.36773599999</v>
      </c>
      <c r="H1821" s="161"/>
    </row>
    <row r="1822" spans="2:8" x14ac:dyDescent="0.25">
      <c r="B1822" t="s">
        <v>236</v>
      </c>
      <c r="C1822" t="s">
        <v>250</v>
      </c>
      <c r="D1822" t="s">
        <v>258</v>
      </c>
      <c r="E1822">
        <v>5</v>
      </c>
      <c r="F1822">
        <v>2010</v>
      </c>
      <c r="G1822" s="161">
        <v>120437.679334</v>
      </c>
      <c r="H1822" s="161"/>
    </row>
    <row r="1823" spans="2:8" x14ac:dyDescent="0.25">
      <c r="B1823" t="s">
        <v>236</v>
      </c>
      <c r="C1823" t="s">
        <v>250</v>
      </c>
      <c r="D1823" t="s">
        <v>258</v>
      </c>
      <c r="E1823">
        <v>5</v>
      </c>
      <c r="F1823">
        <v>2015</v>
      </c>
      <c r="G1823" s="161">
        <v>110441.569529</v>
      </c>
      <c r="H1823" s="161"/>
    </row>
    <row r="1824" spans="2:8" x14ac:dyDescent="0.25">
      <c r="B1824" t="s">
        <v>236</v>
      </c>
      <c r="C1824" t="s">
        <v>250</v>
      </c>
      <c r="D1824" t="s">
        <v>258</v>
      </c>
      <c r="E1824">
        <v>5</v>
      </c>
      <c r="F1824">
        <v>2020</v>
      </c>
      <c r="G1824" s="161">
        <v>107556.70570799999</v>
      </c>
      <c r="H1824" s="161"/>
    </row>
    <row r="1825" spans="2:8" x14ac:dyDescent="0.25">
      <c r="B1825" t="s">
        <v>236</v>
      </c>
      <c r="C1825" t="s">
        <v>250</v>
      </c>
      <c r="D1825" t="s">
        <v>258</v>
      </c>
      <c r="E1825">
        <v>5</v>
      </c>
      <c r="F1825">
        <v>2025</v>
      </c>
      <c r="G1825" s="161">
        <v>114336.936453</v>
      </c>
      <c r="H1825" s="161"/>
    </row>
    <row r="1826" spans="2:8" x14ac:dyDescent="0.25">
      <c r="B1826" t="s">
        <v>236</v>
      </c>
      <c r="C1826" t="s">
        <v>250</v>
      </c>
      <c r="D1826" t="s">
        <v>258</v>
      </c>
      <c r="E1826">
        <v>5</v>
      </c>
      <c r="F1826">
        <v>2030</v>
      </c>
      <c r="G1826" s="161">
        <v>118569.332369</v>
      </c>
      <c r="H1826" s="161"/>
    </row>
    <row r="1827" spans="2:8" x14ac:dyDescent="0.25">
      <c r="B1827" t="s">
        <v>236</v>
      </c>
      <c r="C1827" t="s">
        <v>250</v>
      </c>
      <c r="D1827" t="s">
        <v>258</v>
      </c>
      <c r="E1827">
        <v>5</v>
      </c>
      <c r="F1827">
        <v>2035</v>
      </c>
      <c r="G1827" s="161">
        <v>126753.35819899999</v>
      </c>
      <c r="H1827" s="161"/>
    </row>
    <row r="1828" spans="2:8" x14ac:dyDescent="0.25">
      <c r="B1828" t="s">
        <v>236</v>
      </c>
      <c r="C1828" t="s">
        <v>250</v>
      </c>
      <c r="D1828" t="s">
        <v>258</v>
      </c>
      <c r="E1828">
        <v>5</v>
      </c>
      <c r="F1828">
        <v>2040</v>
      </c>
      <c r="G1828" s="161">
        <v>123505.667584</v>
      </c>
      <c r="H1828" s="161"/>
    </row>
    <row r="1829" spans="2:8" x14ac:dyDescent="0.25">
      <c r="B1829" t="s">
        <v>236</v>
      </c>
      <c r="C1829" t="s">
        <v>250</v>
      </c>
      <c r="D1829" t="s">
        <v>258</v>
      </c>
      <c r="E1829">
        <v>5</v>
      </c>
      <c r="F1829">
        <v>2045</v>
      </c>
      <c r="G1829" s="161">
        <v>121993.93450600001</v>
      </c>
      <c r="H1829" s="161"/>
    </row>
    <row r="1830" spans="2:8" x14ac:dyDescent="0.25">
      <c r="B1830" t="s">
        <v>236</v>
      </c>
      <c r="C1830" t="s">
        <v>250</v>
      </c>
      <c r="D1830" t="s">
        <v>258</v>
      </c>
      <c r="E1830">
        <v>5</v>
      </c>
      <c r="F1830">
        <v>2050</v>
      </c>
      <c r="G1830" s="161">
        <v>127084.63840500001</v>
      </c>
    </row>
    <row r="1831" spans="2:8" x14ac:dyDescent="0.25">
      <c r="B1831" t="s">
        <v>236</v>
      </c>
      <c r="C1831" t="s">
        <v>250</v>
      </c>
      <c r="D1831" t="s">
        <v>258</v>
      </c>
      <c r="E1831">
        <v>6</v>
      </c>
      <c r="F1831">
        <v>2010</v>
      </c>
      <c r="G1831">
        <v>49678.987804290002</v>
      </c>
    </row>
    <row r="1832" spans="2:8" x14ac:dyDescent="0.25">
      <c r="B1832" t="s">
        <v>236</v>
      </c>
      <c r="C1832" t="s">
        <v>250</v>
      </c>
      <c r="D1832" t="s">
        <v>258</v>
      </c>
      <c r="E1832">
        <v>6</v>
      </c>
      <c r="F1832">
        <v>2015</v>
      </c>
      <c r="G1832">
        <v>50204.783235429997</v>
      </c>
    </row>
    <row r="1833" spans="2:8" x14ac:dyDescent="0.25">
      <c r="B1833" t="s">
        <v>236</v>
      </c>
      <c r="C1833" t="s">
        <v>250</v>
      </c>
      <c r="D1833" t="s">
        <v>258</v>
      </c>
      <c r="E1833">
        <v>6</v>
      </c>
      <c r="F1833">
        <v>2020</v>
      </c>
      <c r="G1833">
        <v>56014.227163900003</v>
      </c>
    </row>
    <row r="1834" spans="2:8" x14ac:dyDescent="0.25">
      <c r="B1834" t="s">
        <v>236</v>
      </c>
      <c r="C1834" t="s">
        <v>250</v>
      </c>
      <c r="D1834" t="s">
        <v>258</v>
      </c>
      <c r="E1834">
        <v>6</v>
      </c>
      <c r="F1834">
        <v>2025</v>
      </c>
      <c r="G1834">
        <v>55290.772570130001</v>
      </c>
    </row>
    <row r="1835" spans="2:8" x14ac:dyDescent="0.25">
      <c r="B1835" t="s">
        <v>236</v>
      </c>
      <c r="C1835" t="s">
        <v>250</v>
      </c>
      <c r="D1835" t="s">
        <v>258</v>
      </c>
      <c r="E1835">
        <v>6</v>
      </c>
      <c r="F1835">
        <v>2030</v>
      </c>
      <c r="G1835">
        <v>62358.835290720002</v>
      </c>
    </row>
    <row r="1836" spans="2:8" x14ac:dyDescent="0.25">
      <c r="B1836" t="s">
        <v>236</v>
      </c>
      <c r="C1836" t="s">
        <v>250</v>
      </c>
      <c r="D1836" t="s">
        <v>258</v>
      </c>
      <c r="E1836">
        <v>6</v>
      </c>
      <c r="F1836">
        <v>2035</v>
      </c>
      <c r="G1836">
        <v>59488.018077929999</v>
      </c>
    </row>
    <row r="1837" spans="2:8" x14ac:dyDescent="0.25">
      <c r="B1837" t="s">
        <v>236</v>
      </c>
      <c r="C1837" t="s">
        <v>250</v>
      </c>
      <c r="D1837" t="s">
        <v>258</v>
      </c>
      <c r="E1837">
        <v>6</v>
      </c>
      <c r="F1837">
        <v>2040</v>
      </c>
      <c r="G1837">
        <v>61593.561515490001</v>
      </c>
    </row>
    <row r="1838" spans="2:8" x14ac:dyDescent="0.25">
      <c r="B1838" t="s">
        <v>236</v>
      </c>
      <c r="C1838" t="s">
        <v>250</v>
      </c>
      <c r="D1838" t="s">
        <v>258</v>
      </c>
      <c r="E1838">
        <v>6</v>
      </c>
      <c r="F1838">
        <v>2045</v>
      </c>
      <c r="G1838">
        <v>64656.62606404</v>
      </c>
    </row>
    <row r="1839" spans="2:8" x14ac:dyDescent="0.25">
      <c r="B1839" t="s">
        <v>236</v>
      </c>
      <c r="C1839" t="s">
        <v>250</v>
      </c>
      <c r="D1839" t="s">
        <v>258</v>
      </c>
      <c r="E1839">
        <v>6</v>
      </c>
      <c r="F1839">
        <v>2050</v>
      </c>
      <c r="G1839">
        <v>61875.65714291</v>
      </c>
      <c r="H1839" s="161"/>
    </row>
    <row r="1840" spans="2:8" x14ac:dyDescent="0.25">
      <c r="B1840" t="s">
        <v>236</v>
      </c>
      <c r="C1840" t="s">
        <v>250</v>
      </c>
      <c r="D1840" t="s">
        <v>259</v>
      </c>
      <c r="E1840">
        <v>1</v>
      </c>
      <c r="F1840">
        <v>2010</v>
      </c>
      <c r="G1840" s="161">
        <v>107717.450696</v>
      </c>
      <c r="H1840" s="161"/>
    </row>
    <row r="1841" spans="2:8" x14ac:dyDescent="0.25">
      <c r="B1841" t="s">
        <v>236</v>
      </c>
      <c r="C1841" t="s">
        <v>250</v>
      </c>
      <c r="D1841" t="s">
        <v>259</v>
      </c>
      <c r="E1841">
        <v>1</v>
      </c>
      <c r="F1841">
        <v>2015</v>
      </c>
      <c r="G1841" s="161">
        <v>156975.98785599999</v>
      </c>
      <c r="H1841" s="161"/>
    </row>
    <row r="1842" spans="2:8" x14ac:dyDescent="0.25">
      <c r="B1842" t="s">
        <v>236</v>
      </c>
      <c r="C1842" t="s">
        <v>250</v>
      </c>
      <c r="D1842" t="s">
        <v>259</v>
      </c>
      <c r="E1842">
        <v>1</v>
      </c>
      <c r="F1842">
        <v>2020</v>
      </c>
      <c r="G1842" s="161">
        <v>197227.86856199999</v>
      </c>
      <c r="H1842" s="161"/>
    </row>
    <row r="1843" spans="2:8" x14ac:dyDescent="0.25">
      <c r="B1843" t="s">
        <v>236</v>
      </c>
      <c r="C1843" t="s">
        <v>250</v>
      </c>
      <c r="D1843" t="s">
        <v>259</v>
      </c>
      <c r="E1843">
        <v>1</v>
      </c>
      <c r="F1843">
        <v>2025</v>
      </c>
      <c r="G1843" s="161">
        <v>232271.417735</v>
      </c>
      <c r="H1843" s="161"/>
    </row>
    <row r="1844" spans="2:8" x14ac:dyDescent="0.25">
      <c r="B1844" t="s">
        <v>236</v>
      </c>
      <c r="C1844" t="s">
        <v>250</v>
      </c>
      <c r="D1844" t="s">
        <v>259</v>
      </c>
      <c r="E1844">
        <v>1</v>
      </c>
      <c r="F1844">
        <v>2030</v>
      </c>
      <c r="G1844" s="161">
        <v>256564.20128499999</v>
      </c>
      <c r="H1844" s="161"/>
    </row>
    <row r="1845" spans="2:8" x14ac:dyDescent="0.25">
      <c r="B1845" t="s">
        <v>236</v>
      </c>
      <c r="C1845" t="s">
        <v>250</v>
      </c>
      <c r="D1845" t="s">
        <v>259</v>
      </c>
      <c r="E1845">
        <v>1</v>
      </c>
      <c r="F1845">
        <v>2035</v>
      </c>
      <c r="G1845" s="161">
        <v>286539.290117</v>
      </c>
      <c r="H1845" s="161"/>
    </row>
    <row r="1846" spans="2:8" x14ac:dyDescent="0.25">
      <c r="B1846" t="s">
        <v>236</v>
      </c>
      <c r="C1846" t="s">
        <v>250</v>
      </c>
      <c r="D1846" t="s">
        <v>259</v>
      </c>
      <c r="E1846">
        <v>1</v>
      </c>
      <c r="F1846">
        <v>2040</v>
      </c>
      <c r="G1846" s="161">
        <v>296282.40477700002</v>
      </c>
      <c r="H1846" s="161"/>
    </row>
    <row r="1847" spans="2:8" x14ac:dyDescent="0.25">
      <c r="B1847" t="s">
        <v>236</v>
      </c>
      <c r="C1847" t="s">
        <v>250</v>
      </c>
      <c r="D1847" t="s">
        <v>259</v>
      </c>
      <c r="E1847">
        <v>1</v>
      </c>
      <c r="F1847">
        <v>2045</v>
      </c>
      <c r="G1847" s="161">
        <v>298018.68022600003</v>
      </c>
      <c r="H1847" s="161"/>
    </row>
    <row r="1848" spans="2:8" x14ac:dyDescent="0.25">
      <c r="B1848" t="s">
        <v>236</v>
      </c>
      <c r="C1848" t="s">
        <v>250</v>
      </c>
      <c r="D1848" t="s">
        <v>259</v>
      </c>
      <c r="E1848">
        <v>1</v>
      </c>
      <c r="F1848">
        <v>2050</v>
      </c>
      <c r="G1848" s="161">
        <v>305557.81583600002</v>
      </c>
      <c r="H1848" s="161"/>
    </row>
    <row r="1849" spans="2:8" x14ac:dyDescent="0.25">
      <c r="B1849" t="s">
        <v>236</v>
      </c>
      <c r="C1849" t="s">
        <v>250</v>
      </c>
      <c r="D1849" t="s">
        <v>259</v>
      </c>
      <c r="E1849">
        <v>2</v>
      </c>
      <c r="F1849">
        <v>2010</v>
      </c>
      <c r="G1849" s="161">
        <v>203481.74032000001</v>
      </c>
      <c r="H1849" s="161"/>
    </row>
    <row r="1850" spans="2:8" x14ac:dyDescent="0.25">
      <c r="B1850" t="s">
        <v>236</v>
      </c>
      <c r="C1850" t="s">
        <v>250</v>
      </c>
      <c r="D1850" t="s">
        <v>259</v>
      </c>
      <c r="E1850">
        <v>2</v>
      </c>
      <c r="F1850">
        <v>2015</v>
      </c>
      <c r="G1850" s="161">
        <v>254504.489619</v>
      </c>
      <c r="H1850" s="161"/>
    </row>
    <row r="1851" spans="2:8" x14ac:dyDescent="0.25">
      <c r="B1851" t="s">
        <v>236</v>
      </c>
      <c r="C1851" t="s">
        <v>250</v>
      </c>
      <c r="D1851" t="s">
        <v>259</v>
      </c>
      <c r="E1851">
        <v>2</v>
      </c>
      <c r="F1851">
        <v>2020</v>
      </c>
      <c r="G1851" s="161">
        <v>324837.82643199997</v>
      </c>
      <c r="H1851" s="161"/>
    </row>
    <row r="1852" spans="2:8" x14ac:dyDescent="0.25">
      <c r="B1852" t="s">
        <v>236</v>
      </c>
      <c r="C1852" t="s">
        <v>250</v>
      </c>
      <c r="D1852" t="s">
        <v>259</v>
      </c>
      <c r="E1852">
        <v>2</v>
      </c>
      <c r="F1852">
        <v>2025</v>
      </c>
      <c r="G1852" s="161">
        <v>397873.28153199999</v>
      </c>
      <c r="H1852" s="161"/>
    </row>
    <row r="1853" spans="2:8" x14ac:dyDescent="0.25">
      <c r="B1853" t="s">
        <v>236</v>
      </c>
      <c r="C1853" t="s">
        <v>250</v>
      </c>
      <c r="D1853" t="s">
        <v>259</v>
      </c>
      <c r="E1853">
        <v>2</v>
      </c>
      <c r="F1853">
        <v>2030</v>
      </c>
      <c r="G1853" s="161">
        <v>454729.45784799999</v>
      </c>
      <c r="H1853" s="161"/>
    </row>
    <row r="1854" spans="2:8" x14ac:dyDescent="0.25">
      <c r="B1854" t="s">
        <v>236</v>
      </c>
      <c r="C1854" t="s">
        <v>250</v>
      </c>
      <c r="D1854" t="s">
        <v>259</v>
      </c>
      <c r="E1854">
        <v>2</v>
      </c>
      <c r="F1854">
        <v>2035</v>
      </c>
      <c r="G1854" s="161">
        <v>491407.76165200002</v>
      </c>
      <c r="H1854" s="161"/>
    </row>
    <row r="1855" spans="2:8" x14ac:dyDescent="0.25">
      <c r="B1855" t="s">
        <v>236</v>
      </c>
      <c r="C1855" t="s">
        <v>250</v>
      </c>
      <c r="D1855" t="s">
        <v>259</v>
      </c>
      <c r="E1855">
        <v>2</v>
      </c>
      <c r="F1855">
        <v>2040</v>
      </c>
      <c r="G1855" s="161">
        <v>512325.12264000002</v>
      </c>
      <c r="H1855" s="161"/>
    </row>
    <row r="1856" spans="2:8" x14ac:dyDescent="0.25">
      <c r="B1856" t="s">
        <v>236</v>
      </c>
      <c r="C1856" t="s">
        <v>250</v>
      </c>
      <c r="D1856" t="s">
        <v>259</v>
      </c>
      <c r="E1856">
        <v>2</v>
      </c>
      <c r="F1856">
        <v>2045</v>
      </c>
      <c r="G1856" s="161">
        <v>515673.02015</v>
      </c>
      <c r="H1856" s="161"/>
    </row>
    <row r="1857" spans="2:8" x14ac:dyDescent="0.25">
      <c r="B1857" t="s">
        <v>236</v>
      </c>
      <c r="C1857" t="s">
        <v>250</v>
      </c>
      <c r="D1857" t="s">
        <v>259</v>
      </c>
      <c r="E1857">
        <v>2</v>
      </c>
      <c r="F1857">
        <v>2050</v>
      </c>
      <c r="G1857" s="161">
        <v>517021.06628600002</v>
      </c>
      <c r="H1857" s="161"/>
    </row>
    <row r="1858" spans="2:8" x14ac:dyDescent="0.25">
      <c r="B1858" t="s">
        <v>236</v>
      </c>
      <c r="C1858" t="s">
        <v>250</v>
      </c>
      <c r="D1858" t="s">
        <v>259</v>
      </c>
      <c r="E1858">
        <v>3</v>
      </c>
      <c r="F1858">
        <v>2010</v>
      </c>
      <c r="G1858" s="161">
        <v>131602.81594</v>
      </c>
      <c r="H1858" s="161"/>
    </row>
    <row r="1859" spans="2:8" x14ac:dyDescent="0.25">
      <c r="B1859" t="s">
        <v>236</v>
      </c>
      <c r="C1859" t="s">
        <v>250</v>
      </c>
      <c r="D1859" t="s">
        <v>259</v>
      </c>
      <c r="E1859">
        <v>3</v>
      </c>
      <c r="F1859">
        <v>2015</v>
      </c>
      <c r="G1859" s="161">
        <v>156328.85948799999</v>
      </c>
      <c r="H1859" s="161"/>
    </row>
    <row r="1860" spans="2:8" x14ac:dyDescent="0.25">
      <c r="B1860" t="s">
        <v>236</v>
      </c>
      <c r="C1860" t="s">
        <v>250</v>
      </c>
      <c r="D1860" t="s">
        <v>259</v>
      </c>
      <c r="E1860">
        <v>3</v>
      </c>
      <c r="F1860">
        <v>2020</v>
      </c>
      <c r="G1860" s="161">
        <v>183600.62331</v>
      </c>
      <c r="H1860" s="161"/>
    </row>
    <row r="1861" spans="2:8" x14ac:dyDescent="0.25">
      <c r="B1861" t="s">
        <v>236</v>
      </c>
      <c r="C1861" t="s">
        <v>250</v>
      </c>
      <c r="D1861" t="s">
        <v>259</v>
      </c>
      <c r="E1861">
        <v>3</v>
      </c>
      <c r="F1861">
        <v>2025</v>
      </c>
      <c r="G1861" s="161">
        <v>195188.11446800001</v>
      </c>
      <c r="H1861" s="161"/>
    </row>
    <row r="1862" spans="2:8" x14ac:dyDescent="0.25">
      <c r="B1862" t="s">
        <v>236</v>
      </c>
      <c r="C1862" t="s">
        <v>250</v>
      </c>
      <c r="D1862" t="s">
        <v>259</v>
      </c>
      <c r="E1862">
        <v>3</v>
      </c>
      <c r="F1862">
        <v>2030</v>
      </c>
      <c r="G1862" s="161">
        <v>202461.64041600001</v>
      </c>
      <c r="H1862" s="161"/>
    </row>
    <row r="1863" spans="2:8" x14ac:dyDescent="0.25">
      <c r="B1863" t="s">
        <v>236</v>
      </c>
      <c r="C1863" t="s">
        <v>250</v>
      </c>
      <c r="D1863" t="s">
        <v>259</v>
      </c>
      <c r="E1863">
        <v>3</v>
      </c>
      <c r="F1863">
        <v>2035</v>
      </c>
      <c r="G1863" s="161">
        <v>190205.73929500001</v>
      </c>
      <c r="H1863" s="161"/>
    </row>
    <row r="1864" spans="2:8" x14ac:dyDescent="0.25">
      <c r="B1864" t="s">
        <v>236</v>
      </c>
      <c r="C1864" t="s">
        <v>250</v>
      </c>
      <c r="D1864" t="s">
        <v>259</v>
      </c>
      <c r="E1864">
        <v>3</v>
      </c>
      <c r="F1864">
        <v>2040</v>
      </c>
      <c r="G1864" s="161">
        <v>190562.828259</v>
      </c>
      <c r="H1864" s="161"/>
    </row>
    <row r="1865" spans="2:8" x14ac:dyDescent="0.25">
      <c r="B1865" t="s">
        <v>236</v>
      </c>
      <c r="C1865" t="s">
        <v>250</v>
      </c>
      <c r="D1865" t="s">
        <v>259</v>
      </c>
      <c r="E1865">
        <v>3</v>
      </c>
      <c r="F1865">
        <v>2045</v>
      </c>
      <c r="G1865" s="161">
        <v>201146.45212</v>
      </c>
      <c r="H1865" s="161"/>
    </row>
    <row r="1866" spans="2:8" x14ac:dyDescent="0.25">
      <c r="B1866" t="s">
        <v>236</v>
      </c>
      <c r="C1866" t="s">
        <v>250</v>
      </c>
      <c r="D1866" t="s">
        <v>259</v>
      </c>
      <c r="E1866">
        <v>3</v>
      </c>
      <c r="F1866">
        <v>2050</v>
      </c>
      <c r="G1866" s="161">
        <v>208823.07856200001</v>
      </c>
      <c r="H1866" s="161"/>
    </row>
    <row r="1867" spans="2:8" x14ac:dyDescent="0.25">
      <c r="B1867" t="s">
        <v>236</v>
      </c>
      <c r="C1867" t="s">
        <v>250</v>
      </c>
      <c r="D1867" t="s">
        <v>259</v>
      </c>
      <c r="E1867">
        <v>4</v>
      </c>
      <c r="F1867">
        <v>2010</v>
      </c>
      <c r="G1867" s="161">
        <v>289751.69145599997</v>
      </c>
      <c r="H1867" s="161"/>
    </row>
    <row r="1868" spans="2:8" x14ac:dyDescent="0.25">
      <c r="B1868" t="s">
        <v>236</v>
      </c>
      <c r="C1868" t="s">
        <v>250</v>
      </c>
      <c r="D1868" t="s">
        <v>259</v>
      </c>
      <c r="E1868">
        <v>4</v>
      </c>
      <c r="F1868">
        <v>2015</v>
      </c>
      <c r="G1868" s="161">
        <v>278658.06754100003</v>
      </c>
      <c r="H1868" s="161"/>
    </row>
    <row r="1869" spans="2:8" x14ac:dyDescent="0.25">
      <c r="B1869" t="s">
        <v>236</v>
      </c>
      <c r="C1869" t="s">
        <v>250</v>
      </c>
      <c r="D1869" t="s">
        <v>259</v>
      </c>
      <c r="E1869">
        <v>4</v>
      </c>
      <c r="F1869">
        <v>2020</v>
      </c>
      <c r="G1869" s="161">
        <v>279887.06796800002</v>
      </c>
      <c r="H1869" s="161"/>
    </row>
    <row r="1870" spans="2:8" x14ac:dyDescent="0.25">
      <c r="B1870" t="s">
        <v>236</v>
      </c>
      <c r="C1870" t="s">
        <v>250</v>
      </c>
      <c r="D1870" t="s">
        <v>259</v>
      </c>
      <c r="E1870">
        <v>4</v>
      </c>
      <c r="F1870">
        <v>2025</v>
      </c>
      <c r="G1870" s="161">
        <v>268815.56115199998</v>
      </c>
      <c r="H1870" s="161"/>
    </row>
    <row r="1871" spans="2:8" x14ac:dyDescent="0.25">
      <c r="B1871" t="s">
        <v>236</v>
      </c>
      <c r="C1871" t="s">
        <v>250</v>
      </c>
      <c r="D1871" t="s">
        <v>259</v>
      </c>
      <c r="E1871">
        <v>4</v>
      </c>
      <c r="F1871">
        <v>2030</v>
      </c>
      <c r="G1871" s="161">
        <v>247040.30854</v>
      </c>
      <c r="H1871" s="161"/>
    </row>
    <row r="1872" spans="2:8" x14ac:dyDescent="0.25">
      <c r="B1872" t="s">
        <v>236</v>
      </c>
      <c r="C1872" t="s">
        <v>250</v>
      </c>
      <c r="D1872" t="s">
        <v>259</v>
      </c>
      <c r="E1872">
        <v>4</v>
      </c>
      <c r="F1872">
        <v>2035</v>
      </c>
      <c r="G1872" s="161">
        <v>248059.758975</v>
      </c>
      <c r="H1872" s="161"/>
    </row>
    <row r="1873" spans="2:8" x14ac:dyDescent="0.25">
      <c r="B1873" t="s">
        <v>236</v>
      </c>
      <c r="C1873" t="s">
        <v>250</v>
      </c>
      <c r="D1873" t="s">
        <v>259</v>
      </c>
      <c r="E1873">
        <v>4</v>
      </c>
      <c r="F1873">
        <v>2040</v>
      </c>
      <c r="G1873" s="161">
        <v>259896.91508599999</v>
      </c>
      <c r="H1873" s="161"/>
    </row>
    <row r="1874" spans="2:8" x14ac:dyDescent="0.25">
      <c r="B1874" t="s">
        <v>236</v>
      </c>
      <c r="C1874" t="s">
        <v>250</v>
      </c>
      <c r="D1874" t="s">
        <v>259</v>
      </c>
      <c r="E1874">
        <v>4</v>
      </c>
      <c r="F1874">
        <v>2045</v>
      </c>
      <c r="G1874" s="161">
        <v>270174.93291500001</v>
      </c>
      <c r="H1874" s="161"/>
    </row>
    <row r="1875" spans="2:8" x14ac:dyDescent="0.25">
      <c r="B1875" t="s">
        <v>236</v>
      </c>
      <c r="C1875" t="s">
        <v>250</v>
      </c>
      <c r="D1875" t="s">
        <v>259</v>
      </c>
      <c r="E1875">
        <v>4</v>
      </c>
      <c r="F1875">
        <v>2050</v>
      </c>
      <c r="G1875" s="161">
        <v>277098.55617699999</v>
      </c>
      <c r="H1875" s="161"/>
    </row>
    <row r="1876" spans="2:8" x14ac:dyDescent="0.25">
      <c r="B1876" t="s">
        <v>236</v>
      </c>
      <c r="C1876" t="s">
        <v>250</v>
      </c>
      <c r="D1876" t="s">
        <v>259</v>
      </c>
      <c r="E1876">
        <v>5</v>
      </c>
      <c r="F1876">
        <v>2010</v>
      </c>
      <c r="G1876" s="161">
        <v>107576.33076500001</v>
      </c>
      <c r="H1876" s="161"/>
    </row>
    <row r="1877" spans="2:8" x14ac:dyDescent="0.25">
      <c r="B1877" t="s">
        <v>236</v>
      </c>
      <c r="C1877" t="s">
        <v>250</v>
      </c>
      <c r="D1877" t="s">
        <v>259</v>
      </c>
      <c r="E1877">
        <v>5</v>
      </c>
      <c r="F1877">
        <v>2015</v>
      </c>
      <c r="G1877" s="161">
        <v>115809.504783</v>
      </c>
      <c r="H1877" s="161"/>
    </row>
    <row r="1878" spans="2:8" x14ac:dyDescent="0.25">
      <c r="B1878" t="s">
        <v>236</v>
      </c>
      <c r="C1878" t="s">
        <v>250</v>
      </c>
      <c r="D1878" t="s">
        <v>259</v>
      </c>
      <c r="E1878">
        <v>5</v>
      </c>
      <c r="F1878">
        <v>2020</v>
      </c>
      <c r="G1878" s="161">
        <v>103920.989256</v>
      </c>
    </row>
    <row r="1879" spans="2:8" x14ac:dyDescent="0.25">
      <c r="B1879" t="s">
        <v>236</v>
      </c>
      <c r="C1879" t="s">
        <v>250</v>
      </c>
      <c r="D1879" t="s">
        <v>259</v>
      </c>
      <c r="E1879">
        <v>5</v>
      </c>
      <c r="F1879">
        <v>2025</v>
      </c>
      <c r="G1879">
        <v>98508.573768219998</v>
      </c>
      <c r="H1879" s="161"/>
    </row>
    <row r="1880" spans="2:8" x14ac:dyDescent="0.25">
      <c r="B1880" t="s">
        <v>236</v>
      </c>
      <c r="C1880" t="s">
        <v>250</v>
      </c>
      <c r="D1880" t="s">
        <v>259</v>
      </c>
      <c r="E1880">
        <v>5</v>
      </c>
      <c r="F1880">
        <v>2030</v>
      </c>
      <c r="G1880" s="161">
        <v>102530.72777699999</v>
      </c>
      <c r="H1880" s="161"/>
    </row>
    <row r="1881" spans="2:8" x14ac:dyDescent="0.25">
      <c r="B1881" t="s">
        <v>236</v>
      </c>
      <c r="C1881" t="s">
        <v>250</v>
      </c>
      <c r="D1881" t="s">
        <v>259</v>
      </c>
      <c r="E1881">
        <v>5</v>
      </c>
      <c r="F1881">
        <v>2035</v>
      </c>
      <c r="G1881" s="161">
        <v>105167.300106</v>
      </c>
      <c r="H1881" s="161"/>
    </row>
    <row r="1882" spans="2:8" x14ac:dyDescent="0.25">
      <c r="B1882" t="s">
        <v>236</v>
      </c>
      <c r="C1882" t="s">
        <v>250</v>
      </c>
      <c r="D1882" t="s">
        <v>259</v>
      </c>
      <c r="E1882">
        <v>5</v>
      </c>
      <c r="F1882">
        <v>2040</v>
      </c>
      <c r="G1882" s="161">
        <v>104868.352634</v>
      </c>
      <c r="H1882" s="161"/>
    </row>
    <row r="1883" spans="2:8" x14ac:dyDescent="0.25">
      <c r="B1883" t="s">
        <v>236</v>
      </c>
      <c r="C1883" t="s">
        <v>250</v>
      </c>
      <c r="D1883" t="s">
        <v>259</v>
      </c>
      <c r="E1883">
        <v>5</v>
      </c>
      <c r="F1883">
        <v>2045</v>
      </c>
      <c r="G1883" s="161">
        <v>102495.4155</v>
      </c>
    </row>
    <row r="1884" spans="2:8" x14ac:dyDescent="0.25">
      <c r="B1884" t="s">
        <v>236</v>
      </c>
      <c r="C1884" t="s">
        <v>250</v>
      </c>
      <c r="D1884" t="s">
        <v>259</v>
      </c>
      <c r="E1884">
        <v>5</v>
      </c>
      <c r="F1884">
        <v>2050</v>
      </c>
      <c r="G1884">
        <v>99791.201958990001</v>
      </c>
    </row>
    <row r="1885" spans="2:8" x14ac:dyDescent="0.25">
      <c r="B1885" t="s">
        <v>236</v>
      </c>
      <c r="C1885" t="s">
        <v>250</v>
      </c>
      <c r="D1885" t="s">
        <v>259</v>
      </c>
      <c r="E1885">
        <v>6</v>
      </c>
      <c r="F1885">
        <v>2010</v>
      </c>
      <c r="G1885">
        <v>36000.358864579997</v>
      </c>
    </row>
    <row r="1886" spans="2:8" x14ac:dyDescent="0.25">
      <c r="B1886" t="s">
        <v>236</v>
      </c>
      <c r="C1886" t="s">
        <v>250</v>
      </c>
      <c r="D1886" t="s">
        <v>259</v>
      </c>
      <c r="E1886">
        <v>6</v>
      </c>
      <c r="F1886">
        <v>2015</v>
      </c>
      <c r="G1886">
        <v>45110.987472460001</v>
      </c>
    </row>
    <row r="1887" spans="2:8" x14ac:dyDescent="0.25">
      <c r="B1887" t="s">
        <v>236</v>
      </c>
      <c r="C1887" t="s">
        <v>250</v>
      </c>
      <c r="D1887" t="s">
        <v>259</v>
      </c>
      <c r="E1887">
        <v>6</v>
      </c>
      <c r="F1887">
        <v>2020</v>
      </c>
      <c r="G1887">
        <v>43918.816425639998</v>
      </c>
    </row>
    <row r="1888" spans="2:8" x14ac:dyDescent="0.25">
      <c r="B1888" t="s">
        <v>236</v>
      </c>
      <c r="C1888" t="s">
        <v>250</v>
      </c>
      <c r="D1888" t="s">
        <v>259</v>
      </c>
      <c r="E1888">
        <v>6</v>
      </c>
      <c r="F1888">
        <v>2025</v>
      </c>
      <c r="G1888">
        <v>43378.465220630002</v>
      </c>
    </row>
    <row r="1889" spans="2:8" x14ac:dyDescent="0.25">
      <c r="B1889" t="s">
        <v>236</v>
      </c>
      <c r="C1889" t="s">
        <v>250</v>
      </c>
      <c r="D1889" t="s">
        <v>259</v>
      </c>
      <c r="E1889">
        <v>6</v>
      </c>
      <c r="F1889">
        <v>2030</v>
      </c>
      <c r="G1889">
        <v>43479.068964780003</v>
      </c>
    </row>
    <row r="1890" spans="2:8" x14ac:dyDescent="0.25">
      <c r="B1890" t="s">
        <v>236</v>
      </c>
      <c r="C1890" t="s">
        <v>250</v>
      </c>
      <c r="D1890" t="s">
        <v>259</v>
      </c>
      <c r="E1890">
        <v>6</v>
      </c>
      <c r="F1890">
        <v>2035</v>
      </c>
      <c r="G1890">
        <v>46994.099789339998</v>
      </c>
    </row>
    <row r="1891" spans="2:8" x14ac:dyDescent="0.25">
      <c r="B1891" t="s">
        <v>236</v>
      </c>
      <c r="C1891" t="s">
        <v>250</v>
      </c>
      <c r="D1891" t="s">
        <v>259</v>
      </c>
      <c r="E1891">
        <v>6</v>
      </c>
      <c r="F1891">
        <v>2040</v>
      </c>
      <c r="G1891">
        <v>49818.731789979996</v>
      </c>
    </row>
    <row r="1892" spans="2:8" x14ac:dyDescent="0.25">
      <c r="B1892" t="s">
        <v>236</v>
      </c>
      <c r="C1892" t="s">
        <v>250</v>
      </c>
      <c r="D1892" t="s">
        <v>259</v>
      </c>
      <c r="E1892">
        <v>6</v>
      </c>
      <c r="F1892">
        <v>2045</v>
      </c>
      <c r="G1892">
        <v>50588.70372297</v>
      </c>
    </row>
    <row r="1893" spans="2:8" x14ac:dyDescent="0.25">
      <c r="B1893" t="s">
        <v>236</v>
      </c>
      <c r="C1893" t="s">
        <v>250</v>
      </c>
      <c r="D1893" t="s">
        <v>259</v>
      </c>
      <c r="E1893">
        <v>6</v>
      </c>
      <c r="F1893">
        <v>2050</v>
      </c>
      <c r="G1893">
        <v>48511.928506900003</v>
      </c>
      <c r="H1893" s="161"/>
    </row>
    <row r="1894" spans="2:8" x14ac:dyDescent="0.25">
      <c r="B1894" t="s">
        <v>236</v>
      </c>
      <c r="C1894" t="s">
        <v>253</v>
      </c>
      <c r="D1894" t="s">
        <v>251</v>
      </c>
      <c r="E1894">
        <v>1</v>
      </c>
      <c r="F1894">
        <v>2010</v>
      </c>
      <c r="G1894" s="161">
        <v>155778.82539899999</v>
      </c>
      <c r="H1894" s="161"/>
    </row>
    <row r="1895" spans="2:8" x14ac:dyDescent="0.25">
      <c r="B1895" t="s">
        <v>236</v>
      </c>
      <c r="C1895" t="s">
        <v>253</v>
      </c>
      <c r="D1895" t="s">
        <v>251</v>
      </c>
      <c r="E1895">
        <v>1</v>
      </c>
      <c r="F1895">
        <v>2015</v>
      </c>
      <c r="G1895" s="161">
        <v>220982.55518299999</v>
      </c>
      <c r="H1895" s="161"/>
    </row>
    <row r="1896" spans="2:8" x14ac:dyDescent="0.25">
      <c r="B1896" t="s">
        <v>236</v>
      </c>
      <c r="C1896" t="s">
        <v>253</v>
      </c>
      <c r="D1896" t="s">
        <v>251</v>
      </c>
      <c r="E1896">
        <v>1</v>
      </c>
      <c r="F1896">
        <v>2020</v>
      </c>
      <c r="G1896" s="161">
        <v>251403.85571900001</v>
      </c>
      <c r="H1896" s="161"/>
    </row>
    <row r="1897" spans="2:8" x14ac:dyDescent="0.25">
      <c r="B1897" t="s">
        <v>236</v>
      </c>
      <c r="C1897" t="s">
        <v>253</v>
      </c>
      <c r="D1897" t="s">
        <v>251</v>
      </c>
      <c r="E1897">
        <v>1</v>
      </c>
      <c r="F1897">
        <v>2025</v>
      </c>
      <c r="G1897" s="161">
        <v>276088.91649799998</v>
      </c>
      <c r="H1897" s="161"/>
    </row>
    <row r="1898" spans="2:8" x14ac:dyDescent="0.25">
      <c r="B1898" t="s">
        <v>236</v>
      </c>
      <c r="C1898" t="s">
        <v>253</v>
      </c>
      <c r="D1898" t="s">
        <v>251</v>
      </c>
      <c r="E1898">
        <v>1</v>
      </c>
      <c r="F1898">
        <v>2030</v>
      </c>
      <c r="G1898" s="161">
        <v>297135.39707499999</v>
      </c>
      <c r="H1898" s="161"/>
    </row>
    <row r="1899" spans="2:8" x14ac:dyDescent="0.25">
      <c r="B1899" t="s">
        <v>236</v>
      </c>
      <c r="C1899" t="s">
        <v>253</v>
      </c>
      <c r="D1899" t="s">
        <v>251</v>
      </c>
      <c r="E1899">
        <v>1</v>
      </c>
      <c r="F1899">
        <v>2035</v>
      </c>
      <c r="G1899" s="161">
        <v>312388.51001700002</v>
      </c>
      <c r="H1899" s="161"/>
    </row>
    <row r="1900" spans="2:8" x14ac:dyDescent="0.25">
      <c r="B1900" t="s">
        <v>236</v>
      </c>
      <c r="C1900" t="s">
        <v>253</v>
      </c>
      <c r="D1900" t="s">
        <v>251</v>
      </c>
      <c r="E1900">
        <v>1</v>
      </c>
      <c r="F1900">
        <v>2040</v>
      </c>
      <c r="G1900" s="161">
        <v>316526.87627900002</v>
      </c>
      <c r="H1900" s="161"/>
    </row>
    <row r="1901" spans="2:8" x14ac:dyDescent="0.25">
      <c r="B1901" t="s">
        <v>236</v>
      </c>
      <c r="C1901" t="s">
        <v>253</v>
      </c>
      <c r="D1901" t="s">
        <v>251</v>
      </c>
      <c r="E1901">
        <v>1</v>
      </c>
      <c r="F1901">
        <v>2045</v>
      </c>
      <c r="G1901" s="161">
        <v>328077.10190499999</v>
      </c>
      <c r="H1901" s="161"/>
    </row>
    <row r="1902" spans="2:8" x14ac:dyDescent="0.25">
      <c r="B1902" t="s">
        <v>236</v>
      </c>
      <c r="C1902" t="s">
        <v>253</v>
      </c>
      <c r="D1902" t="s">
        <v>251</v>
      </c>
      <c r="E1902">
        <v>1</v>
      </c>
      <c r="F1902">
        <v>2050</v>
      </c>
      <c r="G1902" s="161">
        <v>341494.88501899998</v>
      </c>
      <c r="H1902" s="161"/>
    </row>
    <row r="1903" spans="2:8" x14ac:dyDescent="0.25">
      <c r="B1903" t="s">
        <v>236</v>
      </c>
      <c r="C1903" t="s">
        <v>253</v>
      </c>
      <c r="D1903" t="s">
        <v>251</v>
      </c>
      <c r="E1903">
        <v>2</v>
      </c>
      <c r="F1903">
        <v>2010</v>
      </c>
      <c r="G1903" s="161">
        <v>176261.228634</v>
      </c>
      <c r="H1903" s="161"/>
    </row>
    <row r="1904" spans="2:8" x14ac:dyDescent="0.25">
      <c r="B1904" t="s">
        <v>236</v>
      </c>
      <c r="C1904" t="s">
        <v>253</v>
      </c>
      <c r="D1904" t="s">
        <v>251</v>
      </c>
      <c r="E1904">
        <v>2</v>
      </c>
      <c r="F1904">
        <v>2015</v>
      </c>
      <c r="G1904" s="161">
        <v>202674.84613300001</v>
      </c>
      <c r="H1904" s="161"/>
    </row>
    <row r="1905" spans="2:8" x14ac:dyDescent="0.25">
      <c r="B1905" t="s">
        <v>236</v>
      </c>
      <c r="C1905" t="s">
        <v>253</v>
      </c>
      <c r="D1905" t="s">
        <v>251</v>
      </c>
      <c r="E1905">
        <v>2</v>
      </c>
      <c r="F1905">
        <v>2020</v>
      </c>
      <c r="G1905" s="161">
        <v>220474.67077200001</v>
      </c>
      <c r="H1905" s="161"/>
    </row>
    <row r="1906" spans="2:8" x14ac:dyDescent="0.25">
      <c r="B1906" t="s">
        <v>236</v>
      </c>
      <c r="C1906" t="s">
        <v>253</v>
      </c>
      <c r="D1906" t="s">
        <v>251</v>
      </c>
      <c r="E1906">
        <v>2</v>
      </c>
      <c r="F1906">
        <v>2025</v>
      </c>
      <c r="G1906" s="161">
        <v>236664.824127</v>
      </c>
      <c r="H1906" s="161"/>
    </row>
    <row r="1907" spans="2:8" x14ac:dyDescent="0.25">
      <c r="B1907" t="s">
        <v>236</v>
      </c>
      <c r="C1907" t="s">
        <v>253</v>
      </c>
      <c r="D1907" t="s">
        <v>251</v>
      </c>
      <c r="E1907">
        <v>2</v>
      </c>
      <c r="F1907">
        <v>2030</v>
      </c>
      <c r="G1907" s="161">
        <v>245869.97070800001</v>
      </c>
      <c r="H1907" s="161"/>
    </row>
    <row r="1908" spans="2:8" x14ac:dyDescent="0.25">
      <c r="B1908" t="s">
        <v>236</v>
      </c>
      <c r="C1908" t="s">
        <v>253</v>
      </c>
      <c r="D1908" t="s">
        <v>251</v>
      </c>
      <c r="E1908">
        <v>2</v>
      </c>
      <c r="F1908">
        <v>2035</v>
      </c>
      <c r="G1908" s="161">
        <v>260039.562164</v>
      </c>
      <c r="H1908" s="161"/>
    </row>
    <row r="1909" spans="2:8" x14ac:dyDescent="0.25">
      <c r="B1909" t="s">
        <v>236</v>
      </c>
      <c r="C1909" t="s">
        <v>253</v>
      </c>
      <c r="D1909" t="s">
        <v>251</v>
      </c>
      <c r="E1909">
        <v>2</v>
      </c>
      <c r="F1909">
        <v>2040</v>
      </c>
      <c r="G1909" s="161">
        <v>272751.86222499999</v>
      </c>
      <c r="H1909" s="161"/>
    </row>
    <row r="1910" spans="2:8" x14ac:dyDescent="0.25">
      <c r="B1910" t="s">
        <v>236</v>
      </c>
      <c r="C1910" t="s">
        <v>253</v>
      </c>
      <c r="D1910" t="s">
        <v>251</v>
      </c>
      <c r="E1910">
        <v>2</v>
      </c>
      <c r="F1910">
        <v>2045</v>
      </c>
      <c r="G1910" s="161">
        <v>278640.25886900001</v>
      </c>
      <c r="H1910" s="161"/>
    </row>
    <row r="1911" spans="2:8" x14ac:dyDescent="0.25">
      <c r="B1911" t="s">
        <v>236</v>
      </c>
      <c r="C1911" t="s">
        <v>253</v>
      </c>
      <c r="D1911" t="s">
        <v>251</v>
      </c>
      <c r="E1911">
        <v>2</v>
      </c>
      <c r="F1911">
        <v>2050</v>
      </c>
      <c r="G1911" s="161">
        <v>278391.58676600002</v>
      </c>
    </row>
    <row r="1912" spans="2:8" x14ac:dyDescent="0.25">
      <c r="B1912" t="s">
        <v>236</v>
      </c>
      <c r="C1912" t="s">
        <v>253</v>
      </c>
      <c r="D1912" t="s">
        <v>251</v>
      </c>
      <c r="E1912">
        <v>3</v>
      </c>
      <c r="F1912">
        <v>2010</v>
      </c>
      <c r="G1912">
        <v>79950.093689750007</v>
      </c>
    </row>
    <row r="1913" spans="2:8" x14ac:dyDescent="0.25">
      <c r="B1913" t="s">
        <v>236</v>
      </c>
      <c r="C1913" t="s">
        <v>253</v>
      </c>
      <c r="D1913" t="s">
        <v>251</v>
      </c>
      <c r="E1913">
        <v>3</v>
      </c>
      <c r="F1913">
        <v>2015</v>
      </c>
      <c r="G1913">
        <v>92594.403990110004</v>
      </c>
    </row>
    <row r="1914" spans="2:8" x14ac:dyDescent="0.25">
      <c r="B1914" t="s">
        <v>236</v>
      </c>
      <c r="C1914" t="s">
        <v>253</v>
      </c>
      <c r="D1914" t="s">
        <v>251</v>
      </c>
      <c r="E1914">
        <v>3</v>
      </c>
      <c r="F1914">
        <v>2020</v>
      </c>
      <c r="G1914">
        <v>91945.372152199998</v>
      </c>
      <c r="H1914" s="161"/>
    </row>
    <row r="1915" spans="2:8" x14ac:dyDescent="0.25">
      <c r="B1915" t="s">
        <v>236</v>
      </c>
      <c r="C1915" t="s">
        <v>253</v>
      </c>
      <c r="D1915" t="s">
        <v>251</v>
      </c>
      <c r="E1915">
        <v>3</v>
      </c>
      <c r="F1915">
        <v>2025</v>
      </c>
      <c r="G1915" s="161">
        <v>100072.094794</v>
      </c>
      <c r="H1915" s="161"/>
    </row>
    <row r="1916" spans="2:8" x14ac:dyDescent="0.25">
      <c r="B1916" t="s">
        <v>236</v>
      </c>
      <c r="C1916" t="s">
        <v>253</v>
      </c>
      <c r="D1916" t="s">
        <v>251</v>
      </c>
      <c r="E1916">
        <v>3</v>
      </c>
      <c r="F1916">
        <v>2030</v>
      </c>
      <c r="G1916" s="161">
        <v>105240.199822</v>
      </c>
      <c r="H1916" s="161"/>
    </row>
    <row r="1917" spans="2:8" x14ac:dyDescent="0.25">
      <c r="B1917" t="s">
        <v>236</v>
      </c>
      <c r="C1917" t="s">
        <v>253</v>
      </c>
      <c r="D1917" t="s">
        <v>251</v>
      </c>
      <c r="E1917">
        <v>3</v>
      </c>
      <c r="F1917">
        <v>2035</v>
      </c>
      <c r="G1917" s="161">
        <v>104768.729605</v>
      </c>
      <c r="H1917" s="161"/>
    </row>
    <row r="1918" spans="2:8" x14ac:dyDescent="0.25">
      <c r="B1918" t="s">
        <v>236</v>
      </c>
      <c r="C1918" t="s">
        <v>253</v>
      </c>
      <c r="D1918" t="s">
        <v>251</v>
      </c>
      <c r="E1918">
        <v>3</v>
      </c>
      <c r="F1918">
        <v>2040</v>
      </c>
      <c r="G1918" s="161">
        <v>112251.082951</v>
      </c>
      <c r="H1918" s="161"/>
    </row>
    <row r="1919" spans="2:8" x14ac:dyDescent="0.25">
      <c r="B1919" t="s">
        <v>236</v>
      </c>
      <c r="C1919" t="s">
        <v>253</v>
      </c>
      <c r="D1919" t="s">
        <v>251</v>
      </c>
      <c r="E1919">
        <v>3</v>
      </c>
      <c r="F1919">
        <v>2045</v>
      </c>
      <c r="G1919" s="161">
        <v>113345.91123300001</v>
      </c>
      <c r="H1919" s="161"/>
    </row>
    <row r="1920" spans="2:8" x14ac:dyDescent="0.25">
      <c r="B1920" t="s">
        <v>236</v>
      </c>
      <c r="C1920" t="s">
        <v>253</v>
      </c>
      <c r="D1920" t="s">
        <v>251</v>
      </c>
      <c r="E1920">
        <v>3</v>
      </c>
      <c r="F1920">
        <v>2050</v>
      </c>
      <c r="G1920" s="161">
        <v>114012.793078</v>
      </c>
    </row>
    <row r="1921" spans="2:8" x14ac:dyDescent="0.25">
      <c r="B1921" t="s">
        <v>236</v>
      </c>
      <c r="C1921" t="s">
        <v>253</v>
      </c>
      <c r="D1921" t="s">
        <v>251</v>
      </c>
      <c r="E1921">
        <v>4</v>
      </c>
      <c r="F1921">
        <v>2010</v>
      </c>
      <c r="G1921">
        <v>77917.44094344</v>
      </c>
    </row>
    <row r="1922" spans="2:8" x14ac:dyDescent="0.25">
      <c r="B1922" t="s">
        <v>236</v>
      </c>
      <c r="C1922" t="s">
        <v>253</v>
      </c>
      <c r="D1922" t="s">
        <v>251</v>
      </c>
      <c r="E1922">
        <v>4</v>
      </c>
      <c r="F1922">
        <v>2015</v>
      </c>
      <c r="G1922">
        <v>93329.822415760005</v>
      </c>
      <c r="H1922" s="161"/>
    </row>
    <row r="1923" spans="2:8" x14ac:dyDescent="0.25">
      <c r="B1923" t="s">
        <v>236</v>
      </c>
      <c r="C1923" t="s">
        <v>253</v>
      </c>
      <c r="D1923" t="s">
        <v>251</v>
      </c>
      <c r="E1923">
        <v>4</v>
      </c>
      <c r="F1923">
        <v>2020</v>
      </c>
      <c r="G1923" s="161">
        <v>103010.32647299999</v>
      </c>
      <c r="H1923" s="161"/>
    </row>
    <row r="1924" spans="2:8" x14ac:dyDescent="0.25">
      <c r="B1924" t="s">
        <v>236</v>
      </c>
      <c r="C1924" t="s">
        <v>253</v>
      </c>
      <c r="D1924" t="s">
        <v>251</v>
      </c>
      <c r="E1924">
        <v>4</v>
      </c>
      <c r="F1924">
        <v>2025</v>
      </c>
      <c r="G1924" s="161">
        <v>112708.087159</v>
      </c>
      <c r="H1924" s="161"/>
    </row>
    <row r="1925" spans="2:8" x14ac:dyDescent="0.25">
      <c r="B1925" t="s">
        <v>236</v>
      </c>
      <c r="C1925" t="s">
        <v>253</v>
      </c>
      <c r="D1925" t="s">
        <v>251</v>
      </c>
      <c r="E1925">
        <v>4</v>
      </c>
      <c r="F1925">
        <v>2030</v>
      </c>
      <c r="G1925" s="161">
        <v>119926.792252</v>
      </c>
      <c r="H1925" s="161"/>
    </row>
    <row r="1926" spans="2:8" x14ac:dyDescent="0.25">
      <c r="B1926" t="s">
        <v>236</v>
      </c>
      <c r="C1926" t="s">
        <v>253</v>
      </c>
      <c r="D1926" t="s">
        <v>251</v>
      </c>
      <c r="E1926">
        <v>4</v>
      </c>
      <c r="F1926">
        <v>2035</v>
      </c>
      <c r="G1926" s="161">
        <v>123189.83102500001</v>
      </c>
      <c r="H1926" s="161"/>
    </row>
    <row r="1927" spans="2:8" x14ac:dyDescent="0.25">
      <c r="B1927" t="s">
        <v>236</v>
      </c>
      <c r="C1927" t="s">
        <v>253</v>
      </c>
      <c r="D1927" t="s">
        <v>251</v>
      </c>
      <c r="E1927">
        <v>4</v>
      </c>
      <c r="F1927">
        <v>2040</v>
      </c>
      <c r="G1927" s="161">
        <v>121663.25490099999</v>
      </c>
      <c r="H1927" s="161"/>
    </row>
    <row r="1928" spans="2:8" x14ac:dyDescent="0.25">
      <c r="B1928" t="s">
        <v>236</v>
      </c>
      <c r="C1928" t="s">
        <v>253</v>
      </c>
      <c r="D1928" t="s">
        <v>251</v>
      </c>
      <c r="E1928">
        <v>4</v>
      </c>
      <c r="F1928">
        <v>2045</v>
      </c>
      <c r="G1928" s="161">
        <v>122517.435427</v>
      </c>
      <c r="H1928" s="161"/>
    </row>
    <row r="1929" spans="2:8" x14ac:dyDescent="0.25">
      <c r="B1929" t="s">
        <v>236</v>
      </c>
      <c r="C1929" t="s">
        <v>253</v>
      </c>
      <c r="D1929" t="s">
        <v>251</v>
      </c>
      <c r="E1929">
        <v>4</v>
      </c>
      <c r="F1929">
        <v>2050</v>
      </c>
      <c r="G1929" s="161">
        <v>126533.710744</v>
      </c>
    </row>
    <row r="1930" spans="2:8" x14ac:dyDescent="0.25">
      <c r="B1930" t="s">
        <v>236</v>
      </c>
      <c r="C1930" t="s">
        <v>253</v>
      </c>
      <c r="D1930" t="s">
        <v>251</v>
      </c>
      <c r="E1930">
        <v>5</v>
      </c>
      <c r="F1930">
        <v>2010</v>
      </c>
      <c r="G1930">
        <v>25389.305715930001</v>
      </c>
    </row>
    <row r="1931" spans="2:8" x14ac:dyDescent="0.25">
      <c r="B1931" t="s">
        <v>236</v>
      </c>
      <c r="C1931" t="s">
        <v>253</v>
      </c>
      <c r="D1931" t="s">
        <v>251</v>
      </c>
      <c r="E1931">
        <v>5</v>
      </c>
      <c r="F1931">
        <v>2015</v>
      </c>
      <c r="G1931">
        <v>29273.59587135</v>
      </c>
    </row>
    <row r="1932" spans="2:8" x14ac:dyDescent="0.25">
      <c r="B1932" t="s">
        <v>236</v>
      </c>
      <c r="C1932" t="s">
        <v>253</v>
      </c>
      <c r="D1932" t="s">
        <v>251</v>
      </c>
      <c r="E1932">
        <v>5</v>
      </c>
      <c r="F1932">
        <v>2020</v>
      </c>
      <c r="G1932">
        <v>36192.048559930001</v>
      </c>
    </row>
    <row r="1933" spans="2:8" x14ac:dyDescent="0.25">
      <c r="B1933" t="s">
        <v>236</v>
      </c>
      <c r="C1933" t="s">
        <v>253</v>
      </c>
      <c r="D1933" t="s">
        <v>251</v>
      </c>
      <c r="E1933">
        <v>5</v>
      </c>
      <c r="F1933">
        <v>2025</v>
      </c>
      <c r="G1933">
        <v>39790.11478602</v>
      </c>
    </row>
    <row r="1934" spans="2:8" x14ac:dyDescent="0.25">
      <c r="B1934" t="s">
        <v>236</v>
      </c>
      <c r="C1934" t="s">
        <v>253</v>
      </c>
      <c r="D1934" t="s">
        <v>251</v>
      </c>
      <c r="E1934">
        <v>5</v>
      </c>
      <c r="F1934">
        <v>2030</v>
      </c>
      <c r="G1934">
        <v>42168.742792249999</v>
      </c>
    </row>
    <row r="1935" spans="2:8" x14ac:dyDescent="0.25">
      <c r="B1935" t="s">
        <v>236</v>
      </c>
      <c r="C1935" t="s">
        <v>253</v>
      </c>
      <c r="D1935" t="s">
        <v>251</v>
      </c>
      <c r="E1935">
        <v>5</v>
      </c>
      <c r="F1935">
        <v>2035</v>
      </c>
      <c r="G1935">
        <v>41105.274009499997</v>
      </c>
    </row>
    <row r="1936" spans="2:8" x14ac:dyDescent="0.25">
      <c r="B1936" t="s">
        <v>236</v>
      </c>
      <c r="C1936" t="s">
        <v>253</v>
      </c>
      <c r="D1936" t="s">
        <v>251</v>
      </c>
      <c r="E1936">
        <v>5</v>
      </c>
      <c r="F1936">
        <v>2040</v>
      </c>
      <c r="G1936">
        <v>39371.648104729997</v>
      </c>
    </row>
    <row r="1937" spans="2:8" x14ac:dyDescent="0.25">
      <c r="B1937" t="s">
        <v>236</v>
      </c>
      <c r="C1937" t="s">
        <v>253</v>
      </c>
      <c r="D1937" t="s">
        <v>251</v>
      </c>
      <c r="E1937">
        <v>5</v>
      </c>
      <c r="F1937">
        <v>2045</v>
      </c>
      <c r="G1937">
        <v>44485.628480519998</v>
      </c>
    </row>
    <row r="1938" spans="2:8" x14ac:dyDescent="0.25">
      <c r="B1938" t="s">
        <v>236</v>
      </c>
      <c r="C1938" t="s">
        <v>253</v>
      </c>
      <c r="D1938" t="s">
        <v>251</v>
      </c>
      <c r="E1938">
        <v>5</v>
      </c>
      <c r="F1938">
        <v>2050</v>
      </c>
      <c r="G1938">
        <v>41162.002447489998</v>
      </c>
    </row>
    <row r="1939" spans="2:8" x14ac:dyDescent="0.25">
      <c r="B1939" t="s">
        <v>236</v>
      </c>
      <c r="C1939" t="s">
        <v>253</v>
      </c>
      <c r="D1939" t="s">
        <v>251</v>
      </c>
      <c r="E1939">
        <v>6</v>
      </c>
      <c r="F1939">
        <v>2010</v>
      </c>
      <c r="G1939">
        <v>5304</v>
      </c>
    </row>
    <row r="1940" spans="2:8" x14ac:dyDescent="0.25">
      <c r="B1940" t="s">
        <v>236</v>
      </c>
      <c r="C1940" t="s">
        <v>253</v>
      </c>
      <c r="D1940" t="s">
        <v>251</v>
      </c>
      <c r="E1940">
        <v>6</v>
      </c>
      <c r="F1940">
        <v>2015</v>
      </c>
      <c r="G1940">
        <v>8557.1633956900005</v>
      </c>
    </row>
    <row r="1941" spans="2:8" x14ac:dyDescent="0.25">
      <c r="B1941" t="s">
        <v>236</v>
      </c>
      <c r="C1941" t="s">
        <v>253</v>
      </c>
      <c r="D1941" t="s">
        <v>251</v>
      </c>
      <c r="E1941">
        <v>6</v>
      </c>
      <c r="F1941">
        <v>2020</v>
      </c>
      <c r="G1941">
        <v>9645.4071409200005</v>
      </c>
    </row>
    <row r="1942" spans="2:8" x14ac:dyDescent="0.25">
      <c r="B1942" t="s">
        <v>236</v>
      </c>
      <c r="C1942" t="s">
        <v>253</v>
      </c>
      <c r="D1942" t="s">
        <v>251</v>
      </c>
      <c r="E1942">
        <v>6</v>
      </c>
      <c r="F1942">
        <v>2025</v>
      </c>
      <c r="G1942">
        <v>10606.272620219999</v>
      </c>
    </row>
    <row r="1943" spans="2:8" x14ac:dyDescent="0.25">
      <c r="B1943" t="s">
        <v>236</v>
      </c>
      <c r="C1943" t="s">
        <v>253</v>
      </c>
      <c r="D1943" t="s">
        <v>251</v>
      </c>
      <c r="E1943">
        <v>6</v>
      </c>
      <c r="F1943">
        <v>2030</v>
      </c>
      <c r="G1943">
        <v>12726.389021999999</v>
      </c>
    </row>
    <row r="1944" spans="2:8" x14ac:dyDescent="0.25">
      <c r="B1944" t="s">
        <v>236</v>
      </c>
      <c r="C1944" t="s">
        <v>253</v>
      </c>
      <c r="D1944" t="s">
        <v>251</v>
      </c>
      <c r="E1944">
        <v>6</v>
      </c>
      <c r="F1944">
        <v>2035</v>
      </c>
      <c r="G1944">
        <v>11986.399008349999</v>
      </c>
    </row>
    <row r="1945" spans="2:8" x14ac:dyDescent="0.25">
      <c r="B1945" t="s">
        <v>236</v>
      </c>
      <c r="C1945" t="s">
        <v>253</v>
      </c>
      <c r="D1945" t="s">
        <v>251</v>
      </c>
      <c r="E1945">
        <v>6</v>
      </c>
      <c r="F1945">
        <v>2040</v>
      </c>
      <c r="G1945">
        <v>12470.774202430001</v>
      </c>
    </row>
    <row r="1946" spans="2:8" x14ac:dyDescent="0.25">
      <c r="B1946" t="s">
        <v>236</v>
      </c>
      <c r="C1946" t="s">
        <v>253</v>
      </c>
      <c r="D1946" t="s">
        <v>251</v>
      </c>
      <c r="E1946">
        <v>6</v>
      </c>
      <c r="F1946">
        <v>2045</v>
      </c>
      <c r="G1946">
        <v>11310.989186790001</v>
      </c>
    </row>
    <row r="1947" spans="2:8" x14ac:dyDescent="0.25">
      <c r="B1947" t="s">
        <v>236</v>
      </c>
      <c r="C1947" t="s">
        <v>253</v>
      </c>
      <c r="D1947" t="s">
        <v>251</v>
      </c>
      <c r="E1947">
        <v>6</v>
      </c>
      <c r="F1947">
        <v>2050</v>
      </c>
      <c r="G1947">
        <v>13303.794776930001</v>
      </c>
      <c r="H1947" s="161"/>
    </row>
    <row r="1948" spans="2:8" x14ac:dyDescent="0.25">
      <c r="B1948" t="s">
        <v>236</v>
      </c>
      <c r="C1948" t="s">
        <v>253</v>
      </c>
      <c r="D1948" t="s">
        <v>254</v>
      </c>
      <c r="E1948">
        <v>1</v>
      </c>
      <c r="F1948">
        <v>2010</v>
      </c>
      <c r="G1948" s="161">
        <v>222154.58197299999</v>
      </c>
      <c r="H1948" s="161"/>
    </row>
    <row r="1949" spans="2:8" x14ac:dyDescent="0.25">
      <c r="B1949" t="s">
        <v>236</v>
      </c>
      <c r="C1949" t="s">
        <v>253</v>
      </c>
      <c r="D1949" t="s">
        <v>254</v>
      </c>
      <c r="E1949">
        <v>1</v>
      </c>
      <c r="F1949">
        <v>2015</v>
      </c>
      <c r="G1949" s="161">
        <v>277285.91451600002</v>
      </c>
      <c r="H1949" s="161"/>
    </row>
    <row r="1950" spans="2:8" x14ac:dyDescent="0.25">
      <c r="B1950" t="s">
        <v>236</v>
      </c>
      <c r="C1950" t="s">
        <v>253</v>
      </c>
      <c r="D1950" t="s">
        <v>254</v>
      </c>
      <c r="E1950">
        <v>1</v>
      </c>
      <c r="F1950">
        <v>2020</v>
      </c>
      <c r="G1950" s="161">
        <v>305102.19299800001</v>
      </c>
      <c r="H1950" s="161"/>
    </row>
    <row r="1951" spans="2:8" x14ac:dyDescent="0.25">
      <c r="B1951" t="s">
        <v>236</v>
      </c>
      <c r="C1951" t="s">
        <v>253</v>
      </c>
      <c r="D1951" t="s">
        <v>254</v>
      </c>
      <c r="E1951">
        <v>1</v>
      </c>
      <c r="F1951">
        <v>2025</v>
      </c>
      <c r="G1951" s="161">
        <v>324133.93166300002</v>
      </c>
      <c r="H1951" s="161"/>
    </row>
    <row r="1952" spans="2:8" x14ac:dyDescent="0.25">
      <c r="B1952" t="s">
        <v>236</v>
      </c>
      <c r="C1952" t="s">
        <v>253</v>
      </c>
      <c r="D1952" t="s">
        <v>254</v>
      </c>
      <c r="E1952">
        <v>1</v>
      </c>
      <c r="F1952">
        <v>2030</v>
      </c>
      <c r="G1952" s="161">
        <v>330969.46214399999</v>
      </c>
      <c r="H1952" s="161"/>
    </row>
    <row r="1953" spans="2:8" x14ac:dyDescent="0.25">
      <c r="B1953" t="s">
        <v>236</v>
      </c>
      <c r="C1953" t="s">
        <v>253</v>
      </c>
      <c r="D1953" t="s">
        <v>254</v>
      </c>
      <c r="E1953">
        <v>1</v>
      </c>
      <c r="F1953">
        <v>2035</v>
      </c>
      <c r="G1953" s="161">
        <v>341568.05007300002</v>
      </c>
      <c r="H1953" s="161"/>
    </row>
    <row r="1954" spans="2:8" x14ac:dyDescent="0.25">
      <c r="B1954" t="s">
        <v>236</v>
      </c>
      <c r="C1954" t="s">
        <v>253</v>
      </c>
      <c r="D1954" t="s">
        <v>254</v>
      </c>
      <c r="E1954">
        <v>1</v>
      </c>
      <c r="F1954">
        <v>2040</v>
      </c>
      <c r="G1954" s="161">
        <v>336358.64924300002</v>
      </c>
      <c r="H1954" s="161"/>
    </row>
    <row r="1955" spans="2:8" x14ac:dyDescent="0.25">
      <c r="B1955" t="s">
        <v>236</v>
      </c>
      <c r="C1955" t="s">
        <v>253</v>
      </c>
      <c r="D1955" t="s">
        <v>254</v>
      </c>
      <c r="E1955">
        <v>1</v>
      </c>
      <c r="F1955">
        <v>2045</v>
      </c>
      <c r="G1955" s="161">
        <v>348766.81293199997</v>
      </c>
      <c r="H1955" s="161"/>
    </row>
    <row r="1956" spans="2:8" x14ac:dyDescent="0.25">
      <c r="B1956" t="s">
        <v>236</v>
      </c>
      <c r="C1956" t="s">
        <v>253</v>
      </c>
      <c r="D1956" t="s">
        <v>254</v>
      </c>
      <c r="E1956">
        <v>1</v>
      </c>
      <c r="F1956">
        <v>2050</v>
      </c>
      <c r="G1956" s="161">
        <v>352669.504365</v>
      </c>
      <c r="H1956" s="161"/>
    </row>
    <row r="1957" spans="2:8" x14ac:dyDescent="0.25">
      <c r="B1957" t="s">
        <v>236</v>
      </c>
      <c r="C1957" t="s">
        <v>253</v>
      </c>
      <c r="D1957" t="s">
        <v>254</v>
      </c>
      <c r="E1957">
        <v>2</v>
      </c>
      <c r="F1957">
        <v>2010</v>
      </c>
      <c r="G1957" s="161">
        <v>329939.18851200002</v>
      </c>
      <c r="H1957" s="161"/>
    </row>
    <row r="1958" spans="2:8" x14ac:dyDescent="0.25">
      <c r="B1958" t="s">
        <v>236</v>
      </c>
      <c r="C1958" t="s">
        <v>253</v>
      </c>
      <c r="D1958" t="s">
        <v>254</v>
      </c>
      <c r="E1958">
        <v>2</v>
      </c>
      <c r="F1958">
        <v>2015</v>
      </c>
      <c r="G1958" s="161">
        <v>333502.23965100001</v>
      </c>
      <c r="H1958" s="161"/>
    </row>
    <row r="1959" spans="2:8" x14ac:dyDescent="0.25">
      <c r="B1959" t="s">
        <v>236</v>
      </c>
      <c r="C1959" t="s">
        <v>253</v>
      </c>
      <c r="D1959" t="s">
        <v>254</v>
      </c>
      <c r="E1959">
        <v>2</v>
      </c>
      <c r="F1959">
        <v>2020</v>
      </c>
      <c r="G1959" s="161">
        <v>327291.80772699998</v>
      </c>
      <c r="H1959" s="161"/>
    </row>
    <row r="1960" spans="2:8" x14ac:dyDescent="0.25">
      <c r="B1960" t="s">
        <v>236</v>
      </c>
      <c r="C1960" t="s">
        <v>253</v>
      </c>
      <c r="D1960" t="s">
        <v>254</v>
      </c>
      <c r="E1960">
        <v>2</v>
      </c>
      <c r="F1960">
        <v>2025</v>
      </c>
      <c r="G1960" s="161">
        <v>333200.87969600002</v>
      </c>
      <c r="H1960" s="161"/>
    </row>
    <row r="1961" spans="2:8" x14ac:dyDescent="0.25">
      <c r="B1961" t="s">
        <v>236</v>
      </c>
      <c r="C1961" t="s">
        <v>253</v>
      </c>
      <c r="D1961" t="s">
        <v>254</v>
      </c>
      <c r="E1961">
        <v>2</v>
      </c>
      <c r="F1961">
        <v>2030</v>
      </c>
      <c r="G1961" s="161">
        <v>323836.64216300001</v>
      </c>
      <c r="H1961" s="161"/>
    </row>
    <row r="1962" spans="2:8" x14ac:dyDescent="0.25">
      <c r="B1962" t="s">
        <v>236</v>
      </c>
      <c r="C1962" t="s">
        <v>253</v>
      </c>
      <c r="D1962" t="s">
        <v>254</v>
      </c>
      <c r="E1962">
        <v>2</v>
      </c>
      <c r="F1962">
        <v>2035</v>
      </c>
      <c r="G1962" s="161">
        <v>317521.86033900001</v>
      </c>
      <c r="H1962" s="161"/>
    </row>
    <row r="1963" spans="2:8" x14ac:dyDescent="0.25">
      <c r="B1963" t="s">
        <v>236</v>
      </c>
      <c r="C1963" t="s">
        <v>253</v>
      </c>
      <c r="D1963" t="s">
        <v>254</v>
      </c>
      <c r="E1963">
        <v>2</v>
      </c>
      <c r="F1963">
        <v>2040</v>
      </c>
      <c r="G1963" s="161">
        <v>318503.36950600002</v>
      </c>
      <c r="H1963" s="161"/>
    </row>
    <row r="1964" spans="2:8" x14ac:dyDescent="0.25">
      <c r="B1964" t="s">
        <v>236</v>
      </c>
      <c r="C1964" t="s">
        <v>253</v>
      </c>
      <c r="D1964" t="s">
        <v>254</v>
      </c>
      <c r="E1964">
        <v>2</v>
      </c>
      <c r="F1964">
        <v>2045</v>
      </c>
      <c r="G1964" s="161">
        <v>323275.51670600002</v>
      </c>
      <c r="H1964" s="161"/>
    </row>
    <row r="1965" spans="2:8" x14ac:dyDescent="0.25">
      <c r="B1965" t="s">
        <v>236</v>
      </c>
      <c r="C1965" t="s">
        <v>253</v>
      </c>
      <c r="D1965" t="s">
        <v>254</v>
      </c>
      <c r="E1965">
        <v>2</v>
      </c>
      <c r="F1965">
        <v>2050</v>
      </c>
      <c r="G1965" s="161">
        <v>325703.07653700002</v>
      </c>
      <c r="H1965" s="161"/>
    </row>
    <row r="1966" spans="2:8" x14ac:dyDescent="0.25">
      <c r="B1966" t="s">
        <v>236</v>
      </c>
      <c r="C1966" t="s">
        <v>253</v>
      </c>
      <c r="D1966" t="s">
        <v>254</v>
      </c>
      <c r="E1966">
        <v>3</v>
      </c>
      <c r="F1966">
        <v>2010</v>
      </c>
      <c r="G1966" s="161">
        <v>119822.832461</v>
      </c>
      <c r="H1966" s="161"/>
    </row>
    <row r="1967" spans="2:8" x14ac:dyDescent="0.25">
      <c r="B1967" t="s">
        <v>236</v>
      </c>
      <c r="C1967" t="s">
        <v>253</v>
      </c>
      <c r="D1967" t="s">
        <v>254</v>
      </c>
      <c r="E1967">
        <v>3</v>
      </c>
      <c r="F1967">
        <v>2015</v>
      </c>
      <c r="G1967" s="161">
        <v>112771.420557</v>
      </c>
      <c r="H1967" s="161"/>
    </row>
    <row r="1968" spans="2:8" x14ac:dyDescent="0.25">
      <c r="B1968" t="s">
        <v>236</v>
      </c>
      <c r="C1968" t="s">
        <v>253</v>
      </c>
      <c r="D1968" t="s">
        <v>254</v>
      </c>
      <c r="E1968">
        <v>3</v>
      </c>
      <c r="F1968">
        <v>2020</v>
      </c>
      <c r="G1968" s="161">
        <v>115535.821133</v>
      </c>
      <c r="H1968" s="161"/>
    </row>
    <row r="1969" spans="2:8" x14ac:dyDescent="0.25">
      <c r="B1969" t="s">
        <v>236</v>
      </c>
      <c r="C1969" t="s">
        <v>253</v>
      </c>
      <c r="D1969" t="s">
        <v>254</v>
      </c>
      <c r="E1969">
        <v>3</v>
      </c>
      <c r="F1969">
        <v>2025</v>
      </c>
      <c r="G1969" s="161">
        <v>112650.315259</v>
      </c>
      <c r="H1969" s="161"/>
    </row>
    <row r="1970" spans="2:8" x14ac:dyDescent="0.25">
      <c r="B1970" t="s">
        <v>236</v>
      </c>
      <c r="C1970" t="s">
        <v>253</v>
      </c>
      <c r="D1970" t="s">
        <v>254</v>
      </c>
      <c r="E1970">
        <v>3</v>
      </c>
      <c r="F1970">
        <v>2030</v>
      </c>
      <c r="G1970" s="161">
        <v>111157.89971300001</v>
      </c>
      <c r="H1970" s="161"/>
    </row>
    <row r="1971" spans="2:8" x14ac:dyDescent="0.25">
      <c r="B1971" t="s">
        <v>236</v>
      </c>
      <c r="C1971" t="s">
        <v>253</v>
      </c>
      <c r="D1971" t="s">
        <v>254</v>
      </c>
      <c r="E1971">
        <v>3</v>
      </c>
      <c r="F1971">
        <v>2035</v>
      </c>
      <c r="G1971" s="161">
        <v>110370.404066</v>
      </c>
      <c r="H1971" s="161"/>
    </row>
    <row r="1972" spans="2:8" x14ac:dyDescent="0.25">
      <c r="B1972" t="s">
        <v>236</v>
      </c>
      <c r="C1972" t="s">
        <v>253</v>
      </c>
      <c r="D1972" t="s">
        <v>254</v>
      </c>
      <c r="E1972">
        <v>3</v>
      </c>
      <c r="F1972">
        <v>2040</v>
      </c>
      <c r="G1972" s="161">
        <v>120667.843727</v>
      </c>
      <c r="H1972" s="161"/>
    </row>
    <row r="1973" spans="2:8" x14ac:dyDescent="0.25">
      <c r="B1973" t="s">
        <v>236</v>
      </c>
      <c r="C1973" t="s">
        <v>253</v>
      </c>
      <c r="D1973" t="s">
        <v>254</v>
      </c>
      <c r="E1973">
        <v>3</v>
      </c>
      <c r="F1973">
        <v>2045</v>
      </c>
      <c r="G1973" s="161">
        <v>124825.776508</v>
      </c>
      <c r="H1973" s="161"/>
    </row>
    <row r="1974" spans="2:8" x14ac:dyDescent="0.25">
      <c r="B1974" t="s">
        <v>236</v>
      </c>
      <c r="C1974" t="s">
        <v>253</v>
      </c>
      <c r="D1974" t="s">
        <v>254</v>
      </c>
      <c r="E1974">
        <v>3</v>
      </c>
      <c r="F1974">
        <v>2050</v>
      </c>
      <c r="G1974" s="161">
        <v>122534.51093400001</v>
      </c>
      <c r="H1974" s="161"/>
    </row>
    <row r="1975" spans="2:8" x14ac:dyDescent="0.25">
      <c r="B1975" t="s">
        <v>236</v>
      </c>
      <c r="C1975" t="s">
        <v>253</v>
      </c>
      <c r="D1975" t="s">
        <v>254</v>
      </c>
      <c r="E1975">
        <v>4</v>
      </c>
      <c r="F1975">
        <v>2010</v>
      </c>
      <c r="G1975" s="161">
        <v>126700.424631</v>
      </c>
      <c r="H1975" s="161"/>
    </row>
    <row r="1976" spans="2:8" x14ac:dyDescent="0.25">
      <c r="B1976" t="s">
        <v>236</v>
      </c>
      <c r="C1976" t="s">
        <v>253</v>
      </c>
      <c r="D1976" t="s">
        <v>254</v>
      </c>
      <c r="E1976">
        <v>4</v>
      </c>
      <c r="F1976">
        <v>2015</v>
      </c>
      <c r="G1976" s="161">
        <v>119245.945393</v>
      </c>
      <c r="H1976" s="161"/>
    </row>
    <row r="1977" spans="2:8" x14ac:dyDescent="0.25">
      <c r="B1977" t="s">
        <v>236</v>
      </c>
      <c r="C1977" t="s">
        <v>253</v>
      </c>
      <c r="D1977" t="s">
        <v>254</v>
      </c>
      <c r="E1977">
        <v>4</v>
      </c>
      <c r="F1977">
        <v>2020</v>
      </c>
      <c r="G1977" s="161">
        <v>112539.31501599999</v>
      </c>
      <c r="H1977" s="161"/>
    </row>
    <row r="1978" spans="2:8" x14ac:dyDescent="0.25">
      <c r="B1978" t="s">
        <v>236</v>
      </c>
      <c r="C1978" t="s">
        <v>253</v>
      </c>
      <c r="D1978" t="s">
        <v>254</v>
      </c>
      <c r="E1978">
        <v>4</v>
      </c>
      <c r="F1978">
        <v>2025</v>
      </c>
      <c r="G1978" s="161">
        <v>120901.28732600001</v>
      </c>
      <c r="H1978" s="161"/>
    </row>
    <row r="1979" spans="2:8" x14ac:dyDescent="0.25">
      <c r="B1979" t="s">
        <v>236</v>
      </c>
      <c r="C1979" t="s">
        <v>253</v>
      </c>
      <c r="D1979" t="s">
        <v>254</v>
      </c>
      <c r="E1979">
        <v>4</v>
      </c>
      <c r="F1979">
        <v>2030</v>
      </c>
      <c r="G1979" s="161">
        <v>122073.553031</v>
      </c>
      <c r="H1979" s="161"/>
    </row>
    <row r="1980" spans="2:8" x14ac:dyDescent="0.25">
      <c r="B1980" t="s">
        <v>236</v>
      </c>
      <c r="C1980" t="s">
        <v>253</v>
      </c>
      <c r="D1980" t="s">
        <v>254</v>
      </c>
      <c r="E1980">
        <v>4</v>
      </c>
      <c r="F1980">
        <v>2035</v>
      </c>
      <c r="G1980" s="161">
        <v>124036.837185</v>
      </c>
      <c r="H1980" s="161"/>
    </row>
    <row r="1981" spans="2:8" x14ac:dyDescent="0.25">
      <c r="B1981" t="s">
        <v>236</v>
      </c>
      <c r="C1981" t="s">
        <v>253</v>
      </c>
      <c r="D1981" t="s">
        <v>254</v>
      </c>
      <c r="E1981">
        <v>4</v>
      </c>
      <c r="F1981">
        <v>2040</v>
      </c>
      <c r="G1981" s="161">
        <v>122907.814232</v>
      </c>
      <c r="H1981" s="161"/>
    </row>
    <row r="1982" spans="2:8" x14ac:dyDescent="0.25">
      <c r="B1982" t="s">
        <v>236</v>
      </c>
      <c r="C1982" t="s">
        <v>253</v>
      </c>
      <c r="D1982" t="s">
        <v>254</v>
      </c>
      <c r="E1982">
        <v>4</v>
      </c>
      <c r="F1982">
        <v>2045</v>
      </c>
      <c r="G1982" s="161">
        <v>123769.12656800001</v>
      </c>
      <c r="H1982" s="161"/>
    </row>
    <row r="1983" spans="2:8" x14ac:dyDescent="0.25">
      <c r="B1983" t="s">
        <v>236</v>
      </c>
      <c r="C1983" t="s">
        <v>253</v>
      </c>
      <c r="D1983" t="s">
        <v>254</v>
      </c>
      <c r="E1983">
        <v>4</v>
      </c>
      <c r="F1983">
        <v>2050</v>
      </c>
      <c r="G1983" s="161">
        <v>127568.68416400001</v>
      </c>
    </row>
    <row r="1984" spans="2:8" x14ac:dyDescent="0.25">
      <c r="B1984" t="s">
        <v>236</v>
      </c>
      <c r="C1984" t="s">
        <v>253</v>
      </c>
      <c r="D1984" t="s">
        <v>254</v>
      </c>
      <c r="E1984">
        <v>5</v>
      </c>
      <c r="F1984">
        <v>2010</v>
      </c>
      <c r="G1984">
        <v>36587.631071869997</v>
      </c>
    </row>
    <row r="1985" spans="2:7" x14ac:dyDescent="0.25">
      <c r="B1985" t="s">
        <v>236</v>
      </c>
      <c r="C1985" t="s">
        <v>253</v>
      </c>
      <c r="D1985" t="s">
        <v>254</v>
      </c>
      <c r="E1985">
        <v>5</v>
      </c>
      <c r="F1985">
        <v>2015</v>
      </c>
      <c r="G1985">
        <v>36966.187707359997</v>
      </c>
    </row>
    <row r="1986" spans="2:7" x14ac:dyDescent="0.25">
      <c r="B1986" t="s">
        <v>236</v>
      </c>
      <c r="C1986" t="s">
        <v>253</v>
      </c>
      <c r="D1986" t="s">
        <v>254</v>
      </c>
      <c r="E1986">
        <v>5</v>
      </c>
      <c r="F1986">
        <v>2020</v>
      </c>
      <c r="G1986">
        <v>36190.941477480003</v>
      </c>
    </row>
    <row r="1987" spans="2:7" x14ac:dyDescent="0.25">
      <c r="B1987" t="s">
        <v>236</v>
      </c>
      <c r="C1987" t="s">
        <v>253</v>
      </c>
      <c r="D1987" t="s">
        <v>254</v>
      </c>
      <c r="E1987">
        <v>5</v>
      </c>
      <c r="F1987">
        <v>2025</v>
      </c>
      <c r="G1987">
        <v>37344.527903510003</v>
      </c>
    </row>
    <row r="1988" spans="2:7" x14ac:dyDescent="0.25">
      <c r="B1988" t="s">
        <v>236</v>
      </c>
      <c r="C1988" t="s">
        <v>253</v>
      </c>
      <c r="D1988" t="s">
        <v>254</v>
      </c>
      <c r="E1988">
        <v>5</v>
      </c>
      <c r="F1988">
        <v>2030</v>
      </c>
      <c r="G1988">
        <v>39300.359950459999</v>
      </c>
    </row>
    <row r="1989" spans="2:7" x14ac:dyDescent="0.25">
      <c r="B1989" t="s">
        <v>236</v>
      </c>
      <c r="C1989" t="s">
        <v>253</v>
      </c>
      <c r="D1989" t="s">
        <v>254</v>
      </c>
      <c r="E1989">
        <v>5</v>
      </c>
      <c r="F1989">
        <v>2035</v>
      </c>
      <c r="G1989">
        <v>42063.933857000004</v>
      </c>
    </row>
    <row r="1990" spans="2:7" x14ac:dyDescent="0.25">
      <c r="B1990" t="s">
        <v>236</v>
      </c>
      <c r="C1990" t="s">
        <v>253</v>
      </c>
      <c r="D1990" t="s">
        <v>254</v>
      </c>
      <c r="E1990">
        <v>5</v>
      </c>
      <c r="F1990">
        <v>2040</v>
      </c>
      <c r="G1990">
        <v>42532.349624750001</v>
      </c>
    </row>
    <row r="1991" spans="2:7" x14ac:dyDescent="0.25">
      <c r="B1991" t="s">
        <v>236</v>
      </c>
      <c r="C1991" t="s">
        <v>253</v>
      </c>
      <c r="D1991" t="s">
        <v>254</v>
      </c>
      <c r="E1991">
        <v>5</v>
      </c>
      <c r="F1991">
        <v>2045</v>
      </c>
      <c r="G1991">
        <v>43940.079652280001</v>
      </c>
    </row>
    <row r="1992" spans="2:7" x14ac:dyDescent="0.25">
      <c r="B1992" t="s">
        <v>236</v>
      </c>
      <c r="C1992" t="s">
        <v>253</v>
      </c>
      <c r="D1992" t="s">
        <v>254</v>
      </c>
      <c r="E1992">
        <v>5</v>
      </c>
      <c r="F1992">
        <v>2050</v>
      </c>
      <c r="G1992">
        <v>44668.213465300003</v>
      </c>
    </row>
    <row r="1993" spans="2:7" x14ac:dyDescent="0.25">
      <c r="B1993" t="s">
        <v>236</v>
      </c>
      <c r="C1993" t="s">
        <v>253</v>
      </c>
      <c r="D1993" t="s">
        <v>254</v>
      </c>
      <c r="E1993">
        <v>6</v>
      </c>
      <c r="F1993">
        <v>2010</v>
      </c>
      <c r="G1993">
        <v>10059.21455543</v>
      </c>
    </row>
    <row r="1994" spans="2:7" x14ac:dyDescent="0.25">
      <c r="B1994" t="s">
        <v>236</v>
      </c>
      <c r="C1994" t="s">
        <v>253</v>
      </c>
      <c r="D1994" t="s">
        <v>254</v>
      </c>
      <c r="E1994">
        <v>6</v>
      </c>
      <c r="F1994">
        <v>2015</v>
      </c>
      <c r="G1994">
        <v>10455.47288827</v>
      </c>
    </row>
    <row r="1995" spans="2:7" x14ac:dyDescent="0.25">
      <c r="B1995" t="s">
        <v>236</v>
      </c>
      <c r="C1995" t="s">
        <v>253</v>
      </c>
      <c r="D1995" t="s">
        <v>254</v>
      </c>
      <c r="E1995">
        <v>6</v>
      </c>
      <c r="F1995">
        <v>2020</v>
      </c>
      <c r="G1995">
        <v>9520.3323089400001</v>
      </c>
    </row>
    <row r="1996" spans="2:7" x14ac:dyDescent="0.25">
      <c r="B1996" t="s">
        <v>236</v>
      </c>
      <c r="C1996" t="s">
        <v>253</v>
      </c>
      <c r="D1996" t="s">
        <v>254</v>
      </c>
      <c r="E1996">
        <v>6</v>
      </c>
      <c r="F1996">
        <v>2025</v>
      </c>
      <c r="G1996">
        <v>10312.03265678</v>
      </c>
    </row>
    <row r="1997" spans="2:7" x14ac:dyDescent="0.25">
      <c r="B1997" t="s">
        <v>236</v>
      </c>
      <c r="C1997" t="s">
        <v>253</v>
      </c>
      <c r="D1997" t="s">
        <v>254</v>
      </c>
      <c r="E1997">
        <v>6</v>
      </c>
      <c r="F1997">
        <v>2030</v>
      </c>
      <c r="G1997">
        <v>12127.059270059999</v>
      </c>
    </row>
    <row r="1998" spans="2:7" x14ac:dyDescent="0.25">
      <c r="B1998" t="s">
        <v>236</v>
      </c>
      <c r="C1998" t="s">
        <v>253</v>
      </c>
      <c r="D1998" t="s">
        <v>254</v>
      </c>
      <c r="E1998">
        <v>6</v>
      </c>
      <c r="F1998">
        <v>2035</v>
      </c>
      <c r="G1998">
        <v>12689.03859332</v>
      </c>
    </row>
    <row r="1999" spans="2:7" x14ac:dyDescent="0.25">
      <c r="B1999" t="s">
        <v>236</v>
      </c>
      <c r="C1999" t="s">
        <v>253</v>
      </c>
      <c r="D1999" t="s">
        <v>254</v>
      </c>
      <c r="E1999">
        <v>6</v>
      </c>
      <c r="F1999">
        <v>2040</v>
      </c>
      <c r="G1999">
        <v>13000.631353090001</v>
      </c>
    </row>
    <row r="2000" spans="2:7" x14ac:dyDescent="0.25">
      <c r="B2000" t="s">
        <v>236</v>
      </c>
      <c r="C2000" t="s">
        <v>253</v>
      </c>
      <c r="D2000" t="s">
        <v>254</v>
      </c>
      <c r="E2000">
        <v>6</v>
      </c>
      <c r="F2000">
        <v>2045</v>
      </c>
      <c r="G2000">
        <v>12257.21435023</v>
      </c>
    </row>
    <row r="2001" spans="2:8" x14ac:dyDescent="0.25">
      <c r="B2001" t="s">
        <v>236</v>
      </c>
      <c r="C2001" t="s">
        <v>253</v>
      </c>
      <c r="D2001" t="s">
        <v>254</v>
      </c>
      <c r="E2001">
        <v>6</v>
      </c>
      <c r="F2001">
        <v>2050</v>
      </c>
      <c r="G2001">
        <v>10624.57284124</v>
      </c>
      <c r="H2001" s="161"/>
    </row>
    <row r="2002" spans="2:8" x14ac:dyDescent="0.25">
      <c r="B2002" t="s">
        <v>236</v>
      </c>
      <c r="C2002" t="s">
        <v>253</v>
      </c>
      <c r="D2002" t="s">
        <v>257</v>
      </c>
      <c r="E2002">
        <v>1</v>
      </c>
      <c r="F2002">
        <v>2010</v>
      </c>
      <c r="G2002" s="161">
        <v>188333.48225599999</v>
      </c>
      <c r="H2002" s="161"/>
    </row>
    <row r="2003" spans="2:8" x14ac:dyDescent="0.25">
      <c r="B2003" t="s">
        <v>236</v>
      </c>
      <c r="C2003" t="s">
        <v>253</v>
      </c>
      <c r="D2003" t="s">
        <v>257</v>
      </c>
      <c r="E2003">
        <v>1</v>
      </c>
      <c r="F2003">
        <v>2015</v>
      </c>
      <c r="G2003" s="161">
        <v>212884.997286</v>
      </c>
      <c r="H2003" s="161"/>
    </row>
    <row r="2004" spans="2:8" x14ac:dyDescent="0.25">
      <c r="B2004" t="s">
        <v>236</v>
      </c>
      <c r="C2004" t="s">
        <v>253</v>
      </c>
      <c r="D2004" t="s">
        <v>257</v>
      </c>
      <c r="E2004">
        <v>1</v>
      </c>
      <c r="F2004">
        <v>2020</v>
      </c>
      <c r="G2004" s="161">
        <v>228206.245589</v>
      </c>
      <c r="H2004" s="161"/>
    </row>
    <row r="2005" spans="2:8" x14ac:dyDescent="0.25">
      <c r="B2005" t="s">
        <v>236</v>
      </c>
      <c r="C2005" t="s">
        <v>253</v>
      </c>
      <c r="D2005" t="s">
        <v>257</v>
      </c>
      <c r="E2005">
        <v>1</v>
      </c>
      <c r="F2005">
        <v>2025</v>
      </c>
      <c r="G2005" s="161">
        <v>243482.30068399999</v>
      </c>
      <c r="H2005" s="161"/>
    </row>
    <row r="2006" spans="2:8" x14ac:dyDescent="0.25">
      <c r="B2006" t="s">
        <v>236</v>
      </c>
      <c r="C2006" t="s">
        <v>253</v>
      </c>
      <c r="D2006" t="s">
        <v>257</v>
      </c>
      <c r="E2006">
        <v>1</v>
      </c>
      <c r="F2006">
        <v>2030</v>
      </c>
      <c r="G2006" s="161">
        <v>246039.52090500001</v>
      </c>
      <c r="H2006" s="161"/>
    </row>
    <row r="2007" spans="2:8" x14ac:dyDescent="0.25">
      <c r="B2007" t="s">
        <v>236</v>
      </c>
      <c r="C2007" t="s">
        <v>253</v>
      </c>
      <c r="D2007" t="s">
        <v>257</v>
      </c>
      <c r="E2007">
        <v>1</v>
      </c>
      <c r="F2007">
        <v>2035</v>
      </c>
      <c r="G2007" s="161">
        <v>244043.82925800001</v>
      </c>
      <c r="H2007" s="161"/>
    </row>
    <row r="2008" spans="2:8" x14ac:dyDescent="0.25">
      <c r="B2008" t="s">
        <v>236</v>
      </c>
      <c r="C2008" t="s">
        <v>253</v>
      </c>
      <c r="D2008" t="s">
        <v>257</v>
      </c>
      <c r="E2008">
        <v>1</v>
      </c>
      <c r="F2008">
        <v>2040</v>
      </c>
      <c r="G2008" s="161">
        <v>242215.01585</v>
      </c>
      <c r="H2008" s="161"/>
    </row>
    <row r="2009" spans="2:8" x14ac:dyDescent="0.25">
      <c r="B2009" t="s">
        <v>236</v>
      </c>
      <c r="C2009" t="s">
        <v>253</v>
      </c>
      <c r="D2009" t="s">
        <v>257</v>
      </c>
      <c r="E2009">
        <v>1</v>
      </c>
      <c r="F2009">
        <v>2045</v>
      </c>
      <c r="G2009" s="161">
        <v>243972.11090699999</v>
      </c>
      <c r="H2009" s="161"/>
    </row>
    <row r="2010" spans="2:8" x14ac:dyDescent="0.25">
      <c r="B2010" t="s">
        <v>236</v>
      </c>
      <c r="C2010" t="s">
        <v>253</v>
      </c>
      <c r="D2010" t="s">
        <v>257</v>
      </c>
      <c r="E2010">
        <v>1</v>
      </c>
      <c r="F2010">
        <v>2050</v>
      </c>
      <c r="G2010" s="161">
        <v>248965.26952100001</v>
      </c>
      <c r="H2010" s="161"/>
    </row>
    <row r="2011" spans="2:8" x14ac:dyDescent="0.25">
      <c r="B2011" t="s">
        <v>236</v>
      </c>
      <c r="C2011" t="s">
        <v>253</v>
      </c>
      <c r="D2011" t="s">
        <v>257</v>
      </c>
      <c r="E2011">
        <v>2</v>
      </c>
      <c r="F2011">
        <v>2010</v>
      </c>
      <c r="G2011" s="161">
        <v>282433.19578299997</v>
      </c>
      <c r="H2011" s="161"/>
    </row>
    <row r="2012" spans="2:8" x14ac:dyDescent="0.25">
      <c r="B2012" t="s">
        <v>236</v>
      </c>
      <c r="C2012" t="s">
        <v>253</v>
      </c>
      <c r="D2012" t="s">
        <v>257</v>
      </c>
      <c r="E2012">
        <v>2</v>
      </c>
      <c r="F2012">
        <v>2015</v>
      </c>
      <c r="G2012" s="161">
        <v>275959.86524299998</v>
      </c>
      <c r="H2012" s="161"/>
    </row>
    <row r="2013" spans="2:8" x14ac:dyDescent="0.25">
      <c r="B2013" t="s">
        <v>236</v>
      </c>
      <c r="C2013" t="s">
        <v>253</v>
      </c>
      <c r="D2013" t="s">
        <v>257</v>
      </c>
      <c r="E2013">
        <v>2</v>
      </c>
      <c r="F2013">
        <v>2020</v>
      </c>
      <c r="G2013" s="161">
        <v>268809.98331799998</v>
      </c>
      <c r="H2013" s="161"/>
    </row>
    <row r="2014" spans="2:8" x14ac:dyDescent="0.25">
      <c r="B2014" t="s">
        <v>236</v>
      </c>
      <c r="C2014" t="s">
        <v>253</v>
      </c>
      <c r="D2014" t="s">
        <v>257</v>
      </c>
      <c r="E2014">
        <v>2</v>
      </c>
      <c r="F2014">
        <v>2025</v>
      </c>
      <c r="G2014" s="161">
        <v>262124.09744499999</v>
      </c>
      <c r="H2014" s="161"/>
    </row>
    <row r="2015" spans="2:8" x14ac:dyDescent="0.25">
      <c r="B2015" t="s">
        <v>236</v>
      </c>
      <c r="C2015" t="s">
        <v>253</v>
      </c>
      <c r="D2015" t="s">
        <v>257</v>
      </c>
      <c r="E2015">
        <v>2</v>
      </c>
      <c r="F2015">
        <v>2030</v>
      </c>
      <c r="G2015" s="161">
        <v>252547.816463</v>
      </c>
      <c r="H2015" s="161"/>
    </row>
    <row r="2016" spans="2:8" x14ac:dyDescent="0.25">
      <c r="B2016" t="s">
        <v>236</v>
      </c>
      <c r="C2016" t="s">
        <v>253</v>
      </c>
      <c r="D2016" t="s">
        <v>257</v>
      </c>
      <c r="E2016">
        <v>2</v>
      </c>
      <c r="F2016">
        <v>2035</v>
      </c>
      <c r="G2016" s="161">
        <v>242090.463433</v>
      </c>
      <c r="H2016" s="161"/>
    </row>
    <row r="2017" spans="2:8" x14ac:dyDescent="0.25">
      <c r="B2017" t="s">
        <v>236</v>
      </c>
      <c r="C2017" t="s">
        <v>253</v>
      </c>
      <c r="D2017" t="s">
        <v>257</v>
      </c>
      <c r="E2017">
        <v>2</v>
      </c>
      <c r="F2017">
        <v>2040</v>
      </c>
      <c r="G2017" s="161">
        <v>232927.52686700001</v>
      </c>
      <c r="H2017" s="161"/>
    </row>
    <row r="2018" spans="2:8" x14ac:dyDescent="0.25">
      <c r="B2018" t="s">
        <v>236</v>
      </c>
      <c r="C2018" t="s">
        <v>253</v>
      </c>
      <c r="D2018" t="s">
        <v>257</v>
      </c>
      <c r="E2018">
        <v>2</v>
      </c>
      <c r="F2018">
        <v>2045</v>
      </c>
      <c r="G2018" s="161">
        <v>228598.71515999999</v>
      </c>
      <c r="H2018" s="161"/>
    </row>
    <row r="2019" spans="2:8" x14ac:dyDescent="0.25">
      <c r="B2019" t="s">
        <v>236</v>
      </c>
      <c r="C2019" t="s">
        <v>253</v>
      </c>
      <c r="D2019" t="s">
        <v>257</v>
      </c>
      <c r="E2019">
        <v>2</v>
      </c>
      <c r="F2019">
        <v>2050</v>
      </c>
      <c r="G2019" s="161">
        <v>225430.991828</v>
      </c>
      <c r="H2019" s="161"/>
    </row>
    <row r="2020" spans="2:8" x14ac:dyDescent="0.25">
      <c r="B2020" t="s">
        <v>236</v>
      </c>
      <c r="C2020" t="s">
        <v>253</v>
      </c>
      <c r="D2020" t="s">
        <v>257</v>
      </c>
      <c r="E2020">
        <v>3</v>
      </c>
      <c r="F2020">
        <v>2010</v>
      </c>
      <c r="G2020" s="161">
        <v>121007.48863599999</v>
      </c>
      <c r="H2020" s="161"/>
    </row>
    <row r="2021" spans="2:8" x14ac:dyDescent="0.25">
      <c r="B2021" t="s">
        <v>236</v>
      </c>
      <c r="C2021" t="s">
        <v>253</v>
      </c>
      <c r="D2021" t="s">
        <v>257</v>
      </c>
      <c r="E2021">
        <v>3</v>
      </c>
      <c r="F2021">
        <v>2015</v>
      </c>
      <c r="G2021" s="161">
        <v>102000.821343</v>
      </c>
    </row>
    <row r="2022" spans="2:8" x14ac:dyDescent="0.25">
      <c r="B2022" t="s">
        <v>236</v>
      </c>
      <c r="C2022" t="s">
        <v>253</v>
      </c>
      <c r="D2022" t="s">
        <v>257</v>
      </c>
      <c r="E2022">
        <v>3</v>
      </c>
      <c r="F2022">
        <v>2020</v>
      </c>
      <c r="G2022">
        <v>98710.237619609994</v>
      </c>
    </row>
    <row r="2023" spans="2:8" x14ac:dyDescent="0.25">
      <c r="B2023" t="s">
        <v>236</v>
      </c>
      <c r="C2023" t="s">
        <v>253</v>
      </c>
      <c r="D2023" t="s">
        <v>257</v>
      </c>
      <c r="E2023">
        <v>3</v>
      </c>
      <c r="F2023">
        <v>2025</v>
      </c>
      <c r="G2023">
        <v>93220.185532999996</v>
      </c>
    </row>
    <row r="2024" spans="2:8" x14ac:dyDescent="0.25">
      <c r="B2024" t="s">
        <v>236</v>
      </c>
      <c r="C2024" t="s">
        <v>253</v>
      </c>
      <c r="D2024" t="s">
        <v>257</v>
      </c>
      <c r="E2024">
        <v>3</v>
      </c>
      <c r="F2024">
        <v>2030</v>
      </c>
      <c r="G2024">
        <v>85369.533386180003</v>
      </c>
    </row>
    <row r="2025" spans="2:8" x14ac:dyDescent="0.25">
      <c r="B2025" t="s">
        <v>236</v>
      </c>
      <c r="C2025" t="s">
        <v>253</v>
      </c>
      <c r="D2025" t="s">
        <v>257</v>
      </c>
      <c r="E2025">
        <v>3</v>
      </c>
      <c r="F2025">
        <v>2035</v>
      </c>
      <c r="G2025">
        <v>81027.321571060005</v>
      </c>
    </row>
    <row r="2026" spans="2:8" x14ac:dyDescent="0.25">
      <c r="B2026" t="s">
        <v>236</v>
      </c>
      <c r="C2026" t="s">
        <v>253</v>
      </c>
      <c r="D2026" t="s">
        <v>257</v>
      </c>
      <c r="E2026">
        <v>3</v>
      </c>
      <c r="F2026">
        <v>2040</v>
      </c>
      <c r="G2026">
        <v>88603.08975241</v>
      </c>
    </row>
    <row r="2027" spans="2:8" x14ac:dyDescent="0.25">
      <c r="B2027" t="s">
        <v>236</v>
      </c>
      <c r="C2027" t="s">
        <v>253</v>
      </c>
      <c r="D2027" t="s">
        <v>257</v>
      </c>
      <c r="E2027">
        <v>3</v>
      </c>
      <c r="F2027">
        <v>2045</v>
      </c>
      <c r="G2027">
        <v>90232.256295080006</v>
      </c>
    </row>
    <row r="2028" spans="2:8" x14ac:dyDescent="0.25">
      <c r="B2028" t="s">
        <v>236</v>
      </c>
      <c r="C2028" t="s">
        <v>253</v>
      </c>
      <c r="D2028" t="s">
        <v>257</v>
      </c>
      <c r="E2028">
        <v>3</v>
      </c>
      <c r="F2028">
        <v>2050</v>
      </c>
      <c r="G2028">
        <v>89864.553040600003</v>
      </c>
      <c r="H2028" s="161"/>
    </row>
    <row r="2029" spans="2:8" x14ac:dyDescent="0.25">
      <c r="B2029" t="s">
        <v>236</v>
      </c>
      <c r="C2029" t="s">
        <v>253</v>
      </c>
      <c r="D2029" t="s">
        <v>257</v>
      </c>
      <c r="E2029">
        <v>4</v>
      </c>
      <c r="F2029">
        <v>2010</v>
      </c>
      <c r="G2029" s="161">
        <v>129376.131119</v>
      </c>
      <c r="H2029" s="161"/>
    </row>
    <row r="2030" spans="2:8" x14ac:dyDescent="0.25">
      <c r="B2030" t="s">
        <v>236</v>
      </c>
      <c r="C2030" t="s">
        <v>253</v>
      </c>
      <c r="D2030" t="s">
        <v>257</v>
      </c>
      <c r="E2030">
        <v>4</v>
      </c>
      <c r="F2030">
        <v>2015</v>
      </c>
      <c r="G2030" s="161">
        <v>102909.660141</v>
      </c>
    </row>
    <row r="2031" spans="2:8" x14ac:dyDescent="0.25">
      <c r="B2031" t="s">
        <v>236</v>
      </c>
      <c r="C2031" t="s">
        <v>253</v>
      </c>
      <c r="D2031" t="s">
        <v>257</v>
      </c>
      <c r="E2031">
        <v>4</v>
      </c>
      <c r="F2031">
        <v>2020</v>
      </c>
      <c r="G2031">
        <v>89222.123009550007</v>
      </c>
    </row>
    <row r="2032" spans="2:8" x14ac:dyDescent="0.25">
      <c r="B2032" t="s">
        <v>236</v>
      </c>
      <c r="C2032" t="s">
        <v>253</v>
      </c>
      <c r="D2032" t="s">
        <v>257</v>
      </c>
      <c r="E2032">
        <v>4</v>
      </c>
      <c r="F2032">
        <v>2025</v>
      </c>
      <c r="G2032">
        <v>86120.668879809993</v>
      </c>
    </row>
    <row r="2033" spans="2:7" x14ac:dyDescent="0.25">
      <c r="B2033" t="s">
        <v>236</v>
      </c>
      <c r="C2033" t="s">
        <v>253</v>
      </c>
      <c r="D2033" t="s">
        <v>257</v>
      </c>
      <c r="E2033">
        <v>4</v>
      </c>
      <c r="F2033">
        <v>2030</v>
      </c>
      <c r="G2033">
        <v>84496.135491959998</v>
      </c>
    </row>
    <row r="2034" spans="2:7" x14ac:dyDescent="0.25">
      <c r="B2034" t="s">
        <v>236</v>
      </c>
      <c r="C2034" t="s">
        <v>253</v>
      </c>
      <c r="D2034" t="s">
        <v>257</v>
      </c>
      <c r="E2034">
        <v>4</v>
      </c>
      <c r="F2034">
        <v>2035</v>
      </c>
      <c r="G2034">
        <v>84468.411517999994</v>
      </c>
    </row>
    <row r="2035" spans="2:7" x14ac:dyDescent="0.25">
      <c r="B2035" t="s">
        <v>236</v>
      </c>
      <c r="C2035" t="s">
        <v>253</v>
      </c>
      <c r="D2035" t="s">
        <v>257</v>
      </c>
      <c r="E2035">
        <v>4</v>
      </c>
      <c r="F2035">
        <v>2040</v>
      </c>
      <c r="G2035">
        <v>83415.518007709994</v>
      </c>
    </row>
    <row r="2036" spans="2:7" x14ac:dyDescent="0.25">
      <c r="B2036" t="s">
        <v>236</v>
      </c>
      <c r="C2036" t="s">
        <v>253</v>
      </c>
      <c r="D2036" t="s">
        <v>257</v>
      </c>
      <c r="E2036">
        <v>4</v>
      </c>
      <c r="F2036">
        <v>2045</v>
      </c>
      <c r="G2036">
        <v>86258.975182209993</v>
      </c>
    </row>
    <row r="2037" spans="2:7" x14ac:dyDescent="0.25">
      <c r="B2037" t="s">
        <v>236</v>
      </c>
      <c r="C2037" t="s">
        <v>253</v>
      </c>
      <c r="D2037" t="s">
        <v>257</v>
      </c>
      <c r="E2037">
        <v>4</v>
      </c>
      <c r="F2037">
        <v>2050</v>
      </c>
      <c r="G2037">
        <v>85555.51230093</v>
      </c>
    </row>
    <row r="2038" spans="2:7" x14ac:dyDescent="0.25">
      <c r="B2038" t="s">
        <v>236</v>
      </c>
      <c r="C2038" t="s">
        <v>253</v>
      </c>
      <c r="D2038" t="s">
        <v>257</v>
      </c>
      <c r="E2038">
        <v>5</v>
      </c>
      <c r="F2038">
        <v>2010</v>
      </c>
      <c r="G2038">
        <v>40645.010699680002</v>
      </c>
    </row>
    <row r="2039" spans="2:7" x14ac:dyDescent="0.25">
      <c r="B2039" t="s">
        <v>236</v>
      </c>
      <c r="C2039" t="s">
        <v>253</v>
      </c>
      <c r="D2039" t="s">
        <v>257</v>
      </c>
      <c r="E2039">
        <v>5</v>
      </c>
      <c r="F2039">
        <v>2015</v>
      </c>
      <c r="G2039">
        <v>35251.593389349997</v>
      </c>
    </row>
    <row r="2040" spans="2:7" x14ac:dyDescent="0.25">
      <c r="B2040" t="s">
        <v>236</v>
      </c>
      <c r="C2040" t="s">
        <v>253</v>
      </c>
      <c r="D2040" t="s">
        <v>257</v>
      </c>
      <c r="E2040">
        <v>5</v>
      </c>
      <c r="F2040">
        <v>2020</v>
      </c>
      <c r="G2040">
        <v>27794.536738229999</v>
      </c>
    </row>
    <row r="2041" spans="2:7" x14ac:dyDescent="0.25">
      <c r="B2041" t="s">
        <v>236</v>
      </c>
      <c r="C2041" t="s">
        <v>253</v>
      </c>
      <c r="D2041" t="s">
        <v>257</v>
      </c>
      <c r="E2041">
        <v>5</v>
      </c>
      <c r="F2041">
        <v>2025</v>
      </c>
      <c r="G2041">
        <v>27525.01807532</v>
      </c>
    </row>
    <row r="2042" spans="2:7" x14ac:dyDescent="0.25">
      <c r="B2042" t="s">
        <v>236</v>
      </c>
      <c r="C2042" t="s">
        <v>253</v>
      </c>
      <c r="D2042" t="s">
        <v>257</v>
      </c>
      <c r="E2042">
        <v>5</v>
      </c>
      <c r="F2042">
        <v>2030</v>
      </c>
      <c r="G2042">
        <v>27910.77543492</v>
      </c>
    </row>
    <row r="2043" spans="2:7" x14ac:dyDescent="0.25">
      <c r="B2043" t="s">
        <v>236</v>
      </c>
      <c r="C2043" t="s">
        <v>253</v>
      </c>
      <c r="D2043" t="s">
        <v>257</v>
      </c>
      <c r="E2043">
        <v>5</v>
      </c>
      <c r="F2043">
        <v>2035</v>
      </c>
      <c r="G2043">
        <v>26172.606894420001</v>
      </c>
    </row>
    <row r="2044" spans="2:7" x14ac:dyDescent="0.25">
      <c r="B2044" t="s">
        <v>236</v>
      </c>
      <c r="C2044" t="s">
        <v>253</v>
      </c>
      <c r="D2044" t="s">
        <v>257</v>
      </c>
      <c r="E2044">
        <v>5</v>
      </c>
      <c r="F2044">
        <v>2040</v>
      </c>
      <c r="G2044">
        <v>27197.919958089999</v>
      </c>
    </row>
    <row r="2045" spans="2:7" x14ac:dyDescent="0.25">
      <c r="B2045" t="s">
        <v>236</v>
      </c>
      <c r="C2045" t="s">
        <v>253</v>
      </c>
      <c r="D2045" t="s">
        <v>257</v>
      </c>
      <c r="E2045">
        <v>5</v>
      </c>
      <c r="F2045">
        <v>2045</v>
      </c>
      <c r="G2045">
        <v>28506.872206330001</v>
      </c>
    </row>
    <row r="2046" spans="2:7" x14ac:dyDescent="0.25">
      <c r="B2046" t="s">
        <v>236</v>
      </c>
      <c r="C2046" t="s">
        <v>253</v>
      </c>
      <c r="D2046" t="s">
        <v>257</v>
      </c>
      <c r="E2046">
        <v>5</v>
      </c>
      <c r="F2046">
        <v>2050</v>
      </c>
      <c r="G2046">
        <v>31003.508790569998</v>
      </c>
    </row>
    <row r="2047" spans="2:7" x14ac:dyDescent="0.25">
      <c r="B2047" t="s">
        <v>236</v>
      </c>
      <c r="C2047" t="s">
        <v>253</v>
      </c>
      <c r="D2047" t="s">
        <v>257</v>
      </c>
      <c r="E2047">
        <v>6</v>
      </c>
      <c r="F2047">
        <v>2010</v>
      </c>
      <c r="G2047">
        <v>10809.44191112</v>
      </c>
    </row>
    <row r="2048" spans="2:7" x14ac:dyDescent="0.25">
      <c r="B2048" t="s">
        <v>236</v>
      </c>
      <c r="C2048" t="s">
        <v>253</v>
      </c>
      <c r="D2048" t="s">
        <v>257</v>
      </c>
      <c r="E2048">
        <v>6</v>
      </c>
      <c r="F2048">
        <v>2015</v>
      </c>
      <c r="G2048">
        <v>9918.8029122600001</v>
      </c>
    </row>
    <row r="2049" spans="2:8" x14ac:dyDescent="0.25">
      <c r="B2049" t="s">
        <v>236</v>
      </c>
      <c r="C2049" t="s">
        <v>253</v>
      </c>
      <c r="D2049" t="s">
        <v>257</v>
      </c>
      <c r="E2049">
        <v>6</v>
      </c>
      <c r="F2049">
        <v>2020</v>
      </c>
      <c r="G2049">
        <v>9302.5845204100006</v>
      </c>
    </row>
    <row r="2050" spans="2:8" x14ac:dyDescent="0.25">
      <c r="B2050" t="s">
        <v>236</v>
      </c>
      <c r="C2050" t="s">
        <v>253</v>
      </c>
      <c r="D2050" t="s">
        <v>257</v>
      </c>
      <c r="E2050">
        <v>6</v>
      </c>
      <c r="F2050">
        <v>2025</v>
      </c>
      <c r="G2050">
        <v>8064.8076866700003</v>
      </c>
    </row>
    <row r="2051" spans="2:8" x14ac:dyDescent="0.25">
      <c r="B2051" t="s">
        <v>236</v>
      </c>
      <c r="C2051" t="s">
        <v>253</v>
      </c>
      <c r="D2051" t="s">
        <v>257</v>
      </c>
      <c r="E2051">
        <v>6</v>
      </c>
      <c r="F2051">
        <v>2030</v>
      </c>
      <c r="G2051">
        <v>8840.6001033199991</v>
      </c>
    </row>
    <row r="2052" spans="2:8" x14ac:dyDescent="0.25">
      <c r="B2052" t="s">
        <v>236</v>
      </c>
      <c r="C2052" t="s">
        <v>253</v>
      </c>
      <c r="D2052" t="s">
        <v>257</v>
      </c>
      <c r="E2052">
        <v>6</v>
      </c>
      <c r="F2052">
        <v>2035</v>
      </c>
      <c r="G2052">
        <v>9008.3041147799995</v>
      </c>
    </row>
    <row r="2053" spans="2:8" x14ac:dyDescent="0.25">
      <c r="B2053" t="s">
        <v>236</v>
      </c>
      <c r="C2053" t="s">
        <v>253</v>
      </c>
      <c r="D2053" t="s">
        <v>257</v>
      </c>
      <c r="E2053">
        <v>6</v>
      </c>
      <c r="F2053">
        <v>2040</v>
      </c>
      <c r="G2053">
        <v>8506.7542846800006</v>
      </c>
    </row>
    <row r="2054" spans="2:8" x14ac:dyDescent="0.25">
      <c r="B2054" t="s">
        <v>236</v>
      </c>
      <c r="C2054" t="s">
        <v>253</v>
      </c>
      <c r="D2054" t="s">
        <v>257</v>
      </c>
      <c r="E2054">
        <v>6</v>
      </c>
      <c r="F2054">
        <v>2045</v>
      </c>
      <c r="G2054">
        <v>6844.0529602699999</v>
      </c>
    </row>
    <row r="2055" spans="2:8" x14ac:dyDescent="0.25">
      <c r="B2055" t="s">
        <v>236</v>
      </c>
      <c r="C2055" t="s">
        <v>253</v>
      </c>
      <c r="D2055" t="s">
        <v>257</v>
      </c>
      <c r="E2055">
        <v>6</v>
      </c>
      <c r="F2055">
        <v>2050</v>
      </c>
      <c r="G2055">
        <v>8204.5730056499997</v>
      </c>
      <c r="H2055" s="161"/>
    </row>
    <row r="2056" spans="2:8" x14ac:dyDescent="0.25">
      <c r="B2056" t="s">
        <v>236</v>
      </c>
      <c r="C2056" t="s">
        <v>253</v>
      </c>
      <c r="D2056" t="s">
        <v>258</v>
      </c>
      <c r="E2056">
        <v>1</v>
      </c>
      <c r="F2056">
        <v>2010</v>
      </c>
      <c r="G2056" s="161">
        <v>535056.62605900003</v>
      </c>
      <c r="H2056" s="161"/>
    </row>
    <row r="2057" spans="2:8" x14ac:dyDescent="0.25">
      <c r="B2057" t="s">
        <v>236</v>
      </c>
      <c r="C2057" t="s">
        <v>253</v>
      </c>
      <c r="D2057" t="s">
        <v>258</v>
      </c>
      <c r="E2057">
        <v>1</v>
      </c>
      <c r="F2057">
        <v>2015</v>
      </c>
      <c r="G2057" s="161">
        <v>567102.24085499998</v>
      </c>
      <c r="H2057" s="161"/>
    </row>
    <row r="2058" spans="2:8" x14ac:dyDescent="0.25">
      <c r="B2058" t="s">
        <v>236</v>
      </c>
      <c r="C2058" t="s">
        <v>253</v>
      </c>
      <c r="D2058" t="s">
        <v>258</v>
      </c>
      <c r="E2058">
        <v>1</v>
      </c>
      <c r="F2058">
        <v>2020</v>
      </c>
      <c r="G2058" s="161">
        <v>590554.71529800002</v>
      </c>
      <c r="H2058" s="161"/>
    </row>
    <row r="2059" spans="2:8" x14ac:dyDescent="0.25">
      <c r="B2059" t="s">
        <v>236</v>
      </c>
      <c r="C2059" t="s">
        <v>253</v>
      </c>
      <c r="D2059" t="s">
        <v>258</v>
      </c>
      <c r="E2059">
        <v>1</v>
      </c>
      <c r="F2059">
        <v>2025</v>
      </c>
      <c r="G2059" s="161">
        <v>594866.75621100003</v>
      </c>
      <c r="H2059" s="161"/>
    </row>
    <row r="2060" spans="2:8" x14ac:dyDescent="0.25">
      <c r="B2060" t="s">
        <v>236</v>
      </c>
      <c r="C2060" t="s">
        <v>253</v>
      </c>
      <c r="D2060" t="s">
        <v>258</v>
      </c>
      <c r="E2060">
        <v>1</v>
      </c>
      <c r="F2060">
        <v>2030</v>
      </c>
      <c r="G2060" s="161">
        <v>599402.55530400004</v>
      </c>
      <c r="H2060" s="161"/>
    </row>
    <row r="2061" spans="2:8" x14ac:dyDescent="0.25">
      <c r="B2061" t="s">
        <v>236</v>
      </c>
      <c r="C2061" t="s">
        <v>253</v>
      </c>
      <c r="D2061" t="s">
        <v>258</v>
      </c>
      <c r="E2061">
        <v>1</v>
      </c>
      <c r="F2061">
        <v>2035</v>
      </c>
      <c r="G2061" s="161">
        <v>609302.50106599997</v>
      </c>
      <c r="H2061" s="161"/>
    </row>
    <row r="2062" spans="2:8" x14ac:dyDescent="0.25">
      <c r="B2062" t="s">
        <v>236</v>
      </c>
      <c r="C2062" t="s">
        <v>253</v>
      </c>
      <c r="D2062" t="s">
        <v>258</v>
      </c>
      <c r="E2062">
        <v>1</v>
      </c>
      <c r="F2062">
        <v>2040</v>
      </c>
      <c r="G2062" s="161">
        <v>600279.26618899999</v>
      </c>
      <c r="H2062" s="161"/>
    </row>
    <row r="2063" spans="2:8" x14ac:dyDescent="0.25">
      <c r="B2063" t="s">
        <v>236</v>
      </c>
      <c r="C2063" t="s">
        <v>253</v>
      </c>
      <c r="D2063" t="s">
        <v>258</v>
      </c>
      <c r="E2063">
        <v>1</v>
      </c>
      <c r="F2063">
        <v>2045</v>
      </c>
      <c r="G2063" s="161">
        <v>607722.67373399995</v>
      </c>
      <c r="H2063" s="161"/>
    </row>
    <row r="2064" spans="2:8" x14ac:dyDescent="0.25">
      <c r="B2064" t="s">
        <v>236</v>
      </c>
      <c r="C2064" t="s">
        <v>253</v>
      </c>
      <c r="D2064" t="s">
        <v>258</v>
      </c>
      <c r="E2064">
        <v>1</v>
      </c>
      <c r="F2064">
        <v>2050</v>
      </c>
      <c r="G2064" s="161">
        <v>607477.88500999997</v>
      </c>
      <c r="H2064" s="161"/>
    </row>
    <row r="2065" spans="2:8" x14ac:dyDescent="0.25">
      <c r="B2065" t="s">
        <v>236</v>
      </c>
      <c r="C2065" t="s">
        <v>253</v>
      </c>
      <c r="D2065" t="s">
        <v>258</v>
      </c>
      <c r="E2065">
        <v>2</v>
      </c>
      <c r="F2065">
        <v>2010</v>
      </c>
      <c r="G2065" s="161">
        <v>505433.39764099999</v>
      </c>
      <c r="H2065" s="161"/>
    </row>
    <row r="2066" spans="2:8" x14ac:dyDescent="0.25">
      <c r="B2066" t="s">
        <v>236</v>
      </c>
      <c r="C2066" t="s">
        <v>253</v>
      </c>
      <c r="D2066" t="s">
        <v>258</v>
      </c>
      <c r="E2066">
        <v>2</v>
      </c>
      <c r="F2066">
        <v>2015</v>
      </c>
      <c r="G2066" s="161">
        <v>479316.00284199999</v>
      </c>
      <c r="H2066" s="161"/>
    </row>
    <row r="2067" spans="2:8" x14ac:dyDescent="0.25">
      <c r="B2067" t="s">
        <v>236</v>
      </c>
      <c r="C2067" t="s">
        <v>253</v>
      </c>
      <c r="D2067" t="s">
        <v>258</v>
      </c>
      <c r="E2067">
        <v>2</v>
      </c>
      <c r="F2067">
        <v>2020</v>
      </c>
      <c r="G2067" s="161">
        <v>467803.63248500001</v>
      </c>
      <c r="H2067" s="161"/>
    </row>
    <row r="2068" spans="2:8" x14ac:dyDescent="0.25">
      <c r="B2068" t="s">
        <v>236</v>
      </c>
      <c r="C2068" t="s">
        <v>253</v>
      </c>
      <c r="D2068" t="s">
        <v>258</v>
      </c>
      <c r="E2068">
        <v>2</v>
      </c>
      <c r="F2068">
        <v>2025</v>
      </c>
      <c r="G2068" s="161">
        <v>474866.28984099999</v>
      </c>
      <c r="H2068" s="161"/>
    </row>
    <row r="2069" spans="2:8" x14ac:dyDescent="0.25">
      <c r="B2069" t="s">
        <v>236</v>
      </c>
      <c r="C2069" t="s">
        <v>253</v>
      </c>
      <c r="D2069" t="s">
        <v>258</v>
      </c>
      <c r="E2069">
        <v>2</v>
      </c>
      <c r="F2069">
        <v>2030</v>
      </c>
      <c r="G2069" s="161">
        <v>465433.95628599997</v>
      </c>
      <c r="H2069" s="161"/>
    </row>
    <row r="2070" spans="2:8" x14ac:dyDescent="0.25">
      <c r="B2070" t="s">
        <v>236</v>
      </c>
      <c r="C2070" t="s">
        <v>253</v>
      </c>
      <c r="D2070" t="s">
        <v>258</v>
      </c>
      <c r="E2070">
        <v>2</v>
      </c>
      <c r="F2070">
        <v>2035</v>
      </c>
      <c r="G2070" s="161">
        <v>451886.45183199999</v>
      </c>
      <c r="H2070" s="161"/>
    </row>
    <row r="2071" spans="2:8" x14ac:dyDescent="0.25">
      <c r="B2071" t="s">
        <v>236</v>
      </c>
      <c r="C2071" t="s">
        <v>253</v>
      </c>
      <c r="D2071" t="s">
        <v>258</v>
      </c>
      <c r="E2071">
        <v>2</v>
      </c>
      <c r="F2071">
        <v>2040</v>
      </c>
      <c r="G2071" s="161">
        <v>443163.323133</v>
      </c>
      <c r="H2071" s="161"/>
    </row>
    <row r="2072" spans="2:8" x14ac:dyDescent="0.25">
      <c r="B2072" t="s">
        <v>236</v>
      </c>
      <c r="C2072" t="s">
        <v>253</v>
      </c>
      <c r="D2072" t="s">
        <v>258</v>
      </c>
      <c r="E2072">
        <v>2</v>
      </c>
      <c r="F2072">
        <v>2045</v>
      </c>
      <c r="G2072" s="161">
        <v>440186.01436899998</v>
      </c>
      <c r="H2072" s="161"/>
    </row>
    <row r="2073" spans="2:8" x14ac:dyDescent="0.25">
      <c r="B2073" t="s">
        <v>236</v>
      </c>
      <c r="C2073" t="s">
        <v>253</v>
      </c>
      <c r="D2073" t="s">
        <v>258</v>
      </c>
      <c r="E2073">
        <v>2</v>
      </c>
      <c r="F2073">
        <v>2050</v>
      </c>
      <c r="G2073" s="161">
        <v>439335.77853399998</v>
      </c>
      <c r="H2073" s="161"/>
    </row>
    <row r="2074" spans="2:8" x14ac:dyDescent="0.25">
      <c r="B2074" t="s">
        <v>236</v>
      </c>
      <c r="C2074" t="s">
        <v>253</v>
      </c>
      <c r="D2074" t="s">
        <v>258</v>
      </c>
      <c r="E2074">
        <v>3</v>
      </c>
      <c r="F2074">
        <v>2010</v>
      </c>
      <c r="G2074" s="161">
        <v>202993.54936599999</v>
      </c>
      <c r="H2074" s="161"/>
    </row>
    <row r="2075" spans="2:8" x14ac:dyDescent="0.25">
      <c r="B2075" t="s">
        <v>236</v>
      </c>
      <c r="C2075" t="s">
        <v>253</v>
      </c>
      <c r="D2075" t="s">
        <v>258</v>
      </c>
      <c r="E2075">
        <v>3</v>
      </c>
      <c r="F2075">
        <v>2015</v>
      </c>
      <c r="G2075" s="161">
        <v>180372.435643</v>
      </c>
      <c r="H2075" s="161"/>
    </row>
    <row r="2076" spans="2:8" x14ac:dyDescent="0.25">
      <c r="B2076" t="s">
        <v>236</v>
      </c>
      <c r="C2076" t="s">
        <v>253</v>
      </c>
      <c r="D2076" t="s">
        <v>258</v>
      </c>
      <c r="E2076">
        <v>3</v>
      </c>
      <c r="F2076">
        <v>2020</v>
      </c>
      <c r="G2076" s="161">
        <v>170098.89895199999</v>
      </c>
      <c r="H2076" s="161"/>
    </row>
    <row r="2077" spans="2:8" x14ac:dyDescent="0.25">
      <c r="B2077" t="s">
        <v>236</v>
      </c>
      <c r="C2077" t="s">
        <v>253</v>
      </c>
      <c r="D2077" t="s">
        <v>258</v>
      </c>
      <c r="E2077">
        <v>3</v>
      </c>
      <c r="F2077">
        <v>2025</v>
      </c>
      <c r="G2077" s="161">
        <v>161733.86795399999</v>
      </c>
      <c r="H2077" s="161"/>
    </row>
    <row r="2078" spans="2:8" x14ac:dyDescent="0.25">
      <c r="B2078" t="s">
        <v>236</v>
      </c>
      <c r="C2078" t="s">
        <v>253</v>
      </c>
      <c r="D2078" t="s">
        <v>258</v>
      </c>
      <c r="E2078">
        <v>3</v>
      </c>
      <c r="F2078">
        <v>2030</v>
      </c>
      <c r="G2078" s="161">
        <v>164967.43808699999</v>
      </c>
      <c r="H2078" s="161"/>
    </row>
    <row r="2079" spans="2:8" x14ac:dyDescent="0.25">
      <c r="B2079" t="s">
        <v>236</v>
      </c>
      <c r="C2079" t="s">
        <v>253</v>
      </c>
      <c r="D2079" t="s">
        <v>258</v>
      </c>
      <c r="E2079">
        <v>3</v>
      </c>
      <c r="F2079">
        <v>2035</v>
      </c>
      <c r="G2079" s="161">
        <v>160537.733756</v>
      </c>
      <c r="H2079" s="161"/>
    </row>
    <row r="2080" spans="2:8" x14ac:dyDescent="0.25">
      <c r="B2080" t="s">
        <v>236</v>
      </c>
      <c r="C2080" t="s">
        <v>253</v>
      </c>
      <c r="D2080" t="s">
        <v>258</v>
      </c>
      <c r="E2080">
        <v>3</v>
      </c>
      <c r="F2080">
        <v>2040</v>
      </c>
      <c r="G2080" s="161">
        <v>165082.83457400001</v>
      </c>
      <c r="H2080" s="161"/>
    </row>
    <row r="2081" spans="2:8" x14ac:dyDescent="0.25">
      <c r="B2081" t="s">
        <v>236</v>
      </c>
      <c r="C2081" t="s">
        <v>253</v>
      </c>
      <c r="D2081" t="s">
        <v>258</v>
      </c>
      <c r="E2081">
        <v>3</v>
      </c>
      <c r="F2081">
        <v>2045</v>
      </c>
      <c r="G2081" s="161">
        <v>168920.31703999999</v>
      </c>
      <c r="H2081" s="161"/>
    </row>
    <row r="2082" spans="2:8" x14ac:dyDescent="0.25">
      <c r="B2082" t="s">
        <v>236</v>
      </c>
      <c r="C2082" t="s">
        <v>253</v>
      </c>
      <c r="D2082" t="s">
        <v>258</v>
      </c>
      <c r="E2082">
        <v>3</v>
      </c>
      <c r="F2082">
        <v>2050</v>
      </c>
      <c r="G2082" s="161">
        <v>168171.85098799999</v>
      </c>
      <c r="H2082" s="161"/>
    </row>
    <row r="2083" spans="2:8" x14ac:dyDescent="0.25">
      <c r="B2083" t="s">
        <v>236</v>
      </c>
      <c r="C2083" t="s">
        <v>253</v>
      </c>
      <c r="D2083" t="s">
        <v>258</v>
      </c>
      <c r="E2083">
        <v>4</v>
      </c>
      <c r="F2083">
        <v>2010</v>
      </c>
      <c r="G2083" s="161">
        <v>195753.11367699999</v>
      </c>
      <c r="H2083" s="161"/>
    </row>
    <row r="2084" spans="2:8" x14ac:dyDescent="0.25">
      <c r="B2084" t="s">
        <v>236</v>
      </c>
      <c r="C2084" t="s">
        <v>253</v>
      </c>
      <c r="D2084" t="s">
        <v>258</v>
      </c>
      <c r="E2084">
        <v>4</v>
      </c>
      <c r="F2084">
        <v>2015</v>
      </c>
      <c r="G2084" s="161">
        <v>167524.65019499999</v>
      </c>
      <c r="H2084" s="161"/>
    </row>
    <row r="2085" spans="2:8" x14ac:dyDescent="0.25">
      <c r="B2085" t="s">
        <v>236</v>
      </c>
      <c r="C2085" t="s">
        <v>253</v>
      </c>
      <c r="D2085" t="s">
        <v>258</v>
      </c>
      <c r="E2085">
        <v>4</v>
      </c>
      <c r="F2085">
        <v>2020</v>
      </c>
      <c r="G2085" s="161">
        <v>148827.008264</v>
      </c>
      <c r="H2085" s="161"/>
    </row>
    <row r="2086" spans="2:8" x14ac:dyDescent="0.25">
      <c r="B2086" t="s">
        <v>236</v>
      </c>
      <c r="C2086" t="s">
        <v>253</v>
      </c>
      <c r="D2086" t="s">
        <v>258</v>
      </c>
      <c r="E2086">
        <v>4</v>
      </c>
      <c r="F2086">
        <v>2025</v>
      </c>
      <c r="G2086" s="161">
        <v>144353.48292899999</v>
      </c>
      <c r="H2086" s="161"/>
    </row>
    <row r="2087" spans="2:8" x14ac:dyDescent="0.25">
      <c r="B2087" t="s">
        <v>236</v>
      </c>
      <c r="C2087" t="s">
        <v>253</v>
      </c>
      <c r="D2087" t="s">
        <v>258</v>
      </c>
      <c r="E2087">
        <v>4</v>
      </c>
      <c r="F2087">
        <v>2030</v>
      </c>
      <c r="G2087" s="161">
        <v>135346.48142699999</v>
      </c>
      <c r="H2087" s="161"/>
    </row>
    <row r="2088" spans="2:8" x14ac:dyDescent="0.25">
      <c r="B2088" t="s">
        <v>236</v>
      </c>
      <c r="C2088" t="s">
        <v>253</v>
      </c>
      <c r="D2088" t="s">
        <v>258</v>
      </c>
      <c r="E2088">
        <v>4</v>
      </c>
      <c r="F2088">
        <v>2035</v>
      </c>
      <c r="G2088" s="161">
        <v>138939.41979099999</v>
      </c>
      <c r="H2088" s="161"/>
    </row>
    <row r="2089" spans="2:8" x14ac:dyDescent="0.25">
      <c r="B2089" t="s">
        <v>236</v>
      </c>
      <c r="C2089" t="s">
        <v>253</v>
      </c>
      <c r="D2089" t="s">
        <v>258</v>
      </c>
      <c r="E2089">
        <v>4</v>
      </c>
      <c r="F2089">
        <v>2040</v>
      </c>
      <c r="G2089" s="161">
        <v>138776.515399</v>
      </c>
      <c r="H2089" s="161"/>
    </row>
    <row r="2090" spans="2:8" x14ac:dyDescent="0.25">
      <c r="B2090" t="s">
        <v>236</v>
      </c>
      <c r="C2090" t="s">
        <v>253</v>
      </c>
      <c r="D2090" t="s">
        <v>258</v>
      </c>
      <c r="E2090">
        <v>4</v>
      </c>
      <c r="F2090">
        <v>2045</v>
      </c>
      <c r="G2090" s="161">
        <v>148078.47395000001</v>
      </c>
      <c r="H2090" s="161"/>
    </row>
    <row r="2091" spans="2:8" x14ac:dyDescent="0.25">
      <c r="B2091" t="s">
        <v>236</v>
      </c>
      <c r="C2091" t="s">
        <v>253</v>
      </c>
      <c r="D2091" t="s">
        <v>258</v>
      </c>
      <c r="E2091">
        <v>4</v>
      </c>
      <c r="F2091">
        <v>2050</v>
      </c>
      <c r="G2091" s="161">
        <v>153724.24054699999</v>
      </c>
    </row>
    <row r="2092" spans="2:8" x14ac:dyDescent="0.25">
      <c r="B2092" t="s">
        <v>236</v>
      </c>
      <c r="C2092" t="s">
        <v>253</v>
      </c>
      <c r="D2092" t="s">
        <v>258</v>
      </c>
      <c r="E2092">
        <v>5</v>
      </c>
      <c r="F2092">
        <v>2010</v>
      </c>
      <c r="G2092">
        <v>47564.26172889</v>
      </c>
    </row>
    <row r="2093" spans="2:8" x14ac:dyDescent="0.25">
      <c r="B2093" t="s">
        <v>236</v>
      </c>
      <c r="C2093" t="s">
        <v>253</v>
      </c>
      <c r="D2093" t="s">
        <v>258</v>
      </c>
      <c r="E2093">
        <v>5</v>
      </c>
      <c r="F2093">
        <v>2015</v>
      </c>
      <c r="G2093">
        <v>52212.518565470004</v>
      </c>
    </row>
    <row r="2094" spans="2:8" x14ac:dyDescent="0.25">
      <c r="B2094" t="s">
        <v>236</v>
      </c>
      <c r="C2094" t="s">
        <v>253</v>
      </c>
      <c r="D2094" t="s">
        <v>258</v>
      </c>
      <c r="E2094">
        <v>5</v>
      </c>
      <c r="F2094">
        <v>2020</v>
      </c>
      <c r="G2094">
        <v>49923.318236680003</v>
      </c>
    </row>
    <row r="2095" spans="2:8" x14ac:dyDescent="0.25">
      <c r="B2095" t="s">
        <v>236</v>
      </c>
      <c r="C2095" t="s">
        <v>253</v>
      </c>
      <c r="D2095" t="s">
        <v>258</v>
      </c>
      <c r="E2095">
        <v>5</v>
      </c>
      <c r="F2095">
        <v>2025</v>
      </c>
      <c r="G2095">
        <v>47863.96489712</v>
      </c>
    </row>
    <row r="2096" spans="2:8" x14ac:dyDescent="0.25">
      <c r="B2096" t="s">
        <v>236</v>
      </c>
      <c r="C2096" t="s">
        <v>253</v>
      </c>
      <c r="D2096" t="s">
        <v>258</v>
      </c>
      <c r="E2096">
        <v>5</v>
      </c>
      <c r="F2096">
        <v>2030</v>
      </c>
      <c r="G2096">
        <v>44220.000354650001</v>
      </c>
    </row>
    <row r="2097" spans="2:8" x14ac:dyDescent="0.25">
      <c r="B2097" t="s">
        <v>236</v>
      </c>
      <c r="C2097" t="s">
        <v>253</v>
      </c>
      <c r="D2097" t="s">
        <v>258</v>
      </c>
      <c r="E2097">
        <v>5</v>
      </c>
      <c r="F2097">
        <v>2035</v>
      </c>
      <c r="G2097">
        <v>50593.34114248</v>
      </c>
    </row>
    <row r="2098" spans="2:8" x14ac:dyDescent="0.25">
      <c r="B2098" t="s">
        <v>236</v>
      </c>
      <c r="C2098" t="s">
        <v>253</v>
      </c>
      <c r="D2098" t="s">
        <v>258</v>
      </c>
      <c r="E2098">
        <v>5</v>
      </c>
      <c r="F2098">
        <v>2040</v>
      </c>
      <c r="G2098">
        <v>47798.30267564</v>
      </c>
    </row>
    <row r="2099" spans="2:8" x14ac:dyDescent="0.25">
      <c r="B2099" t="s">
        <v>236</v>
      </c>
      <c r="C2099" t="s">
        <v>253</v>
      </c>
      <c r="D2099" t="s">
        <v>258</v>
      </c>
      <c r="E2099">
        <v>5</v>
      </c>
      <c r="F2099">
        <v>2045</v>
      </c>
      <c r="G2099">
        <v>48066.352507399999</v>
      </c>
    </row>
    <row r="2100" spans="2:8" x14ac:dyDescent="0.25">
      <c r="B2100" t="s">
        <v>236</v>
      </c>
      <c r="C2100" t="s">
        <v>253</v>
      </c>
      <c r="D2100" t="s">
        <v>258</v>
      </c>
      <c r="E2100">
        <v>5</v>
      </c>
      <c r="F2100">
        <v>2050</v>
      </c>
      <c r="G2100">
        <v>46053.245043950003</v>
      </c>
    </row>
    <row r="2101" spans="2:8" x14ac:dyDescent="0.25">
      <c r="B2101" t="s">
        <v>236</v>
      </c>
      <c r="C2101" t="s">
        <v>253</v>
      </c>
      <c r="D2101" t="s">
        <v>258</v>
      </c>
      <c r="E2101">
        <v>6</v>
      </c>
      <c r="F2101">
        <v>2010</v>
      </c>
      <c r="G2101">
        <v>9698.1696438899999</v>
      </c>
    </row>
    <row r="2102" spans="2:8" x14ac:dyDescent="0.25">
      <c r="B2102" t="s">
        <v>236</v>
      </c>
      <c r="C2102" t="s">
        <v>253</v>
      </c>
      <c r="D2102" t="s">
        <v>258</v>
      </c>
      <c r="E2102">
        <v>6</v>
      </c>
      <c r="F2102">
        <v>2015</v>
      </c>
      <c r="G2102">
        <v>14250.15683233</v>
      </c>
    </row>
    <row r="2103" spans="2:8" x14ac:dyDescent="0.25">
      <c r="B2103" t="s">
        <v>236</v>
      </c>
      <c r="C2103" t="s">
        <v>253</v>
      </c>
      <c r="D2103" t="s">
        <v>258</v>
      </c>
      <c r="E2103">
        <v>6</v>
      </c>
      <c r="F2103">
        <v>2020</v>
      </c>
      <c r="G2103">
        <v>14669.47083842</v>
      </c>
    </row>
    <row r="2104" spans="2:8" x14ac:dyDescent="0.25">
      <c r="B2104" t="s">
        <v>236</v>
      </c>
      <c r="C2104" t="s">
        <v>253</v>
      </c>
      <c r="D2104" t="s">
        <v>258</v>
      </c>
      <c r="E2104">
        <v>6</v>
      </c>
      <c r="F2104">
        <v>2025</v>
      </c>
      <c r="G2104">
        <v>12420.15987999</v>
      </c>
    </row>
    <row r="2105" spans="2:8" x14ac:dyDescent="0.25">
      <c r="B2105" t="s">
        <v>236</v>
      </c>
      <c r="C2105" t="s">
        <v>253</v>
      </c>
      <c r="D2105" t="s">
        <v>258</v>
      </c>
      <c r="E2105">
        <v>6</v>
      </c>
      <c r="F2105">
        <v>2030</v>
      </c>
      <c r="G2105">
        <v>13663.617768460001</v>
      </c>
    </row>
    <row r="2106" spans="2:8" x14ac:dyDescent="0.25">
      <c r="B2106" t="s">
        <v>236</v>
      </c>
      <c r="C2106" t="s">
        <v>253</v>
      </c>
      <c r="D2106" t="s">
        <v>258</v>
      </c>
      <c r="E2106">
        <v>6</v>
      </c>
      <c r="F2106">
        <v>2035</v>
      </c>
      <c r="G2106">
        <v>11952.790351690001</v>
      </c>
    </row>
    <row r="2107" spans="2:8" x14ac:dyDescent="0.25">
      <c r="B2107" t="s">
        <v>236</v>
      </c>
      <c r="C2107" t="s">
        <v>253</v>
      </c>
      <c r="D2107" t="s">
        <v>258</v>
      </c>
      <c r="E2107">
        <v>6</v>
      </c>
      <c r="F2107">
        <v>2040</v>
      </c>
      <c r="G2107">
        <v>12125.52622448</v>
      </c>
    </row>
    <row r="2108" spans="2:8" x14ac:dyDescent="0.25">
      <c r="B2108" t="s">
        <v>236</v>
      </c>
      <c r="C2108" t="s">
        <v>253</v>
      </c>
      <c r="D2108" t="s">
        <v>258</v>
      </c>
      <c r="E2108">
        <v>6</v>
      </c>
      <c r="F2108">
        <v>2045</v>
      </c>
      <c r="G2108">
        <v>12178.36958325</v>
      </c>
    </row>
    <row r="2109" spans="2:8" x14ac:dyDescent="0.25">
      <c r="B2109" t="s">
        <v>236</v>
      </c>
      <c r="C2109" t="s">
        <v>253</v>
      </c>
      <c r="D2109" t="s">
        <v>258</v>
      </c>
      <c r="E2109">
        <v>6</v>
      </c>
      <c r="F2109">
        <v>2050</v>
      </c>
      <c r="G2109">
        <v>14075.32613268</v>
      </c>
      <c r="H2109" s="161"/>
    </row>
    <row r="2110" spans="2:8" x14ac:dyDescent="0.25">
      <c r="B2110" t="s">
        <v>236</v>
      </c>
      <c r="C2110" t="s">
        <v>253</v>
      </c>
      <c r="D2110" t="s">
        <v>259</v>
      </c>
      <c r="E2110">
        <v>1</v>
      </c>
      <c r="F2110">
        <v>2010</v>
      </c>
      <c r="G2110" s="161">
        <v>206259.43427100001</v>
      </c>
      <c r="H2110" s="161"/>
    </row>
    <row r="2111" spans="2:8" x14ac:dyDescent="0.25">
      <c r="B2111" t="s">
        <v>236</v>
      </c>
      <c r="C2111" t="s">
        <v>253</v>
      </c>
      <c r="D2111" t="s">
        <v>259</v>
      </c>
      <c r="E2111">
        <v>1</v>
      </c>
      <c r="F2111">
        <v>2015</v>
      </c>
      <c r="G2111" s="161">
        <v>229295.956917</v>
      </c>
      <c r="H2111" s="161"/>
    </row>
    <row r="2112" spans="2:8" x14ac:dyDescent="0.25">
      <c r="B2112" t="s">
        <v>236</v>
      </c>
      <c r="C2112" t="s">
        <v>253</v>
      </c>
      <c r="D2112" t="s">
        <v>259</v>
      </c>
      <c r="E2112">
        <v>1</v>
      </c>
      <c r="F2112">
        <v>2020</v>
      </c>
      <c r="G2112" s="161">
        <v>246726.20806899999</v>
      </c>
      <c r="H2112" s="161"/>
    </row>
    <row r="2113" spans="2:8" x14ac:dyDescent="0.25">
      <c r="B2113" t="s">
        <v>236</v>
      </c>
      <c r="C2113" t="s">
        <v>253</v>
      </c>
      <c r="D2113" t="s">
        <v>259</v>
      </c>
      <c r="E2113">
        <v>1</v>
      </c>
      <c r="F2113">
        <v>2025</v>
      </c>
      <c r="G2113" s="161">
        <v>266581.57267600001</v>
      </c>
      <c r="H2113" s="161"/>
    </row>
    <row r="2114" spans="2:8" x14ac:dyDescent="0.25">
      <c r="B2114" t="s">
        <v>236</v>
      </c>
      <c r="C2114" t="s">
        <v>253</v>
      </c>
      <c r="D2114" t="s">
        <v>259</v>
      </c>
      <c r="E2114">
        <v>1</v>
      </c>
      <c r="F2114">
        <v>2030</v>
      </c>
      <c r="G2114" s="161">
        <v>288954.96460599999</v>
      </c>
      <c r="H2114" s="161"/>
    </row>
    <row r="2115" spans="2:8" x14ac:dyDescent="0.25">
      <c r="B2115" t="s">
        <v>236</v>
      </c>
      <c r="C2115" t="s">
        <v>253</v>
      </c>
      <c r="D2115" t="s">
        <v>259</v>
      </c>
      <c r="E2115">
        <v>1</v>
      </c>
      <c r="F2115">
        <v>2035</v>
      </c>
      <c r="G2115" s="161">
        <v>305682.205288</v>
      </c>
      <c r="H2115" s="161"/>
    </row>
    <row r="2116" spans="2:8" x14ac:dyDescent="0.25">
      <c r="B2116" t="s">
        <v>236</v>
      </c>
      <c r="C2116" t="s">
        <v>253</v>
      </c>
      <c r="D2116" t="s">
        <v>259</v>
      </c>
      <c r="E2116">
        <v>1</v>
      </c>
      <c r="F2116">
        <v>2040</v>
      </c>
      <c r="G2116" s="161">
        <v>301025.40814399999</v>
      </c>
      <c r="H2116" s="161"/>
    </row>
    <row r="2117" spans="2:8" x14ac:dyDescent="0.25">
      <c r="B2117" t="s">
        <v>236</v>
      </c>
      <c r="C2117" t="s">
        <v>253</v>
      </c>
      <c r="D2117" t="s">
        <v>259</v>
      </c>
      <c r="E2117">
        <v>1</v>
      </c>
      <c r="F2117">
        <v>2045</v>
      </c>
      <c r="G2117" s="161">
        <v>310233.35348200001</v>
      </c>
      <c r="H2117" s="161"/>
    </row>
    <row r="2118" spans="2:8" x14ac:dyDescent="0.25">
      <c r="B2118" t="s">
        <v>236</v>
      </c>
      <c r="C2118" t="s">
        <v>253</v>
      </c>
      <c r="D2118" t="s">
        <v>259</v>
      </c>
      <c r="E2118">
        <v>1</v>
      </c>
      <c r="F2118">
        <v>2050</v>
      </c>
      <c r="G2118" s="161">
        <v>323724.91233600001</v>
      </c>
      <c r="H2118" s="161"/>
    </row>
    <row r="2119" spans="2:8" x14ac:dyDescent="0.25">
      <c r="B2119" t="s">
        <v>236</v>
      </c>
      <c r="C2119" t="s">
        <v>253</v>
      </c>
      <c r="D2119" t="s">
        <v>259</v>
      </c>
      <c r="E2119">
        <v>2</v>
      </c>
      <c r="F2119">
        <v>2010</v>
      </c>
      <c r="G2119" s="161">
        <v>224954.540136</v>
      </c>
      <c r="H2119" s="161"/>
    </row>
    <row r="2120" spans="2:8" x14ac:dyDescent="0.25">
      <c r="B2120" t="s">
        <v>236</v>
      </c>
      <c r="C2120" t="s">
        <v>253</v>
      </c>
      <c r="D2120" t="s">
        <v>259</v>
      </c>
      <c r="E2120">
        <v>2</v>
      </c>
      <c r="F2120">
        <v>2015</v>
      </c>
      <c r="G2120" s="161">
        <v>202950.160152</v>
      </c>
      <c r="H2120" s="161"/>
    </row>
    <row r="2121" spans="2:8" x14ac:dyDescent="0.25">
      <c r="B2121" t="s">
        <v>236</v>
      </c>
      <c r="C2121" t="s">
        <v>253</v>
      </c>
      <c r="D2121" t="s">
        <v>259</v>
      </c>
      <c r="E2121">
        <v>2</v>
      </c>
      <c r="F2121">
        <v>2020</v>
      </c>
      <c r="G2121" s="161">
        <v>202066.99345099999</v>
      </c>
      <c r="H2121" s="161"/>
    </row>
    <row r="2122" spans="2:8" x14ac:dyDescent="0.25">
      <c r="B2122" t="s">
        <v>236</v>
      </c>
      <c r="C2122" t="s">
        <v>253</v>
      </c>
      <c r="D2122" t="s">
        <v>259</v>
      </c>
      <c r="E2122">
        <v>2</v>
      </c>
      <c r="F2122">
        <v>2025</v>
      </c>
      <c r="G2122" s="161">
        <v>219309.178205</v>
      </c>
      <c r="H2122" s="161"/>
    </row>
    <row r="2123" spans="2:8" x14ac:dyDescent="0.25">
      <c r="B2123" t="s">
        <v>236</v>
      </c>
      <c r="C2123" t="s">
        <v>253</v>
      </c>
      <c r="D2123" t="s">
        <v>259</v>
      </c>
      <c r="E2123">
        <v>2</v>
      </c>
      <c r="F2123">
        <v>2030</v>
      </c>
      <c r="G2123" s="161">
        <v>231282.15160899999</v>
      </c>
      <c r="H2123" s="161"/>
    </row>
    <row r="2124" spans="2:8" x14ac:dyDescent="0.25">
      <c r="B2124" t="s">
        <v>236</v>
      </c>
      <c r="C2124" t="s">
        <v>253</v>
      </c>
      <c r="D2124" t="s">
        <v>259</v>
      </c>
      <c r="E2124">
        <v>2</v>
      </c>
      <c r="F2124">
        <v>2035</v>
      </c>
      <c r="G2124" s="161">
        <v>246026.35369300001</v>
      </c>
      <c r="H2124" s="161"/>
    </row>
    <row r="2125" spans="2:8" x14ac:dyDescent="0.25">
      <c r="B2125" t="s">
        <v>236</v>
      </c>
      <c r="C2125" t="s">
        <v>253</v>
      </c>
      <c r="D2125" t="s">
        <v>259</v>
      </c>
      <c r="E2125">
        <v>2</v>
      </c>
      <c r="F2125">
        <v>2040</v>
      </c>
      <c r="G2125" s="161">
        <v>243738.604823</v>
      </c>
      <c r="H2125" s="161"/>
    </row>
    <row r="2126" spans="2:8" x14ac:dyDescent="0.25">
      <c r="B2126" t="s">
        <v>236</v>
      </c>
      <c r="C2126" t="s">
        <v>253</v>
      </c>
      <c r="D2126" t="s">
        <v>259</v>
      </c>
      <c r="E2126">
        <v>2</v>
      </c>
      <c r="F2126">
        <v>2045</v>
      </c>
      <c r="G2126" s="161">
        <v>244853.96057900001</v>
      </c>
      <c r="H2126" s="161"/>
    </row>
    <row r="2127" spans="2:8" x14ac:dyDescent="0.25">
      <c r="B2127" t="s">
        <v>236</v>
      </c>
      <c r="C2127" t="s">
        <v>253</v>
      </c>
      <c r="D2127" t="s">
        <v>259</v>
      </c>
      <c r="E2127">
        <v>2</v>
      </c>
      <c r="F2127">
        <v>2050</v>
      </c>
      <c r="G2127" s="161">
        <v>247557.28521599999</v>
      </c>
      <c r="H2127" s="161"/>
    </row>
    <row r="2128" spans="2:8" x14ac:dyDescent="0.25">
      <c r="B2128" t="s">
        <v>236</v>
      </c>
      <c r="C2128" t="s">
        <v>253</v>
      </c>
      <c r="D2128" t="s">
        <v>259</v>
      </c>
      <c r="E2128">
        <v>3</v>
      </c>
      <c r="F2128">
        <v>2010</v>
      </c>
      <c r="G2128" s="161">
        <v>119019.91325500001</v>
      </c>
    </row>
    <row r="2129" spans="2:8" x14ac:dyDescent="0.25">
      <c r="B2129" t="s">
        <v>236</v>
      </c>
      <c r="C2129" t="s">
        <v>253</v>
      </c>
      <c r="D2129" t="s">
        <v>259</v>
      </c>
      <c r="E2129">
        <v>3</v>
      </c>
      <c r="F2129">
        <v>2015</v>
      </c>
      <c r="G2129">
        <v>82581.37605182</v>
      </c>
    </row>
    <row r="2130" spans="2:8" x14ac:dyDescent="0.25">
      <c r="B2130" t="s">
        <v>236</v>
      </c>
      <c r="C2130" t="s">
        <v>253</v>
      </c>
      <c r="D2130" t="s">
        <v>259</v>
      </c>
      <c r="E2130">
        <v>3</v>
      </c>
      <c r="F2130">
        <v>2020</v>
      </c>
      <c r="G2130">
        <v>82182.462214469997</v>
      </c>
    </row>
    <row r="2131" spans="2:8" x14ac:dyDescent="0.25">
      <c r="B2131" t="s">
        <v>236</v>
      </c>
      <c r="C2131" t="s">
        <v>253</v>
      </c>
      <c r="D2131" t="s">
        <v>259</v>
      </c>
      <c r="E2131">
        <v>3</v>
      </c>
      <c r="F2131">
        <v>2025</v>
      </c>
      <c r="G2131">
        <v>79770.508437990007</v>
      </c>
    </row>
    <row r="2132" spans="2:8" x14ac:dyDescent="0.25">
      <c r="B2132" t="s">
        <v>236</v>
      </c>
      <c r="C2132" t="s">
        <v>253</v>
      </c>
      <c r="D2132" t="s">
        <v>259</v>
      </c>
      <c r="E2132">
        <v>3</v>
      </c>
      <c r="F2132">
        <v>2030</v>
      </c>
      <c r="G2132">
        <v>84410.593148870001</v>
      </c>
    </row>
    <row r="2133" spans="2:8" x14ac:dyDescent="0.25">
      <c r="B2133" t="s">
        <v>236</v>
      </c>
      <c r="C2133" t="s">
        <v>253</v>
      </c>
      <c r="D2133" t="s">
        <v>259</v>
      </c>
      <c r="E2133">
        <v>3</v>
      </c>
      <c r="F2133">
        <v>2035</v>
      </c>
      <c r="G2133">
        <v>78564.499200849998</v>
      </c>
    </row>
    <row r="2134" spans="2:8" x14ac:dyDescent="0.25">
      <c r="B2134" t="s">
        <v>236</v>
      </c>
      <c r="C2134" t="s">
        <v>253</v>
      </c>
      <c r="D2134" t="s">
        <v>259</v>
      </c>
      <c r="E2134">
        <v>3</v>
      </c>
      <c r="F2134">
        <v>2040</v>
      </c>
      <c r="G2134">
        <v>76819.843656330006</v>
      </c>
    </row>
    <row r="2135" spans="2:8" x14ac:dyDescent="0.25">
      <c r="B2135" t="s">
        <v>236</v>
      </c>
      <c r="C2135" t="s">
        <v>253</v>
      </c>
      <c r="D2135" t="s">
        <v>259</v>
      </c>
      <c r="E2135">
        <v>3</v>
      </c>
      <c r="F2135">
        <v>2045</v>
      </c>
      <c r="G2135">
        <v>78981.634209729993</v>
      </c>
    </row>
    <row r="2136" spans="2:8" x14ac:dyDescent="0.25">
      <c r="B2136" t="s">
        <v>236</v>
      </c>
      <c r="C2136" t="s">
        <v>253</v>
      </c>
      <c r="D2136" t="s">
        <v>259</v>
      </c>
      <c r="E2136">
        <v>3</v>
      </c>
      <c r="F2136">
        <v>2050</v>
      </c>
      <c r="G2136">
        <v>76125.839481289993</v>
      </c>
      <c r="H2136" s="161"/>
    </row>
    <row r="2137" spans="2:8" x14ac:dyDescent="0.25">
      <c r="B2137" t="s">
        <v>236</v>
      </c>
      <c r="C2137" t="s">
        <v>253</v>
      </c>
      <c r="D2137" t="s">
        <v>259</v>
      </c>
      <c r="E2137">
        <v>4</v>
      </c>
      <c r="F2137">
        <v>2010</v>
      </c>
      <c r="G2137" s="161">
        <v>136267.79376900001</v>
      </c>
      <c r="H2137" s="161"/>
    </row>
    <row r="2138" spans="2:8" x14ac:dyDescent="0.25">
      <c r="B2138" t="s">
        <v>236</v>
      </c>
      <c r="C2138" t="s">
        <v>253</v>
      </c>
      <c r="D2138" t="s">
        <v>259</v>
      </c>
      <c r="E2138">
        <v>4</v>
      </c>
      <c r="F2138">
        <v>2015</v>
      </c>
      <c r="G2138" s="161">
        <v>119004.432243</v>
      </c>
    </row>
    <row r="2139" spans="2:8" x14ac:dyDescent="0.25">
      <c r="B2139" t="s">
        <v>236</v>
      </c>
      <c r="C2139" t="s">
        <v>253</v>
      </c>
      <c r="D2139" t="s">
        <v>259</v>
      </c>
      <c r="E2139">
        <v>4</v>
      </c>
      <c r="F2139">
        <v>2020</v>
      </c>
      <c r="G2139">
        <v>95953.592812140007</v>
      </c>
    </row>
    <row r="2140" spans="2:8" x14ac:dyDescent="0.25">
      <c r="B2140" t="s">
        <v>236</v>
      </c>
      <c r="C2140" t="s">
        <v>253</v>
      </c>
      <c r="D2140" t="s">
        <v>259</v>
      </c>
      <c r="E2140">
        <v>4</v>
      </c>
      <c r="F2140">
        <v>2025</v>
      </c>
      <c r="G2140">
        <v>82192.732548440006</v>
      </c>
    </row>
    <row r="2141" spans="2:8" x14ac:dyDescent="0.25">
      <c r="B2141" t="s">
        <v>236</v>
      </c>
      <c r="C2141" t="s">
        <v>253</v>
      </c>
      <c r="D2141" t="s">
        <v>259</v>
      </c>
      <c r="E2141">
        <v>4</v>
      </c>
      <c r="F2141">
        <v>2030</v>
      </c>
      <c r="G2141">
        <v>74229.143991150006</v>
      </c>
    </row>
    <row r="2142" spans="2:8" x14ac:dyDescent="0.25">
      <c r="B2142" t="s">
        <v>236</v>
      </c>
      <c r="C2142" t="s">
        <v>253</v>
      </c>
      <c r="D2142" t="s">
        <v>259</v>
      </c>
      <c r="E2142">
        <v>4</v>
      </c>
      <c r="F2142">
        <v>2035</v>
      </c>
      <c r="G2142">
        <v>75344.281899809997</v>
      </c>
    </row>
    <row r="2143" spans="2:8" x14ac:dyDescent="0.25">
      <c r="B2143" t="s">
        <v>236</v>
      </c>
      <c r="C2143" t="s">
        <v>253</v>
      </c>
      <c r="D2143" t="s">
        <v>259</v>
      </c>
      <c r="E2143">
        <v>4</v>
      </c>
      <c r="F2143">
        <v>2040</v>
      </c>
      <c r="G2143">
        <v>78314.729105299994</v>
      </c>
    </row>
    <row r="2144" spans="2:8" x14ac:dyDescent="0.25">
      <c r="B2144" t="s">
        <v>236</v>
      </c>
      <c r="C2144" t="s">
        <v>253</v>
      </c>
      <c r="D2144" t="s">
        <v>259</v>
      </c>
      <c r="E2144">
        <v>4</v>
      </c>
      <c r="F2144">
        <v>2045</v>
      </c>
      <c r="G2144">
        <v>76390.149081519994</v>
      </c>
    </row>
    <row r="2145" spans="2:7" x14ac:dyDescent="0.25">
      <c r="B2145" t="s">
        <v>236</v>
      </c>
      <c r="C2145" t="s">
        <v>253</v>
      </c>
      <c r="D2145" t="s">
        <v>259</v>
      </c>
      <c r="E2145">
        <v>4</v>
      </c>
      <c r="F2145">
        <v>2050</v>
      </c>
      <c r="G2145">
        <v>75882.065015710003</v>
      </c>
    </row>
    <row r="2146" spans="2:7" x14ac:dyDescent="0.25">
      <c r="B2146" t="s">
        <v>236</v>
      </c>
      <c r="C2146" t="s">
        <v>253</v>
      </c>
      <c r="D2146" t="s">
        <v>259</v>
      </c>
      <c r="E2146">
        <v>5</v>
      </c>
      <c r="F2146">
        <v>2010</v>
      </c>
      <c r="G2146">
        <v>29067.064635980001</v>
      </c>
    </row>
    <row r="2147" spans="2:7" x14ac:dyDescent="0.25">
      <c r="B2147" t="s">
        <v>236</v>
      </c>
      <c r="C2147" t="s">
        <v>253</v>
      </c>
      <c r="D2147" t="s">
        <v>259</v>
      </c>
      <c r="E2147">
        <v>5</v>
      </c>
      <c r="F2147">
        <v>2015</v>
      </c>
      <c r="G2147">
        <v>35780.281287340003</v>
      </c>
    </row>
    <row r="2148" spans="2:7" x14ac:dyDescent="0.25">
      <c r="B2148" t="s">
        <v>236</v>
      </c>
      <c r="C2148" t="s">
        <v>253</v>
      </c>
      <c r="D2148" t="s">
        <v>259</v>
      </c>
      <c r="E2148">
        <v>5</v>
      </c>
      <c r="F2148">
        <v>2020</v>
      </c>
      <c r="G2148">
        <v>30687.456491199999</v>
      </c>
    </row>
    <row r="2149" spans="2:7" x14ac:dyDescent="0.25">
      <c r="B2149" t="s">
        <v>236</v>
      </c>
      <c r="C2149" t="s">
        <v>253</v>
      </c>
      <c r="D2149" t="s">
        <v>259</v>
      </c>
      <c r="E2149">
        <v>5</v>
      </c>
      <c r="F2149">
        <v>2025</v>
      </c>
      <c r="G2149">
        <v>26115.079072</v>
      </c>
    </row>
    <row r="2150" spans="2:7" x14ac:dyDescent="0.25">
      <c r="B2150" t="s">
        <v>236</v>
      </c>
      <c r="C2150" t="s">
        <v>253</v>
      </c>
      <c r="D2150" t="s">
        <v>259</v>
      </c>
      <c r="E2150">
        <v>5</v>
      </c>
      <c r="F2150">
        <v>2030</v>
      </c>
      <c r="G2150">
        <v>28355.762880779999</v>
      </c>
    </row>
    <row r="2151" spans="2:7" x14ac:dyDescent="0.25">
      <c r="B2151" t="s">
        <v>236</v>
      </c>
      <c r="C2151" t="s">
        <v>253</v>
      </c>
      <c r="D2151" t="s">
        <v>259</v>
      </c>
      <c r="E2151">
        <v>5</v>
      </c>
      <c r="F2151">
        <v>2035</v>
      </c>
      <c r="G2151">
        <v>27266.15846432</v>
      </c>
    </row>
    <row r="2152" spans="2:7" x14ac:dyDescent="0.25">
      <c r="B2152" t="s">
        <v>236</v>
      </c>
      <c r="C2152" t="s">
        <v>253</v>
      </c>
      <c r="D2152" t="s">
        <v>259</v>
      </c>
      <c r="E2152">
        <v>5</v>
      </c>
      <c r="F2152">
        <v>2040</v>
      </c>
      <c r="G2152">
        <v>26357.812845749999</v>
      </c>
    </row>
    <row r="2153" spans="2:7" x14ac:dyDescent="0.25">
      <c r="B2153" t="s">
        <v>236</v>
      </c>
      <c r="C2153" t="s">
        <v>253</v>
      </c>
      <c r="D2153" t="s">
        <v>259</v>
      </c>
      <c r="E2153">
        <v>5</v>
      </c>
      <c r="F2153">
        <v>2045</v>
      </c>
      <c r="G2153">
        <v>24781.825525619999</v>
      </c>
    </row>
    <row r="2154" spans="2:7" x14ac:dyDescent="0.25">
      <c r="B2154" t="s">
        <v>236</v>
      </c>
      <c r="C2154" t="s">
        <v>253</v>
      </c>
      <c r="D2154" t="s">
        <v>259</v>
      </c>
      <c r="E2154">
        <v>5</v>
      </c>
      <c r="F2154">
        <v>2050</v>
      </c>
      <c r="G2154">
        <v>23774.687698770002</v>
      </c>
    </row>
    <row r="2155" spans="2:7" x14ac:dyDescent="0.25">
      <c r="B2155" t="s">
        <v>236</v>
      </c>
      <c r="C2155" t="s">
        <v>253</v>
      </c>
      <c r="D2155" t="s">
        <v>259</v>
      </c>
      <c r="E2155">
        <v>6</v>
      </c>
      <c r="F2155">
        <v>2010</v>
      </c>
      <c r="G2155">
        <v>7037.25981804</v>
      </c>
    </row>
    <row r="2156" spans="2:7" x14ac:dyDescent="0.25">
      <c r="B2156" t="s">
        <v>236</v>
      </c>
      <c r="C2156" t="s">
        <v>253</v>
      </c>
      <c r="D2156" t="s">
        <v>259</v>
      </c>
      <c r="E2156">
        <v>6</v>
      </c>
      <c r="F2156">
        <v>2015</v>
      </c>
      <c r="G2156">
        <v>6455.6081886399998</v>
      </c>
    </row>
    <row r="2157" spans="2:7" x14ac:dyDescent="0.25">
      <c r="B2157" t="s">
        <v>236</v>
      </c>
      <c r="C2157" t="s">
        <v>253</v>
      </c>
      <c r="D2157" t="s">
        <v>259</v>
      </c>
      <c r="E2157">
        <v>6</v>
      </c>
      <c r="F2157">
        <v>2020</v>
      </c>
      <c r="G2157">
        <v>8128.4277764999997</v>
      </c>
    </row>
    <row r="2158" spans="2:7" x14ac:dyDescent="0.25">
      <c r="B2158" t="s">
        <v>236</v>
      </c>
      <c r="C2158" t="s">
        <v>253</v>
      </c>
      <c r="D2158" t="s">
        <v>259</v>
      </c>
      <c r="E2158">
        <v>6</v>
      </c>
      <c r="F2158">
        <v>2025</v>
      </c>
      <c r="G2158">
        <v>9787.3640484299995</v>
      </c>
    </row>
    <row r="2159" spans="2:7" x14ac:dyDescent="0.25">
      <c r="B2159" t="s">
        <v>236</v>
      </c>
      <c r="C2159" t="s">
        <v>253</v>
      </c>
      <c r="D2159" t="s">
        <v>259</v>
      </c>
      <c r="E2159">
        <v>6</v>
      </c>
      <c r="F2159">
        <v>2030</v>
      </c>
      <c r="G2159">
        <v>8414.0433042700006</v>
      </c>
    </row>
    <row r="2160" spans="2:7" x14ac:dyDescent="0.25">
      <c r="B2160" t="s">
        <v>236</v>
      </c>
      <c r="C2160" t="s">
        <v>253</v>
      </c>
      <c r="D2160" t="s">
        <v>259</v>
      </c>
      <c r="E2160">
        <v>6</v>
      </c>
      <c r="F2160">
        <v>2035</v>
      </c>
      <c r="G2160">
        <v>5544.5743821400001</v>
      </c>
    </row>
    <row r="2161" spans="2:8" x14ac:dyDescent="0.25">
      <c r="B2161" t="s">
        <v>236</v>
      </c>
      <c r="C2161" t="s">
        <v>253</v>
      </c>
      <c r="D2161" t="s">
        <v>259</v>
      </c>
      <c r="E2161">
        <v>6</v>
      </c>
      <c r="F2161">
        <v>2040</v>
      </c>
      <c r="G2161">
        <v>6836.1949782800002</v>
      </c>
    </row>
    <row r="2162" spans="2:8" x14ac:dyDescent="0.25">
      <c r="B2162" t="s">
        <v>236</v>
      </c>
      <c r="C2162" t="s">
        <v>253</v>
      </c>
      <c r="D2162" t="s">
        <v>259</v>
      </c>
      <c r="E2162">
        <v>6</v>
      </c>
      <c r="F2162">
        <v>2045</v>
      </c>
      <c r="G2162">
        <v>7202.3489158399998</v>
      </c>
    </row>
    <row r="2163" spans="2:8" x14ac:dyDescent="0.25">
      <c r="B2163" t="s">
        <v>236</v>
      </c>
      <c r="C2163" t="s">
        <v>253</v>
      </c>
      <c r="D2163" t="s">
        <v>259</v>
      </c>
      <c r="E2163">
        <v>6</v>
      </c>
      <c r="F2163">
        <v>2050</v>
      </c>
      <c r="G2163">
        <v>6345.1905245899998</v>
      </c>
      <c r="H2163" s="161"/>
    </row>
    <row r="2164" spans="2:8" x14ac:dyDescent="0.25">
      <c r="B2164" t="s">
        <v>236</v>
      </c>
      <c r="C2164" t="s">
        <v>252</v>
      </c>
      <c r="D2164" t="s">
        <v>251</v>
      </c>
      <c r="E2164">
        <v>1</v>
      </c>
      <c r="F2164">
        <v>2010</v>
      </c>
      <c r="G2164" s="161">
        <v>779268.85135799996</v>
      </c>
      <c r="H2164" s="161"/>
    </row>
    <row r="2165" spans="2:8" x14ac:dyDescent="0.25">
      <c r="B2165" t="s">
        <v>236</v>
      </c>
      <c r="C2165" t="s">
        <v>252</v>
      </c>
      <c r="D2165" t="s">
        <v>251</v>
      </c>
      <c r="E2165">
        <v>1</v>
      </c>
      <c r="F2165">
        <v>2015</v>
      </c>
      <c r="G2165" s="161">
        <v>853651.26598599995</v>
      </c>
      <c r="H2165" s="161"/>
    </row>
    <row r="2166" spans="2:8" x14ac:dyDescent="0.25">
      <c r="B2166" t="s">
        <v>236</v>
      </c>
      <c r="C2166" t="s">
        <v>252</v>
      </c>
      <c r="D2166" t="s">
        <v>251</v>
      </c>
      <c r="E2166">
        <v>1</v>
      </c>
      <c r="F2166">
        <v>2020</v>
      </c>
      <c r="G2166" s="161">
        <v>890113.808708</v>
      </c>
      <c r="H2166" s="161"/>
    </row>
    <row r="2167" spans="2:8" x14ac:dyDescent="0.25">
      <c r="B2167" t="s">
        <v>236</v>
      </c>
      <c r="C2167" t="s">
        <v>252</v>
      </c>
      <c r="D2167" t="s">
        <v>251</v>
      </c>
      <c r="E2167">
        <v>1</v>
      </c>
      <c r="F2167">
        <v>2025</v>
      </c>
      <c r="G2167" s="161">
        <v>947802.17752999999</v>
      </c>
      <c r="H2167" s="161"/>
    </row>
    <row r="2168" spans="2:8" x14ac:dyDescent="0.25">
      <c r="B2168" t="s">
        <v>236</v>
      </c>
      <c r="C2168" t="s">
        <v>252</v>
      </c>
      <c r="D2168" t="s">
        <v>251</v>
      </c>
      <c r="E2168">
        <v>1</v>
      </c>
      <c r="F2168">
        <v>2030</v>
      </c>
      <c r="G2168" s="161">
        <v>986121.09673700004</v>
      </c>
      <c r="H2168" s="161"/>
    </row>
    <row r="2169" spans="2:8" x14ac:dyDescent="0.25">
      <c r="B2169" t="s">
        <v>236</v>
      </c>
      <c r="C2169" t="s">
        <v>252</v>
      </c>
      <c r="D2169" t="s">
        <v>251</v>
      </c>
      <c r="E2169">
        <v>1</v>
      </c>
      <c r="F2169">
        <v>2035</v>
      </c>
      <c r="G2169" s="161">
        <v>1005223.72802</v>
      </c>
      <c r="H2169" s="161"/>
    </row>
    <row r="2170" spans="2:8" x14ac:dyDescent="0.25">
      <c r="B2170" t="s">
        <v>236</v>
      </c>
      <c r="C2170" t="s">
        <v>252</v>
      </c>
      <c r="D2170" t="s">
        <v>251</v>
      </c>
      <c r="E2170">
        <v>1</v>
      </c>
      <c r="F2170">
        <v>2040</v>
      </c>
      <c r="G2170" s="161">
        <v>1023786.40301</v>
      </c>
      <c r="H2170" s="161"/>
    </row>
    <row r="2171" spans="2:8" x14ac:dyDescent="0.25">
      <c r="B2171" t="s">
        <v>236</v>
      </c>
      <c r="C2171" t="s">
        <v>252</v>
      </c>
      <c r="D2171" t="s">
        <v>251</v>
      </c>
      <c r="E2171">
        <v>1</v>
      </c>
      <c r="F2171">
        <v>2045</v>
      </c>
      <c r="G2171" s="161">
        <v>1051344.9395900001</v>
      </c>
      <c r="H2171" s="161"/>
    </row>
    <row r="2172" spans="2:8" x14ac:dyDescent="0.25">
      <c r="B2172" t="s">
        <v>236</v>
      </c>
      <c r="C2172" t="s">
        <v>252</v>
      </c>
      <c r="D2172" t="s">
        <v>251</v>
      </c>
      <c r="E2172">
        <v>1</v>
      </c>
      <c r="F2172">
        <v>2050</v>
      </c>
      <c r="G2172" s="161">
        <v>1100808.1120500001</v>
      </c>
      <c r="H2172" s="161"/>
    </row>
    <row r="2173" spans="2:8" x14ac:dyDescent="0.25">
      <c r="B2173" t="s">
        <v>236</v>
      </c>
      <c r="C2173" t="s">
        <v>252</v>
      </c>
      <c r="D2173" t="s">
        <v>251</v>
      </c>
      <c r="E2173">
        <v>2</v>
      </c>
      <c r="F2173">
        <v>2010</v>
      </c>
      <c r="G2173" s="161">
        <v>415763.63915399997</v>
      </c>
      <c r="H2173" s="161"/>
    </row>
    <row r="2174" spans="2:8" x14ac:dyDescent="0.25">
      <c r="B2174" t="s">
        <v>236</v>
      </c>
      <c r="C2174" t="s">
        <v>252</v>
      </c>
      <c r="D2174" t="s">
        <v>251</v>
      </c>
      <c r="E2174">
        <v>2</v>
      </c>
      <c r="F2174">
        <v>2015</v>
      </c>
      <c r="G2174" s="161">
        <v>396754.69743599999</v>
      </c>
      <c r="H2174" s="161"/>
    </row>
    <row r="2175" spans="2:8" x14ac:dyDescent="0.25">
      <c r="B2175" t="s">
        <v>236</v>
      </c>
      <c r="C2175" t="s">
        <v>252</v>
      </c>
      <c r="D2175" t="s">
        <v>251</v>
      </c>
      <c r="E2175">
        <v>2</v>
      </c>
      <c r="F2175">
        <v>2020</v>
      </c>
      <c r="G2175" s="161">
        <v>421630.61119800003</v>
      </c>
      <c r="H2175" s="161"/>
    </row>
    <row r="2176" spans="2:8" x14ac:dyDescent="0.25">
      <c r="B2176" t="s">
        <v>236</v>
      </c>
      <c r="C2176" t="s">
        <v>252</v>
      </c>
      <c r="D2176" t="s">
        <v>251</v>
      </c>
      <c r="E2176">
        <v>2</v>
      </c>
      <c r="F2176">
        <v>2025</v>
      </c>
      <c r="G2176" s="161">
        <v>422332.02651</v>
      </c>
      <c r="H2176" s="161"/>
    </row>
    <row r="2177" spans="2:8" x14ac:dyDescent="0.25">
      <c r="B2177" t="s">
        <v>236</v>
      </c>
      <c r="C2177" t="s">
        <v>252</v>
      </c>
      <c r="D2177" t="s">
        <v>251</v>
      </c>
      <c r="E2177">
        <v>2</v>
      </c>
      <c r="F2177">
        <v>2030</v>
      </c>
      <c r="G2177" s="161">
        <v>441667.84587299998</v>
      </c>
      <c r="H2177" s="161"/>
    </row>
    <row r="2178" spans="2:8" x14ac:dyDescent="0.25">
      <c r="B2178" t="s">
        <v>236</v>
      </c>
      <c r="C2178" t="s">
        <v>252</v>
      </c>
      <c r="D2178" t="s">
        <v>251</v>
      </c>
      <c r="E2178">
        <v>2</v>
      </c>
      <c r="F2178">
        <v>2035</v>
      </c>
      <c r="G2178" s="161">
        <v>448481.51825099997</v>
      </c>
      <c r="H2178" s="161"/>
    </row>
    <row r="2179" spans="2:8" x14ac:dyDescent="0.25">
      <c r="B2179" t="s">
        <v>236</v>
      </c>
      <c r="C2179" t="s">
        <v>252</v>
      </c>
      <c r="D2179" t="s">
        <v>251</v>
      </c>
      <c r="E2179">
        <v>2</v>
      </c>
      <c r="F2179">
        <v>2040</v>
      </c>
      <c r="G2179" s="161">
        <v>441836.45096599997</v>
      </c>
      <c r="H2179" s="161"/>
    </row>
    <row r="2180" spans="2:8" x14ac:dyDescent="0.25">
      <c r="B2180" t="s">
        <v>236</v>
      </c>
      <c r="C2180" t="s">
        <v>252</v>
      </c>
      <c r="D2180" t="s">
        <v>251</v>
      </c>
      <c r="E2180">
        <v>2</v>
      </c>
      <c r="F2180">
        <v>2045</v>
      </c>
      <c r="G2180" s="161">
        <v>461480.281036</v>
      </c>
      <c r="H2180" s="161"/>
    </row>
    <row r="2181" spans="2:8" x14ac:dyDescent="0.25">
      <c r="B2181" t="s">
        <v>236</v>
      </c>
      <c r="C2181" t="s">
        <v>252</v>
      </c>
      <c r="D2181" t="s">
        <v>251</v>
      </c>
      <c r="E2181">
        <v>2</v>
      </c>
      <c r="F2181">
        <v>2050</v>
      </c>
      <c r="G2181" s="161">
        <v>477859.83538900001</v>
      </c>
      <c r="H2181" s="161"/>
    </row>
    <row r="2182" spans="2:8" x14ac:dyDescent="0.25">
      <c r="B2182" t="s">
        <v>236</v>
      </c>
      <c r="C2182" t="s">
        <v>252</v>
      </c>
      <c r="D2182" t="s">
        <v>251</v>
      </c>
      <c r="E2182">
        <v>3</v>
      </c>
      <c r="F2182">
        <v>2010</v>
      </c>
      <c r="G2182" s="161">
        <v>151798.73450399999</v>
      </c>
      <c r="H2182" s="161"/>
    </row>
    <row r="2183" spans="2:8" x14ac:dyDescent="0.25">
      <c r="B2183" t="s">
        <v>236</v>
      </c>
      <c r="C2183" t="s">
        <v>252</v>
      </c>
      <c r="D2183" t="s">
        <v>251</v>
      </c>
      <c r="E2183">
        <v>3</v>
      </c>
      <c r="F2183">
        <v>2015</v>
      </c>
      <c r="G2183" s="161">
        <v>176010.54264699999</v>
      </c>
      <c r="H2183" s="161"/>
    </row>
    <row r="2184" spans="2:8" x14ac:dyDescent="0.25">
      <c r="B2184" t="s">
        <v>236</v>
      </c>
      <c r="C2184" t="s">
        <v>252</v>
      </c>
      <c r="D2184" t="s">
        <v>251</v>
      </c>
      <c r="E2184">
        <v>3</v>
      </c>
      <c r="F2184">
        <v>2020</v>
      </c>
      <c r="G2184" s="161">
        <v>175502.638599</v>
      </c>
      <c r="H2184" s="161"/>
    </row>
    <row r="2185" spans="2:8" x14ac:dyDescent="0.25">
      <c r="B2185" t="s">
        <v>236</v>
      </c>
      <c r="C2185" t="s">
        <v>252</v>
      </c>
      <c r="D2185" t="s">
        <v>251</v>
      </c>
      <c r="E2185">
        <v>3</v>
      </c>
      <c r="F2185">
        <v>2025</v>
      </c>
      <c r="G2185" s="161">
        <v>176361.70158699999</v>
      </c>
      <c r="H2185" s="161"/>
    </row>
    <row r="2186" spans="2:8" x14ac:dyDescent="0.25">
      <c r="B2186" t="s">
        <v>236</v>
      </c>
      <c r="C2186" t="s">
        <v>252</v>
      </c>
      <c r="D2186" t="s">
        <v>251</v>
      </c>
      <c r="E2186">
        <v>3</v>
      </c>
      <c r="F2186">
        <v>2030</v>
      </c>
      <c r="G2186" s="161">
        <v>174495.981355</v>
      </c>
      <c r="H2186" s="161"/>
    </row>
    <row r="2187" spans="2:8" x14ac:dyDescent="0.25">
      <c r="B2187" t="s">
        <v>236</v>
      </c>
      <c r="C2187" t="s">
        <v>252</v>
      </c>
      <c r="D2187" t="s">
        <v>251</v>
      </c>
      <c r="E2187">
        <v>3</v>
      </c>
      <c r="F2187">
        <v>2035</v>
      </c>
      <c r="G2187" s="161">
        <v>177840.20225500001</v>
      </c>
      <c r="H2187" s="161"/>
    </row>
    <row r="2188" spans="2:8" x14ac:dyDescent="0.25">
      <c r="B2188" t="s">
        <v>236</v>
      </c>
      <c r="C2188" t="s">
        <v>252</v>
      </c>
      <c r="D2188" t="s">
        <v>251</v>
      </c>
      <c r="E2188">
        <v>3</v>
      </c>
      <c r="F2188">
        <v>2040</v>
      </c>
      <c r="G2188" s="161">
        <v>187942.02489500001</v>
      </c>
      <c r="H2188" s="161"/>
    </row>
    <row r="2189" spans="2:8" x14ac:dyDescent="0.25">
      <c r="B2189" t="s">
        <v>236</v>
      </c>
      <c r="C2189" t="s">
        <v>252</v>
      </c>
      <c r="D2189" t="s">
        <v>251</v>
      </c>
      <c r="E2189">
        <v>3</v>
      </c>
      <c r="F2189">
        <v>2045</v>
      </c>
      <c r="G2189" s="161">
        <v>180547.943516</v>
      </c>
      <c r="H2189" s="161"/>
    </row>
    <row r="2190" spans="2:8" x14ac:dyDescent="0.25">
      <c r="B2190" t="s">
        <v>236</v>
      </c>
      <c r="C2190" t="s">
        <v>252</v>
      </c>
      <c r="D2190" t="s">
        <v>251</v>
      </c>
      <c r="E2190">
        <v>3</v>
      </c>
      <c r="F2190">
        <v>2050</v>
      </c>
      <c r="G2190" s="161">
        <v>195152.81150700001</v>
      </c>
    </row>
    <row r="2191" spans="2:8" x14ac:dyDescent="0.25">
      <c r="B2191" t="s">
        <v>236</v>
      </c>
      <c r="C2191" t="s">
        <v>252</v>
      </c>
      <c r="D2191" t="s">
        <v>251</v>
      </c>
      <c r="E2191">
        <v>4</v>
      </c>
      <c r="F2191">
        <v>2010</v>
      </c>
      <c r="G2191">
        <v>98408.056315320006</v>
      </c>
      <c r="H2191" s="161"/>
    </row>
    <row r="2192" spans="2:8" x14ac:dyDescent="0.25">
      <c r="B2192" t="s">
        <v>236</v>
      </c>
      <c r="C2192" t="s">
        <v>252</v>
      </c>
      <c r="D2192" t="s">
        <v>251</v>
      </c>
      <c r="E2192">
        <v>4</v>
      </c>
      <c r="F2192">
        <v>2015</v>
      </c>
      <c r="G2192" s="161">
        <v>112720.656229</v>
      </c>
      <c r="H2192" s="161"/>
    </row>
    <row r="2193" spans="2:8" x14ac:dyDescent="0.25">
      <c r="B2193" t="s">
        <v>236</v>
      </c>
      <c r="C2193" t="s">
        <v>252</v>
      </c>
      <c r="D2193" t="s">
        <v>251</v>
      </c>
      <c r="E2193">
        <v>4</v>
      </c>
      <c r="F2193">
        <v>2020</v>
      </c>
      <c r="G2193" s="161">
        <v>119658.139914</v>
      </c>
      <c r="H2193" s="161"/>
    </row>
    <row r="2194" spans="2:8" x14ac:dyDescent="0.25">
      <c r="B2194" t="s">
        <v>236</v>
      </c>
      <c r="C2194" t="s">
        <v>252</v>
      </c>
      <c r="D2194" t="s">
        <v>251</v>
      </c>
      <c r="E2194">
        <v>4</v>
      </c>
      <c r="F2194">
        <v>2025</v>
      </c>
      <c r="G2194" s="161">
        <v>119323.54642499999</v>
      </c>
      <c r="H2194" s="161"/>
    </row>
    <row r="2195" spans="2:8" x14ac:dyDescent="0.25">
      <c r="B2195" t="s">
        <v>236</v>
      </c>
      <c r="C2195" t="s">
        <v>252</v>
      </c>
      <c r="D2195" t="s">
        <v>251</v>
      </c>
      <c r="E2195">
        <v>4</v>
      </c>
      <c r="F2195">
        <v>2030</v>
      </c>
      <c r="G2195" s="161">
        <v>117637.19667999999</v>
      </c>
      <c r="H2195" s="161"/>
    </row>
    <row r="2196" spans="2:8" x14ac:dyDescent="0.25">
      <c r="B2196" t="s">
        <v>236</v>
      </c>
      <c r="C2196" t="s">
        <v>252</v>
      </c>
      <c r="D2196" t="s">
        <v>251</v>
      </c>
      <c r="E2196">
        <v>4</v>
      </c>
      <c r="F2196">
        <v>2035</v>
      </c>
      <c r="G2196" s="161">
        <v>128504.29935</v>
      </c>
      <c r="H2196" s="161"/>
    </row>
    <row r="2197" spans="2:8" x14ac:dyDescent="0.25">
      <c r="B2197" t="s">
        <v>236</v>
      </c>
      <c r="C2197" t="s">
        <v>252</v>
      </c>
      <c r="D2197" t="s">
        <v>251</v>
      </c>
      <c r="E2197">
        <v>4</v>
      </c>
      <c r="F2197">
        <v>2040</v>
      </c>
      <c r="G2197" s="161">
        <v>129995.56034500001</v>
      </c>
      <c r="H2197" s="161"/>
    </row>
    <row r="2198" spans="2:8" x14ac:dyDescent="0.25">
      <c r="B2198" t="s">
        <v>236</v>
      </c>
      <c r="C2198" t="s">
        <v>252</v>
      </c>
      <c r="D2198" t="s">
        <v>251</v>
      </c>
      <c r="E2198">
        <v>4</v>
      </c>
      <c r="F2198">
        <v>2045</v>
      </c>
      <c r="G2198" s="161">
        <v>129202.03836999999</v>
      </c>
      <c r="H2198" s="161"/>
    </row>
    <row r="2199" spans="2:8" x14ac:dyDescent="0.25">
      <c r="B2199" t="s">
        <v>236</v>
      </c>
      <c r="C2199" t="s">
        <v>252</v>
      </c>
      <c r="D2199" t="s">
        <v>251</v>
      </c>
      <c r="E2199">
        <v>4</v>
      </c>
      <c r="F2199">
        <v>2050</v>
      </c>
      <c r="G2199" s="161">
        <v>133366.8812</v>
      </c>
    </row>
    <row r="2200" spans="2:8" x14ac:dyDescent="0.25">
      <c r="B2200" t="s">
        <v>236</v>
      </c>
      <c r="C2200" t="s">
        <v>252</v>
      </c>
      <c r="D2200" t="s">
        <v>251</v>
      </c>
      <c r="E2200">
        <v>5</v>
      </c>
      <c r="F2200">
        <v>2010</v>
      </c>
      <c r="G2200">
        <v>30626.329133179999</v>
      </c>
    </row>
    <row r="2201" spans="2:8" x14ac:dyDescent="0.25">
      <c r="B2201" t="s">
        <v>236</v>
      </c>
      <c r="C2201" t="s">
        <v>252</v>
      </c>
      <c r="D2201" t="s">
        <v>251</v>
      </c>
      <c r="E2201">
        <v>5</v>
      </c>
      <c r="F2201">
        <v>2015</v>
      </c>
      <c r="G2201">
        <v>35720.64216743</v>
      </c>
    </row>
    <row r="2202" spans="2:8" x14ac:dyDescent="0.25">
      <c r="B2202" t="s">
        <v>236</v>
      </c>
      <c r="C2202" t="s">
        <v>252</v>
      </c>
      <c r="D2202" t="s">
        <v>251</v>
      </c>
      <c r="E2202">
        <v>5</v>
      </c>
      <c r="F2202">
        <v>2020</v>
      </c>
      <c r="G2202">
        <v>38937.544483379999</v>
      </c>
    </row>
    <row r="2203" spans="2:8" x14ac:dyDescent="0.25">
      <c r="B2203" t="s">
        <v>236</v>
      </c>
      <c r="C2203" t="s">
        <v>252</v>
      </c>
      <c r="D2203" t="s">
        <v>251</v>
      </c>
      <c r="E2203">
        <v>5</v>
      </c>
      <c r="F2203">
        <v>2025</v>
      </c>
      <c r="G2203">
        <v>40317.551612509997</v>
      </c>
    </row>
    <row r="2204" spans="2:8" x14ac:dyDescent="0.25">
      <c r="B2204" t="s">
        <v>236</v>
      </c>
      <c r="C2204" t="s">
        <v>252</v>
      </c>
      <c r="D2204" t="s">
        <v>251</v>
      </c>
      <c r="E2204">
        <v>5</v>
      </c>
      <c r="F2204">
        <v>2030</v>
      </c>
      <c r="G2204">
        <v>40291.326077199999</v>
      </c>
    </row>
    <row r="2205" spans="2:8" x14ac:dyDescent="0.25">
      <c r="B2205" t="s">
        <v>236</v>
      </c>
      <c r="C2205" t="s">
        <v>252</v>
      </c>
      <c r="D2205" t="s">
        <v>251</v>
      </c>
      <c r="E2205">
        <v>5</v>
      </c>
      <c r="F2205">
        <v>2035</v>
      </c>
      <c r="G2205">
        <v>43373.19402096</v>
      </c>
    </row>
    <row r="2206" spans="2:8" x14ac:dyDescent="0.25">
      <c r="B2206" t="s">
        <v>236</v>
      </c>
      <c r="C2206" t="s">
        <v>252</v>
      </c>
      <c r="D2206" t="s">
        <v>251</v>
      </c>
      <c r="E2206">
        <v>5</v>
      </c>
      <c r="F2206">
        <v>2040</v>
      </c>
      <c r="G2206">
        <v>42165.083021140003</v>
      </c>
    </row>
    <row r="2207" spans="2:8" x14ac:dyDescent="0.25">
      <c r="B2207" t="s">
        <v>236</v>
      </c>
      <c r="C2207" t="s">
        <v>252</v>
      </c>
      <c r="D2207" t="s">
        <v>251</v>
      </c>
      <c r="E2207">
        <v>5</v>
      </c>
      <c r="F2207">
        <v>2045</v>
      </c>
      <c r="G2207">
        <v>44061.036466899997</v>
      </c>
    </row>
    <row r="2208" spans="2:8" x14ac:dyDescent="0.25">
      <c r="B2208" t="s">
        <v>236</v>
      </c>
      <c r="C2208" t="s">
        <v>252</v>
      </c>
      <c r="D2208" t="s">
        <v>251</v>
      </c>
      <c r="E2208">
        <v>5</v>
      </c>
      <c r="F2208">
        <v>2050</v>
      </c>
      <c r="G2208">
        <v>38923.260398090002</v>
      </c>
    </row>
    <row r="2209" spans="2:8" x14ac:dyDescent="0.25">
      <c r="B2209" t="s">
        <v>236</v>
      </c>
      <c r="C2209" t="s">
        <v>252</v>
      </c>
      <c r="D2209" t="s">
        <v>251</v>
      </c>
      <c r="E2209">
        <v>6</v>
      </c>
      <c r="F2209">
        <v>2010</v>
      </c>
      <c r="G2209">
        <v>13187.4520897</v>
      </c>
    </row>
    <row r="2210" spans="2:8" x14ac:dyDescent="0.25">
      <c r="B2210" t="s">
        <v>236</v>
      </c>
      <c r="C2210" t="s">
        <v>252</v>
      </c>
      <c r="D2210" t="s">
        <v>251</v>
      </c>
      <c r="E2210">
        <v>6</v>
      </c>
      <c r="F2210">
        <v>2015</v>
      </c>
      <c r="G2210">
        <v>14573.116663049999</v>
      </c>
    </row>
    <row r="2211" spans="2:8" x14ac:dyDescent="0.25">
      <c r="B2211" t="s">
        <v>236</v>
      </c>
      <c r="C2211" t="s">
        <v>252</v>
      </c>
      <c r="D2211" t="s">
        <v>251</v>
      </c>
      <c r="E2211">
        <v>6</v>
      </c>
      <c r="F2211">
        <v>2020</v>
      </c>
      <c r="G2211">
        <v>15140.795713269999</v>
      </c>
    </row>
    <row r="2212" spans="2:8" x14ac:dyDescent="0.25">
      <c r="B2212" t="s">
        <v>236</v>
      </c>
      <c r="C2212" t="s">
        <v>252</v>
      </c>
      <c r="D2212" t="s">
        <v>251</v>
      </c>
      <c r="E2212">
        <v>6</v>
      </c>
      <c r="F2212">
        <v>2025</v>
      </c>
      <c r="G2212">
        <v>16183.187180450001</v>
      </c>
    </row>
    <row r="2213" spans="2:8" x14ac:dyDescent="0.25">
      <c r="B2213" t="s">
        <v>236</v>
      </c>
      <c r="C2213" t="s">
        <v>252</v>
      </c>
      <c r="D2213" t="s">
        <v>251</v>
      </c>
      <c r="E2213">
        <v>6</v>
      </c>
      <c r="F2213">
        <v>2030</v>
      </c>
      <c r="G2213">
        <v>16241.46632046</v>
      </c>
    </row>
    <row r="2214" spans="2:8" x14ac:dyDescent="0.25">
      <c r="B2214" t="s">
        <v>236</v>
      </c>
      <c r="C2214" t="s">
        <v>252</v>
      </c>
      <c r="D2214" t="s">
        <v>251</v>
      </c>
      <c r="E2214">
        <v>6</v>
      </c>
      <c r="F2214">
        <v>2035</v>
      </c>
      <c r="G2214">
        <v>16090.59741133</v>
      </c>
    </row>
    <row r="2215" spans="2:8" x14ac:dyDescent="0.25">
      <c r="B2215" t="s">
        <v>236</v>
      </c>
      <c r="C2215" t="s">
        <v>252</v>
      </c>
      <c r="D2215" t="s">
        <v>251</v>
      </c>
      <c r="E2215">
        <v>6</v>
      </c>
      <c r="F2215">
        <v>2040</v>
      </c>
      <c r="G2215">
        <v>15707.02654846</v>
      </c>
    </row>
    <row r="2216" spans="2:8" x14ac:dyDescent="0.25">
      <c r="B2216" t="s">
        <v>236</v>
      </c>
      <c r="C2216" t="s">
        <v>252</v>
      </c>
      <c r="D2216" t="s">
        <v>251</v>
      </c>
      <c r="E2216">
        <v>6</v>
      </c>
      <c r="F2216">
        <v>2045</v>
      </c>
      <c r="G2216">
        <v>16219.502884330001</v>
      </c>
    </row>
    <row r="2217" spans="2:8" x14ac:dyDescent="0.25">
      <c r="B2217" t="s">
        <v>236</v>
      </c>
      <c r="C2217" t="s">
        <v>252</v>
      </c>
      <c r="D2217" t="s">
        <v>251</v>
      </c>
      <c r="E2217">
        <v>6</v>
      </c>
      <c r="F2217">
        <v>2050</v>
      </c>
      <c r="G2217">
        <v>18425.263942500002</v>
      </c>
      <c r="H2217" s="161"/>
    </row>
    <row r="2218" spans="2:8" x14ac:dyDescent="0.25">
      <c r="B2218" t="s">
        <v>236</v>
      </c>
      <c r="C2218" t="s">
        <v>252</v>
      </c>
      <c r="D2218" t="s">
        <v>254</v>
      </c>
      <c r="E2218">
        <v>1</v>
      </c>
      <c r="F2218">
        <v>2010</v>
      </c>
      <c r="G2218" s="161">
        <v>609307.31793300004</v>
      </c>
      <c r="H2218" s="161"/>
    </row>
    <row r="2219" spans="2:8" x14ac:dyDescent="0.25">
      <c r="B2219" t="s">
        <v>236</v>
      </c>
      <c r="C2219" t="s">
        <v>252</v>
      </c>
      <c r="D2219" t="s">
        <v>254</v>
      </c>
      <c r="E2219">
        <v>1</v>
      </c>
      <c r="F2219">
        <v>2015</v>
      </c>
      <c r="G2219" s="161">
        <v>669457.78996299999</v>
      </c>
      <c r="H2219" s="161"/>
    </row>
    <row r="2220" spans="2:8" x14ac:dyDescent="0.25">
      <c r="B2220" t="s">
        <v>236</v>
      </c>
      <c r="C2220" t="s">
        <v>252</v>
      </c>
      <c r="D2220" t="s">
        <v>254</v>
      </c>
      <c r="E2220">
        <v>1</v>
      </c>
      <c r="F2220">
        <v>2020</v>
      </c>
      <c r="G2220" s="161">
        <v>701375.22899199999</v>
      </c>
      <c r="H2220" s="161"/>
    </row>
    <row r="2221" spans="2:8" x14ac:dyDescent="0.25">
      <c r="B2221" t="s">
        <v>236</v>
      </c>
      <c r="C2221" t="s">
        <v>252</v>
      </c>
      <c r="D2221" t="s">
        <v>254</v>
      </c>
      <c r="E2221">
        <v>1</v>
      </c>
      <c r="F2221">
        <v>2025</v>
      </c>
      <c r="G2221" s="161">
        <v>722747.40979900002</v>
      </c>
      <c r="H2221" s="161"/>
    </row>
    <row r="2222" spans="2:8" x14ac:dyDescent="0.25">
      <c r="B2222" t="s">
        <v>236</v>
      </c>
      <c r="C2222" t="s">
        <v>252</v>
      </c>
      <c r="D2222" t="s">
        <v>254</v>
      </c>
      <c r="E2222">
        <v>1</v>
      </c>
      <c r="F2222">
        <v>2030</v>
      </c>
      <c r="G2222" s="161">
        <v>740369.01765000005</v>
      </c>
      <c r="H2222" s="161"/>
    </row>
    <row r="2223" spans="2:8" x14ac:dyDescent="0.25">
      <c r="B2223" t="s">
        <v>236</v>
      </c>
      <c r="C2223" t="s">
        <v>252</v>
      </c>
      <c r="D2223" t="s">
        <v>254</v>
      </c>
      <c r="E2223">
        <v>1</v>
      </c>
      <c r="F2223">
        <v>2035</v>
      </c>
      <c r="G2223" s="161">
        <v>765523.49126899999</v>
      </c>
      <c r="H2223" s="161"/>
    </row>
    <row r="2224" spans="2:8" x14ac:dyDescent="0.25">
      <c r="B2224" t="s">
        <v>236</v>
      </c>
      <c r="C2224" t="s">
        <v>252</v>
      </c>
      <c r="D2224" t="s">
        <v>254</v>
      </c>
      <c r="E2224">
        <v>1</v>
      </c>
      <c r="F2224">
        <v>2040</v>
      </c>
      <c r="G2224" s="161">
        <v>790279.81266499998</v>
      </c>
      <c r="H2224" s="161"/>
    </row>
    <row r="2225" spans="2:8" x14ac:dyDescent="0.25">
      <c r="B2225" t="s">
        <v>236</v>
      </c>
      <c r="C2225" t="s">
        <v>252</v>
      </c>
      <c r="D2225" t="s">
        <v>254</v>
      </c>
      <c r="E2225">
        <v>1</v>
      </c>
      <c r="F2225">
        <v>2045</v>
      </c>
      <c r="G2225" s="161">
        <v>804232.35400299996</v>
      </c>
      <c r="H2225" s="161"/>
    </row>
    <row r="2226" spans="2:8" x14ac:dyDescent="0.25">
      <c r="B2226" t="s">
        <v>236</v>
      </c>
      <c r="C2226" t="s">
        <v>252</v>
      </c>
      <c r="D2226" t="s">
        <v>254</v>
      </c>
      <c r="E2226">
        <v>1</v>
      </c>
      <c r="F2226">
        <v>2050</v>
      </c>
      <c r="G2226" s="161">
        <v>815310.69099399995</v>
      </c>
      <c r="H2226" s="161"/>
    </row>
    <row r="2227" spans="2:8" x14ac:dyDescent="0.25">
      <c r="B2227" t="s">
        <v>236</v>
      </c>
      <c r="C2227" t="s">
        <v>252</v>
      </c>
      <c r="D2227" t="s">
        <v>254</v>
      </c>
      <c r="E2227">
        <v>2</v>
      </c>
      <c r="F2227">
        <v>2010</v>
      </c>
      <c r="G2227" s="161">
        <v>341191.163573</v>
      </c>
      <c r="H2227" s="161"/>
    </row>
    <row r="2228" spans="2:8" x14ac:dyDescent="0.25">
      <c r="B2228" t="s">
        <v>236</v>
      </c>
      <c r="C2228" t="s">
        <v>252</v>
      </c>
      <c r="D2228" t="s">
        <v>254</v>
      </c>
      <c r="E2228">
        <v>2</v>
      </c>
      <c r="F2228">
        <v>2015</v>
      </c>
      <c r="G2228" s="161">
        <v>332411.62612600002</v>
      </c>
      <c r="H2228" s="161"/>
    </row>
    <row r="2229" spans="2:8" x14ac:dyDescent="0.25">
      <c r="B2229" t="s">
        <v>236</v>
      </c>
      <c r="C2229" t="s">
        <v>252</v>
      </c>
      <c r="D2229" t="s">
        <v>254</v>
      </c>
      <c r="E2229">
        <v>2</v>
      </c>
      <c r="F2229">
        <v>2020</v>
      </c>
      <c r="G2229" s="161">
        <v>356099.733335</v>
      </c>
      <c r="H2229" s="161"/>
    </row>
    <row r="2230" spans="2:8" x14ac:dyDescent="0.25">
      <c r="B2230" t="s">
        <v>236</v>
      </c>
      <c r="C2230" t="s">
        <v>252</v>
      </c>
      <c r="D2230" t="s">
        <v>254</v>
      </c>
      <c r="E2230">
        <v>2</v>
      </c>
      <c r="F2230">
        <v>2025</v>
      </c>
      <c r="G2230" s="161">
        <v>359855.79124799999</v>
      </c>
      <c r="H2230" s="161"/>
    </row>
    <row r="2231" spans="2:8" x14ac:dyDescent="0.25">
      <c r="B2231" t="s">
        <v>236</v>
      </c>
      <c r="C2231" t="s">
        <v>252</v>
      </c>
      <c r="D2231" t="s">
        <v>254</v>
      </c>
      <c r="E2231">
        <v>2</v>
      </c>
      <c r="F2231">
        <v>2030</v>
      </c>
      <c r="G2231" s="161">
        <v>360359.90717000002</v>
      </c>
      <c r="H2231" s="161"/>
    </row>
    <row r="2232" spans="2:8" x14ac:dyDescent="0.25">
      <c r="B2232" t="s">
        <v>236</v>
      </c>
      <c r="C2232" t="s">
        <v>252</v>
      </c>
      <c r="D2232" t="s">
        <v>254</v>
      </c>
      <c r="E2232">
        <v>2</v>
      </c>
      <c r="F2232">
        <v>2035</v>
      </c>
      <c r="G2232" s="161">
        <v>370412.44041400001</v>
      </c>
      <c r="H2232" s="161"/>
    </row>
    <row r="2233" spans="2:8" x14ac:dyDescent="0.25">
      <c r="B2233" t="s">
        <v>236</v>
      </c>
      <c r="C2233" t="s">
        <v>252</v>
      </c>
      <c r="D2233" t="s">
        <v>254</v>
      </c>
      <c r="E2233">
        <v>2</v>
      </c>
      <c r="F2233">
        <v>2040</v>
      </c>
      <c r="G2233" s="161">
        <v>379954.52111199999</v>
      </c>
      <c r="H2233" s="161"/>
    </row>
    <row r="2234" spans="2:8" x14ac:dyDescent="0.25">
      <c r="B2234" t="s">
        <v>236</v>
      </c>
      <c r="C2234" t="s">
        <v>252</v>
      </c>
      <c r="D2234" t="s">
        <v>254</v>
      </c>
      <c r="E2234">
        <v>2</v>
      </c>
      <c r="F2234">
        <v>2045</v>
      </c>
      <c r="G2234" s="161">
        <v>384586.19510800001</v>
      </c>
      <c r="H2234" s="161"/>
    </row>
    <row r="2235" spans="2:8" x14ac:dyDescent="0.25">
      <c r="B2235" t="s">
        <v>236</v>
      </c>
      <c r="C2235" t="s">
        <v>252</v>
      </c>
      <c r="D2235" t="s">
        <v>254</v>
      </c>
      <c r="E2235">
        <v>2</v>
      </c>
      <c r="F2235">
        <v>2050</v>
      </c>
      <c r="G2235" s="161">
        <v>388995.76282100001</v>
      </c>
      <c r="H2235" s="161"/>
    </row>
    <row r="2236" spans="2:8" x14ac:dyDescent="0.25">
      <c r="B2236" t="s">
        <v>236</v>
      </c>
      <c r="C2236" t="s">
        <v>252</v>
      </c>
      <c r="D2236" t="s">
        <v>254</v>
      </c>
      <c r="E2236">
        <v>3</v>
      </c>
      <c r="F2236">
        <v>2010</v>
      </c>
      <c r="G2236" s="161">
        <v>126655.025094</v>
      </c>
      <c r="H2236" s="161"/>
    </row>
    <row r="2237" spans="2:8" x14ac:dyDescent="0.25">
      <c r="B2237" t="s">
        <v>236</v>
      </c>
      <c r="C2237" t="s">
        <v>252</v>
      </c>
      <c r="D2237" t="s">
        <v>254</v>
      </c>
      <c r="E2237">
        <v>3</v>
      </c>
      <c r="F2237">
        <v>2015</v>
      </c>
      <c r="G2237" s="161">
        <v>141210.149179</v>
      </c>
      <c r="H2237" s="161"/>
    </row>
    <row r="2238" spans="2:8" x14ac:dyDescent="0.25">
      <c r="B2238" t="s">
        <v>236</v>
      </c>
      <c r="C2238" t="s">
        <v>252</v>
      </c>
      <c r="D2238" t="s">
        <v>254</v>
      </c>
      <c r="E2238">
        <v>3</v>
      </c>
      <c r="F2238">
        <v>2020</v>
      </c>
      <c r="G2238" s="161">
        <v>143817.38365900001</v>
      </c>
      <c r="H2238" s="161"/>
    </row>
    <row r="2239" spans="2:8" x14ac:dyDescent="0.25">
      <c r="B2239" t="s">
        <v>236</v>
      </c>
      <c r="C2239" t="s">
        <v>252</v>
      </c>
      <c r="D2239" t="s">
        <v>254</v>
      </c>
      <c r="E2239">
        <v>3</v>
      </c>
      <c r="F2239">
        <v>2025</v>
      </c>
      <c r="G2239" s="161">
        <v>143425.068482</v>
      </c>
      <c r="H2239" s="161"/>
    </row>
    <row r="2240" spans="2:8" x14ac:dyDescent="0.25">
      <c r="B2240" t="s">
        <v>236</v>
      </c>
      <c r="C2240" t="s">
        <v>252</v>
      </c>
      <c r="D2240" t="s">
        <v>254</v>
      </c>
      <c r="E2240">
        <v>3</v>
      </c>
      <c r="F2240">
        <v>2030</v>
      </c>
      <c r="G2240" s="161">
        <v>151259.02249100001</v>
      </c>
      <c r="H2240" s="161"/>
    </row>
    <row r="2241" spans="2:8" x14ac:dyDescent="0.25">
      <c r="B2241" t="s">
        <v>236</v>
      </c>
      <c r="C2241" t="s">
        <v>252</v>
      </c>
      <c r="D2241" t="s">
        <v>254</v>
      </c>
      <c r="E2241">
        <v>3</v>
      </c>
      <c r="F2241">
        <v>2035</v>
      </c>
      <c r="G2241" s="161">
        <v>151181.663283</v>
      </c>
      <c r="H2241" s="161"/>
    </row>
    <row r="2242" spans="2:8" x14ac:dyDescent="0.25">
      <c r="B2242" t="s">
        <v>236</v>
      </c>
      <c r="C2242" t="s">
        <v>252</v>
      </c>
      <c r="D2242" t="s">
        <v>254</v>
      </c>
      <c r="E2242">
        <v>3</v>
      </c>
      <c r="F2242">
        <v>2040</v>
      </c>
      <c r="G2242" s="161">
        <v>156754.89759800001</v>
      </c>
      <c r="H2242" s="161"/>
    </row>
    <row r="2243" spans="2:8" x14ac:dyDescent="0.25">
      <c r="B2243" t="s">
        <v>236</v>
      </c>
      <c r="C2243" t="s">
        <v>252</v>
      </c>
      <c r="D2243" t="s">
        <v>254</v>
      </c>
      <c r="E2243">
        <v>3</v>
      </c>
      <c r="F2243">
        <v>2045</v>
      </c>
      <c r="G2243" s="161">
        <v>158261.32692399999</v>
      </c>
      <c r="H2243" s="161"/>
    </row>
    <row r="2244" spans="2:8" x14ac:dyDescent="0.25">
      <c r="B2244" t="s">
        <v>236</v>
      </c>
      <c r="C2244" t="s">
        <v>252</v>
      </c>
      <c r="D2244" t="s">
        <v>254</v>
      </c>
      <c r="E2244">
        <v>3</v>
      </c>
      <c r="F2244">
        <v>2050</v>
      </c>
      <c r="G2244" s="161">
        <v>164368.569709</v>
      </c>
    </row>
    <row r="2245" spans="2:8" x14ac:dyDescent="0.25">
      <c r="B2245" t="s">
        <v>236</v>
      </c>
      <c r="C2245" t="s">
        <v>252</v>
      </c>
      <c r="D2245" t="s">
        <v>254</v>
      </c>
      <c r="E2245">
        <v>4</v>
      </c>
      <c r="F2245">
        <v>2010</v>
      </c>
      <c r="G2245">
        <v>82583.79624163</v>
      </c>
    </row>
    <row r="2246" spans="2:8" x14ac:dyDescent="0.25">
      <c r="B2246" t="s">
        <v>236</v>
      </c>
      <c r="C2246" t="s">
        <v>252</v>
      </c>
      <c r="D2246" t="s">
        <v>254</v>
      </c>
      <c r="E2246">
        <v>4</v>
      </c>
      <c r="F2246">
        <v>2015</v>
      </c>
      <c r="G2246">
        <v>94674.362472459994</v>
      </c>
      <c r="H2246" s="161"/>
    </row>
    <row r="2247" spans="2:8" x14ac:dyDescent="0.25">
      <c r="B2247" t="s">
        <v>236</v>
      </c>
      <c r="C2247" t="s">
        <v>252</v>
      </c>
      <c r="D2247" t="s">
        <v>254</v>
      </c>
      <c r="E2247">
        <v>4</v>
      </c>
      <c r="F2247">
        <v>2020</v>
      </c>
      <c r="G2247" s="161">
        <v>104010.047093</v>
      </c>
      <c r="H2247" s="161"/>
    </row>
    <row r="2248" spans="2:8" x14ac:dyDescent="0.25">
      <c r="B2248" t="s">
        <v>236</v>
      </c>
      <c r="C2248" t="s">
        <v>252</v>
      </c>
      <c r="D2248" t="s">
        <v>254</v>
      </c>
      <c r="E2248">
        <v>4</v>
      </c>
      <c r="F2248">
        <v>2025</v>
      </c>
      <c r="G2248" s="161">
        <v>104584.910116</v>
      </c>
      <c r="H2248" s="161"/>
    </row>
    <row r="2249" spans="2:8" x14ac:dyDescent="0.25">
      <c r="B2249" t="s">
        <v>236</v>
      </c>
      <c r="C2249" t="s">
        <v>252</v>
      </c>
      <c r="D2249" t="s">
        <v>254</v>
      </c>
      <c r="E2249">
        <v>4</v>
      </c>
      <c r="F2249">
        <v>2030</v>
      </c>
      <c r="G2249" s="161">
        <v>106628.081081</v>
      </c>
      <c r="H2249" s="161"/>
    </row>
    <row r="2250" spans="2:8" x14ac:dyDescent="0.25">
      <c r="B2250" t="s">
        <v>236</v>
      </c>
      <c r="C2250" t="s">
        <v>252</v>
      </c>
      <c r="D2250" t="s">
        <v>254</v>
      </c>
      <c r="E2250">
        <v>4</v>
      </c>
      <c r="F2250">
        <v>2035</v>
      </c>
      <c r="G2250" s="161">
        <v>106843.238081</v>
      </c>
      <c r="H2250" s="161"/>
    </row>
    <row r="2251" spans="2:8" x14ac:dyDescent="0.25">
      <c r="B2251" t="s">
        <v>236</v>
      </c>
      <c r="C2251" t="s">
        <v>252</v>
      </c>
      <c r="D2251" t="s">
        <v>254</v>
      </c>
      <c r="E2251">
        <v>4</v>
      </c>
      <c r="F2251">
        <v>2040</v>
      </c>
      <c r="G2251" s="161">
        <v>103641.77169199999</v>
      </c>
      <c r="H2251" s="161"/>
    </row>
    <row r="2252" spans="2:8" x14ac:dyDescent="0.25">
      <c r="B2252" t="s">
        <v>236</v>
      </c>
      <c r="C2252" t="s">
        <v>252</v>
      </c>
      <c r="D2252" t="s">
        <v>254</v>
      </c>
      <c r="E2252">
        <v>4</v>
      </c>
      <c r="F2252">
        <v>2045</v>
      </c>
      <c r="G2252" s="161">
        <v>106748.35277699999</v>
      </c>
      <c r="H2252" s="161"/>
    </row>
    <row r="2253" spans="2:8" x14ac:dyDescent="0.25">
      <c r="B2253" t="s">
        <v>236</v>
      </c>
      <c r="C2253" t="s">
        <v>252</v>
      </c>
      <c r="D2253" t="s">
        <v>254</v>
      </c>
      <c r="E2253">
        <v>4</v>
      </c>
      <c r="F2253">
        <v>2050</v>
      </c>
      <c r="G2253" s="161">
        <v>109925.251687</v>
      </c>
    </row>
    <row r="2254" spans="2:8" x14ac:dyDescent="0.25">
      <c r="B2254" t="s">
        <v>236</v>
      </c>
      <c r="C2254" t="s">
        <v>252</v>
      </c>
      <c r="D2254" t="s">
        <v>254</v>
      </c>
      <c r="E2254">
        <v>5</v>
      </c>
      <c r="F2254">
        <v>2010</v>
      </c>
      <c r="G2254">
        <v>37471.758393160002</v>
      </c>
    </row>
    <row r="2255" spans="2:8" x14ac:dyDescent="0.25">
      <c r="B2255" t="s">
        <v>236</v>
      </c>
      <c r="C2255" t="s">
        <v>252</v>
      </c>
      <c r="D2255" t="s">
        <v>254</v>
      </c>
      <c r="E2255">
        <v>5</v>
      </c>
      <c r="F2255">
        <v>2015</v>
      </c>
      <c r="G2255">
        <v>38316.699735759998</v>
      </c>
    </row>
    <row r="2256" spans="2:8" x14ac:dyDescent="0.25">
      <c r="B2256" t="s">
        <v>236</v>
      </c>
      <c r="C2256" t="s">
        <v>252</v>
      </c>
      <c r="D2256" t="s">
        <v>254</v>
      </c>
      <c r="E2256">
        <v>5</v>
      </c>
      <c r="F2256">
        <v>2020</v>
      </c>
      <c r="G2256">
        <v>36576.483128489999</v>
      </c>
    </row>
    <row r="2257" spans="2:8" x14ac:dyDescent="0.25">
      <c r="B2257" t="s">
        <v>236</v>
      </c>
      <c r="C2257" t="s">
        <v>252</v>
      </c>
      <c r="D2257" t="s">
        <v>254</v>
      </c>
      <c r="E2257">
        <v>5</v>
      </c>
      <c r="F2257">
        <v>2025</v>
      </c>
      <c r="G2257">
        <v>35415.09216036</v>
      </c>
    </row>
    <row r="2258" spans="2:8" x14ac:dyDescent="0.25">
      <c r="B2258" t="s">
        <v>236</v>
      </c>
      <c r="C2258" t="s">
        <v>252</v>
      </c>
      <c r="D2258" t="s">
        <v>254</v>
      </c>
      <c r="E2258">
        <v>5</v>
      </c>
      <c r="F2258">
        <v>2030</v>
      </c>
      <c r="G2258">
        <v>38124.65074117</v>
      </c>
    </row>
    <row r="2259" spans="2:8" x14ac:dyDescent="0.25">
      <c r="B2259" t="s">
        <v>236</v>
      </c>
      <c r="C2259" t="s">
        <v>252</v>
      </c>
      <c r="D2259" t="s">
        <v>254</v>
      </c>
      <c r="E2259">
        <v>5</v>
      </c>
      <c r="F2259">
        <v>2035</v>
      </c>
      <c r="G2259">
        <v>38564.184378949998</v>
      </c>
    </row>
    <row r="2260" spans="2:8" x14ac:dyDescent="0.25">
      <c r="B2260" t="s">
        <v>236</v>
      </c>
      <c r="C2260" t="s">
        <v>252</v>
      </c>
      <c r="D2260" t="s">
        <v>254</v>
      </c>
      <c r="E2260">
        <v>5</v>
      </c>
      <c r="F2260">
        <v>2040</v>
      </c>
      <c r="G2260">
        <v>37977.785088550001</v>
      </c>
    </row>
    <row r="2261" spans="2:8" x14ac:dyDescent="0.25">
      <c r="B2261" t="s">
        <v>236</v>
      </c>
      <c r="C2261" t="s">
        <v>252</v>
      </c>
      <c r="D2261" t="s">
        <v>254</v>
      </c>
      <c r="E2261">
        <v>5</v>
      </c>
      <c r="F2261">
        <v>2045</v>
      </c>
      <c r="G2261">
        <v>39710.528503319998</v>
      </c>
    </row>
    <row r="2262" spans="2:8" x14ac:dyDescent="0.25">
      <c r="B2262" t="s">
        <v>236</v>
      </c>
      <c r="C2262" t="s">
        <v>252</v>
      </c>
      <c r="D2262" t="s">
        <v>254</v>
      </c>
      <c r="E2262">
        <v>5</v>
      </c>
      <c r="F2262">
        <v>2050</v>
      </c>
      <c r="G2262">
        <v>36236.357274089998</v>
      </c>
    </row>
    <row r="2263" spans="2:8" x14ac:dyDescent="0.25">
      <c r="B2263" t="s">
        <v>236</v>
      </c>
      <c r="C2263" t="s">
        <v>252</v>
      </c>
      <c r="D2263" t="s">
        <v>254</v>
      </c>
      <c r="E2263">
        <v>6</v>
      </c>
      <c r="F2263">
        <v>2010</v>
      </c>
      <c r="G2263">
        <v>18066.78478912</v>
      </c>
    </row>
    <row r="2264" spans="2:8" x14ac:dyDescent="0.25">
      <c r="B2264" t="s">
        <v>236</v>
      </c>
      <c r="C2264" t="s">
        <v>252</v>
      </c>
      <c r="D2264" t="s">
        <v>254</v>
      </c>
      <c r="E2264">
        <v>6</v>
      </c>
      <c r="F2264">
        <v>2015</v>
      </c>
      <c r="G2264">
        <v>19650.45711549</v>
      </c>
    </row>
    <row r="2265" spans="2:8" x14ac:dyDescent="0.25">
      <c r="B2265" t="s">
        <v>236</v>
      </c>
      <c r="C2265" t="s">
        <v>252</v>
      </c>
      <c r="D2265" t="s">
        <v>254</v>
      </c>
      <c r="E2265">
        <v>6</v>
      </c>
      <c r="F2265">
        <v>2020</v>
      </c>
      <c r="G2265">
        <v>17326.508978869999</v>
      </c>
    </row>
    <row r="2266" spans="2:8" x14ac:dyDescent="0.25">
      <c r="B2266" t="s">
        <v>236</v>
      </c>
      <c r="C2266" t="s">
        <v>252</v>
      </c>
      <c r="D2266" t="s">
        <v>254</v>
      </c>
      <c r="E2266">
        <v>6</v>
      </c>
      <c r="F2266">
        <v>2025</v>
      </c>
      <c r="G2266">
        <v>14719.11560624</v>
      </c>
    </row>
    <row r="2267" spans="2:8" x14ac:dyDescent="0.25">
      <c r="B2267" t="s">
        <v>236</v>
      </c>
      <c r="C2267" t="s">
        <v>252</v>
      </c>
      <c r="D2267" t="s">
        <v>254</v>
      </c>
      <c r="E2267">
        <v>6</v>
      </c>
      <c r="F2267">
        <v>2030</v>
      </c>
      <c r="G2267">
        <v>15614.49047477</v>
      </c>
    </row>
    <row r="2268" spans="2:8" x14ac:dyDescent="0.25">
      <c r="B2268" t="s">
        <v>236</v>
      </c>
      <c r="C2268" t="s">
        <v>252</v>
      </c>
      <c r="D2268" t="s">
        <v>254</v>
      </c>
      <c r="E2268">
        <v>6</v>
      </c>
      <c r="F2268">
        <v>2035</v>
      </c>
      <c r="G2268">
        <v>16087.00132539</v>
      </c>
    </row>
    <row r="2269" spans="2:8" x14ac:dyDescent="0.25">
      <c r="B2269" t="s">
        <v>236</v>
      </c>
      <c r="C2269" t="s">
        <v>252</v>
      </c>
      <c r="D2269" t="s">
        <v>254</v>
      </c>
      <c r="E2269">
        <v>6</v>
      </c>
      <c r="F2269">
        <v>2040</v>
      </c>
      <c r="G2269">
        <v>15649.227293489999</v>
      </c>
    </row>
    <row r="2270" spans="2:8" x14ac:dyDescent="0.25">
      <c r="B2270" t="s">
        <v>236</v>
      </c>
      <c r="C2270" t="s">
        <v>252</v>
      </c>
      <c r="D2270" t="s">
        <v>254</v>
      </c>
      <c r="E2270">
        <v>6</v>
      </c>
      <c r="F2270">
        <v>2045</v>
      </c>
      <c r="G2270">
        <v>15862.370899400001</v>
      </c>
    </row>
    <row r="2271" spans="2:8" x14ac:dyDescent="0.25">
      <c r="B2271" t="s">
        <v>236</v>
      </c>
      <c r="C2271" t="s">
        <v>252</v>
      </c>
      <c r="D2271" t="s">
        <v>254</v>
      </c>
      <c r="E2271">
        <v>6</v>
      </c>
      <c r="F2271">
        <v>2050</v>
      </c>
      <c r="G2271">
        <v>14834.284294679999</v>
      </c>
      <c r="H2271" s="161"/>
    </row>
    <row r="2272" spans="2:8" x14ac:dyDescent="0.25">
      <c r="B2272" t="s">
        <v>236</v>
      </c>
      <c r="C2272" t="s">
        <v>252</v>
      </c>
      <c r="D2272" t="s">
        <v>257</v>
      </c>
      <c r="E2272">
        <v>1</v>
      </c>
      <c r="F2272">
        <v>2010</v>
      </c>
      <c r="G2272" s="161">
        <v>238608.286689</v>
      </c>
      <c r="H2272" s="161"/>
    </row>
    <row r="2273" spans="2:8" x14ac:dyDescent="0.25">
      <c r="B2273" t="s">
        <v>236</v>
      </c>
      <c r="C2273" t="s">
        <v>252</v>
      </c>
      <c r="D2273" t="s">
        <v>257</v>
      </c>
      <c r="E2273">
        <v>1</v>
      </c>
      <c r="F2273">
        <v>2015</v>
      </c>
      <c r="G2273" s="161">
        <v>276637.93810999999</v>
      </c>
      <c r="H2273" s="161"/>
    </row>
    <row r="2274" spans="2:8" x14ac:dyDescent="0.25">
      <c r="B2274" t="s">
        <v>236</v>
      </c>
      <c r="C2274" t="s">
        <v>252</v>
      </c>
      <c r="D2274" t="s">
        <v>257</v>
      </c>
      <c r="E2274">
        <v>1</v>
      </c>
      <c r="F2274">
        <v>2020</v>
      </c>
      <c r="G2274" s="161">
        <v>304831.84498300002</v>
      </c>
      <c r="H2274" s="161"/>
    </row>
    <row r="2275" spans="2:8" x14ac:dyDescent="0.25">
      <c r="B2275" t="s">
        <v>236</v>
      </c>
      <c r="C2275" t="s">
        <v>252</v>
      </c>
      <c r="D2275" t="s">
        <v>257</v>
      </c>
      <c r="E2275">
        <v>1</v>
      </c>
      <c r="F2275">
        <v>2025</v>
      </c>
      <c r="G2275" s="161">
        <v>318886.429107</v>
      </c>
      <c r="H2275" s="161"/>
    </row>
    <row r="2276" spans="2:8" x14ac:dyDescent="0.25">
      <c r="B2276" t="s">
        <v>236</v>
      </c>
      <c r="C2276" t="s">
        <v>252</v>
      </c>
      <c r="D2276" t="s">
        <v>257</v>
      </c>
      <c r="E2276">
        <v>1</v>
      </c>
      <c r="F2276">
        <v>2030</v>
      </c>
      <c r="G2276" s="161">
        <v>339984.50260200002</v>
      </c>
      <c r="H2276" s="161"/>
    </row>
    <row r="2277" spans="2:8" x14ac:dyDescent="0.25">
      <c r="B2277" t="s">
        <v>236</v>
      </c>
      <c r="C2277" t="s">
        <v>252</v>
      </c>
      <c r="D2277" t="s">
        <v>257</v>
      </c>
      <c r="E2277">
        <v>1</v>
      </c>
      <c r="F2277">
        <v>2035</v>
      </c>
      <c r="G2277" s="161">
        <v>346856.91245300003</v>
      </c>
      <c r="H2277" s="161"/>
    </row>
    <row r="2278" spans="2:8" x14ac:dyDescent="0.25">
      <c r="B2278" t="s">
        <v>236</v>
      </c>
      <c r="C2278" t="s">
        <v>252</v>
      </c>
      <c r="D2278" t="s">
        <v>257</v>
      </c>
      <c r="E2278">
        <v>1</v>
      </c>
      <c r="F2278">
        <v>2040</v>
      </c>
      <c r="G2278" s="161">
        <v>352960.36310399999</v>
      </c>
      <c r="H2278" s="161"/>
    </row>
    <row r="2279" spans="2:8" x14ac:dyDescent="0.25">
      <c r="B2279" t="s">
        <v>236</v>
      </c>
      <c r="C2279" t="s">
        <v>252</v>
      </c>
      <c r="D2279" t="s">
        <v>257</v>
      </c>
      <c r="E2279">
        <v>1</v>
      </c>
      <c r="F2279">
        <v>2045</v>
      </c>
      <c r="G2279" s="161">
        <v>357016.54904299998</v>
      </c>
      <c r="H2279" s="161"/>
    </row>
    <row r="2280" spans="2:8" x14ac:dyDescent="0.25">
      <c r="B2280" t="s">
        <v>236</v>
      </c>
      <c r="C2280" t="s">
        <v>252</v>
      </c>
      <c r="D2280" t="s">
        <v>257</v>
      </c>
      <c r="E2280">
        <v>1</v>
      </c>
      <c r="F2280">
        <v>2050</v>
      </c>
      <c r="G2280" s="161">
        <v>365460.60080900003</v>
      </c>
      <c r="H2280" s="161"/>
    </row>
    <row r="2281" spans="2:8" x14ac:dyDescent="0.25">
      <c r="B2281" t="s">
        <v>236</v>
      </c>
      <c r="C2281" t="s">
        <v>252</v>
      </c>
      <c r="D2281" t="s">
        <v>257</v>
      </c>
      <c r="E2281">
        <v>2</v>
      </c>
      <c r="F2281">
        <v>2010</v>
      </c>
      <c r="G2281" s="161">
        <v>151311.42345999999</v>
      </c>
      <c r="H2281" s="161"/>
    </row>
    <row r="2282" spans="2:8" x14ac:dyDescent="0.25">
      <c r="B2282" t="s">
        <v>236</v>
      </c>
      <c r="C2282" t="s">
        <v>252</v>
      </c>
      <c r="D2282" t="s">
        <v>257</v>
      </c>
      <c r="E2282">
        <v>2</v>
      </c>
      <c r="F2282">
        <v>2015</v>
      </c>
      <c r="G2282" s="161">
        <v>147018.71012100001</v>
      </c>
      <c r="H2282" s="161"/>
    </row>
    <row r="2283" spans="2:8" x14ac:dyDescent="0.25">
      <c r="B2283" t="s">
        <v>236</v>
      </c>
      <c r="C2283" t="s">
        <v>252</v>
      </c>
      <c r="D2283" t="s">
        <v>257</v>
      </c>
      <c r="E2283">
        <v>2</v>
      </c>
      <c r="F2283">
        <v>2020</v>
      </c>
      <c r="G2283" s="161">
        <v>160561.12942400001</v>
      </c>
      <c r="H2283" s="161"/>
    </row>
    <row r="2284" spans="2:8" x14ac:dyDescent="0.25">
      <c r="B2284" t="s">
        <v>236</v>
      </c>
      <c r="C2284" t="s">
        <v>252</v>
      </c>
      <c r="D2284" t="s">
        <v>257</v>
      </c>
      <c r="E2284">
        <v>2</v>
      </c>
      <c r="F2284">
        <v>2025</v>
      </c>
      <c r="G2284" s="161">
        <v>164408.785657</v>
      </c>
      <c r="H2284" s="161"/>
    </row>
    <row r="2285" spans="2:8" x14ac:dyDescent="0.25">
      <c r="B2285" t="s">
        <v>236</v>
      </c>
      <c r="C2285" t="s">
        <v>252</v>
      </c>
      <c r="D2285" t="s">
        <v>257</v>
      </c>
      <c r="E2285">
        <v>2</v>
      </c>
      <c r="F2285">
        <v>2030</v>
      </c>
      <c r="G2285" s="161">
        <v>171575.84077499999</v>
      </c>
      <c r="H2285" s="161"/>
    </row>
    <row r="2286" spans="2:8" x14ac:dyDescent="0.25">
      <c r="B2286" t="s">
        <v>236</v>
      </c>
      <c r="C2286" t="s">
        <v>252</v>
      </c>
      <c r="D2286" t="s">
        <v>257</v>
      </c>
      <c r="E2286">
        <v>2</v>
      </c>
      <c r="F2286">
        <v>2035</v>
      </c>
      <c r="G2286" s="161">
        <v>180114.175643</v>
      </c>
      <c r="H2286" s="161"/>
    </row>
    <row r="2287" spans="2:8" x14ac:dyDescent="0.25">
      <c r="B2287" t="s">
        <v>236</v>
      </c>
      <c r="C2287" t="s">
        <v>252</v>
      </c>
      <c r="D2287" t="s">
        <v>257</v>
      </c>
      <c r="E2287">
        <v>2</v>
      </c>
      <c r="F2287">
        <v>2040</v>
      </c>
      <c r="G2287" s="161">
        <v>179320.757098</v>
      </c>
      <c r="H2287" s="161"/>
    </row>
    <row r="2288" spans="2:8" x14ac:dyDescent="0.25">
      <c r="B2288" t="s">
        <v>236</v>
      </c>
      <c r="C2288" t="s">
        <v>252</v>
      </c>
      <c r="D2288" t="s">
        <v>257</v>
      </c>
      <c r="E2288">
        <v>2</v>
      </c>
      <c r="F2288">
        <v>2045</v>
      </c>
      <c r="G2288" s="161">
        <v>185446.08247699999</v>
      </c>
      <c r="H2288" s="161"/>
    </row>
    <row r="2289" spans="2:7" x14ac:dyDescent="0.25">
      <c r="B2289" t="s">
        <v>236</v>
      </c>
      <c r="C2289" t="s">
        <v>252</v>
      </c>
      <c r="D2289" t="s">
        <v>257</v>
      </c>
      <c r="E2289">
        <v>2</v>
      </c>
      <c r="F2289">
        <v>2050</v>
      </c>
      <c r="G2289" s="161">
        <v>184577.46189999999</v>
      </c>
    </row>
    <row r="2290" spans="2:7" x14ac:dyDescent="0.25">
      <c r="B2290" t="s">
        <v>236</v>
      </c>
      <c r="C2290" t="s">
        <v>252</v>
      </c>
      <c r="D2290" t="s">
        <v>257</v>
      </c>
      <c r="E2290">
        <v>3</v>
      </c>
      <c r="F2290">
        <v>2010</v>
      </c>
      <c r="G2290">
        <v>68293.139558330004</v>
      </c>
    </row>
    <row r="2291" spans="2:7" x14ac:dyDescent="0.25">
      <c r="B2291" t="s">
        <v>236</v>
      </c>
      <c r="C2291" t="s">
        <v>252</v>
      </c>
      <c r="D2291" t="s">
        <v>257</v>
      </c>
      <c r="E2291">
        <v>3</v>
      </c>
      <c r="F2291">
        <v>2015</v>
      </c>
      <c r="G2291">
        <v>72440.811023450005</v>
      </c>
    </row>
    <row r="2292" spans="2:7" x14ac:dyDescent="0.25">
      <c r="B2292" t="s">
        <v>236</v>
      </c>
      <c r="C2292" t="s">
        <v>252</v>
      </c>
      <c r="D2292" t="s">
        <v>257</v>
      </c>
      <c r="E2292">
        <v>3</v>
      </c>
      <c r="F2292">
        <v>2020</v>
      </c>
      <c r="G2292">
        <v>74572.8547693</v>
      </c>
    </row>
    <row r="2293" spans="2:7" x14ac:dyDescent="0.25">
      <c r="B2293" t="s">
        <v>236</v>
      </c>
      <c r="C2293" t="s">
        <v>252</v>
      </c>
      <c r="D2293" t="s">
        <v>257</v>
      </c>
      <c r="E2293">
        <v>3</v>
      </c>
      <c r="F2293">
        <v>2025</v>
      </c>
      <c r="G2293">
        <v>76198.353318349997</v>
      </c>
    </row>
    <row r="2294" spans="2:7" x14ac:dyDescent="0.25">
      <c r="B2294" t="s">
        <v>236</v>
      </c>
      <c r="C2294" t="s">
        <v>252</v>
      </c>
      <c r="D2294" t="s">
        <v>257</v>
      </c>
      <c r="E2294">
        <v>3</v>
      </c>
      <c r="F2294">
        <v>2030</v>
      </c>
      <c r="G2294">
        <v>78526.081487060001</v>
      </c>
    </row>
    <row r="2295" spans="2:7" x14ac:dyDescent="0.25">
      <c r="B2295" t="s">
        <v>236</v>
      </c>
      <c r="C2295" t="s">
        <v>252</v>
      </c>
      <c r="D2295" t="s">
        <v>257</v>
      </c>
      <c r="E2295">
        <v>3</v>
      </c>
      <c r="F2295">
        <v>2035</v>
      </c>
      <c r="G2295">
        <v>80304.604554680001</v>
      </c>
    </row>
    <row r="2296" spans="2:7" x14ac:dyDescent="0.25">
      <c r="B2296" t="s">
        <v>236</v>
      </c>
      <c r="C2296" t="s">
        <v>252</v>
      </c>
      <c r="D2296" t="s">
        <v>257</v>
      </c>
      <c r="E2296">
        <v>3</v>
      </c>
      <c r="F2296">
        <v>2040</v>
      </c>
      <c r="G2296">
        <v>81564.649631359993</v>
      </c>
    </row>
    <row r="2297" spans="2:7" x14ac:dyDescent="0.25">
      <c r="B2297" t="s">
        <v>236</v>
      </c>
      <c r="C2297" t="s">
        <v>252</v>
      </c>
      <c r="D2297" t="s">
        <v>257</v>
      </c>
      <c r="E2297">
        <v>3</v>
      </c>
      <c r="F2297">
        <v>2045</v>
      </c>
      <c r="G2297">
        <v>79053.431164969996</v>
      </c>
    </row>
    <row r="2298" spans="2:7" x14ac:dyDescent="0.25">
      <c r="B2298" t="s">
        <v>236</v>
      </c>
      <c r="C2298" t="s">
        <v>252</v>
      </c>
      <c r="D2298" t="s">
        <v>257</v>
      </c>
      <c r="E2298">
        <v>3</v>
      </c>
      <c r="F2298">
        <v>2050</v>
      </c>
      <c r="G2298">
        <v>80739.559076940001</v>
      </c>
    </row>
    <row r="2299" spans="2:7" x14ac:dyDescent="0.25">
      <c r="B2299" t="s">
        <v>236</v>
      </c>
      <c r="C2299" t="s">
        <v>252</v>
      </c>
      <c r="D2299" t="s">
        <v>257</v>
      </c>
      <c r="E2299">
        <v>4</v>
      </c>
      <c r="F2299">
        <v>2010</v>
      </c>
      <c r="G2299">
        <v>51079.773698290002</v>
      </c>
    </row>
    <row r="2300" spans="2:7" x14ac:dyDescent="0.25">
      <c r="B2300" t="s">
        <v>236</v>
      </c>
      <c r="C2300" t="s">
        <v>252</v>
      </c>
      <c r="D2300" t="s">
        <v>257</v>
      </c>
      <c r="E2300">
        <v>4</v>
      </c>
      <c r="F2300">
        <v>2015</v>
      </c>
      <c r="G2300">
        <v>55349.405659529999</v>
      </c>
    </row>
    <row r="2301" spans="2:7" x14ac:dyDescent="0.25">
      <c r="B2301" t="s">
        <v>236</v>
      </c>
      <c r="C2301" t="s">
        <v>252</v>
      </c>
      <c r="D2301" t="s">
        <v>257</v>
      </c>
      <c r="E2301">
        <v>4</v>
      </c>
      <c r="F2301">
        <v>2020</v>
      </c>
      <c r="G2301">
        <v>54929.590416860003</v>
      </c>
    </row>
    <row r="2302" spans="2:7" x14ac:dyDescent="0.25">
      <c r="B2302" t="s">
        <v>236</v>
      </c>
      <c r="C2302" t="s">
        <v>252</v>
      </c>
      <c r="D2302" t="s">
        <v>257</v>
      </c>
      <c r="E2302">
        <v>4</v>
      </c>
      <c r="F2302">
        <v>2025</v>
      </c>
      <c r="G2302">
        <v>56287.062236240003</v>
      </c>
    </row>
    <row r="2303" spans="2:7" x14ac:dyDescent="0.25">
      <c r="B2303" t="s">
        <v>236</v>
      </c>
      <c r="C2303" t="s">
        <v>252</v>
      </c>
      <c r="D2303" t="s">
        <v>257</v>
      </c>
      <c r="E2303">
        <v>4</v>
      </c>
      <c r="F2303">
        <v>2030</v>
      </c>
      <c r="G2303">
        <v>56860.681543610001</v>
      </c>
    </row>
    <row r="2304" spans="2:7" x14ac:dyDescent="0.25">
      <c r="B2304" t="s">
        <v>236</v>
      </c>
      <c r="C2304" t="s">
        <v>252</v>
      </c>
      <c r="D2304" t="s">
        <v>257</v>
      </c>
      <c r="E2304">
        <v>4</v>
      </c>
      <c r="F2304">
        <v>2035</v>
      </c>
      <c r="G2304">
        <v>57922.546329409997</v>
      </c>
    </row>
    <row r="2305" spans="2:7" x14ac:dyDescent="0.25">
      <c r="B2305" t="s">
        <v>236</v>
      </c>
      <c r="C2305" t="s">
        <v>252</v>
      </c>
      <c r="D2305" t="s">
        <v>257</v>
      </c>
      <c r="E2305">
        <v>4</v>
      </c>
      <c r="F2305">
        <v>2040</v>
      </c>
      <c r="G2305">
        <v>58826.122887040001</v>
      </c>
    </row>
    <row r="2306" spans="2:7" x14ac:dyDescent="0.25">
      <c r="B2306" t="s">
        <v>236</v>
      </c>
      <c r="C2306" t="s">
        <v>252</v>
      </c>
      <c r="D2306" t="s">
        <v>257</v>
      </c>
      <c r="E2306">
        <v>4</v>
      </c>
      <c r="F2306">
        <v>2045</v>
      </c>
      <c r="G2306">
        <v>59130.820852190001</v>
      </c>
    </row>
    <row r="2307" spans="2:7" x14ac:dyDescent="0.25">
      <c r="B2307" t="s">
        <v>236</v>
      </c>
      <c r="C2307" t="s">
        <v>252</v>
      </c>
      <c r="D2307" t="s">
        <v>257</v>
      </c>
      <c r="E2307">
        <v>4</v>
      </c>
      <c r="F2307">
        <v>2050</v>
      </c>
      <c r="G2307">
        <v>59118.698373259998</v>
      </c>
    </row>
    <row r="2308" spans="2:7" x14ac:dyDescent="0.25">
      <c r="B2308" t="s">
        <v>236</v>
      </c>
      <c r="C2308" t="s">
        <v>252</v>
      </c>
      <c r="D2308" t="s">
        <v>257</v>
      </c>
      <c r="E2308">
        <v>5</v>
      </c>
      <c r="F2308">
        <v>2010</v>
      </c>
      <c r="G2308">
        <v>26059.881858050001</v>
      </c>
    </row>
    <row r="2309" spans="2:7" x14ac:dyDescent="0.25">
      <c r="B2309" t="s">
        <v>236</v>
      </c>
      <c r="C2309" t="s">
        <v>252</v>
      </c>
      <c r="D2309" t="s">
        <v>257</v>
      </c>
      <c r="E2309">
        <v>5</v>
      </c>
      <c r="F2309">
        <v>2015</v>
      </c>
      <c r="G2309">
        <v>22547.86373316</v>
      </c>
    </row>
    <row r="2310" spans="2:7" x14ac:dyDescent="0.25">
      <c r="B2310" t="s">
        <v>236</v>
      </c>
      <c r="C2310" t="s">
        <v>252</v>
      </c>
      <c r="D2310" t="s">
        <v>257</v>
      </c>
      <c r="E2310">
        <v>5</v>
      </c>
      <c r="F2310">
        <v>2020</v>
      </c>
      <c r="G2310">
        <v>21264.728382739999</v>
      </c>
    </row>
    <row r="2311" spans="2:7" x14ac:dyDescent="0.25">
      <c r="B2311" t="s">
        <v>236</v>
      </c>
      <c r="C2311" t="s">
        <v>252</v>
      </c>
      <c r="D2311" t="s">
        <v>257</v>
      </c>
      <c r="E2311">
        <v>5</v>
      </c>
      <c r="F2311">
        <v>2025</v>
      </c>
      <c r="G2311">
        <v>21498.062103249998</v>
      </c>
    </row>
    <row r="2312" spans="2:7" x14ac:dyDescent="0.25">
      <c r="B2312" t="s">
        <v>236</v>
      </c>
      <c r="C2312" t="s">
        <v>252</v>
      </c>
      <c r="D2312" t="s">
        <v>257</v>
      </c>
      <c r="E2312">
        <v>5</v>
      </c>
      <c r="F2312">
        <v>2030</v>
      </c>
      <c r="G2312">
        <v>20345.78080877</v>
      </c>
    </row>
    <row r="2313" spans="2:7" x14ac:dyDescent="0.25">
      <c r="B2313" t="s">
        <v>236</v>
      </c>
      <c r="C2313" t="s">
        <v>252</v>
      </c>
      <c r="D2313" t="s">
        <v>257</v>
      </c>
      <c r="E2313">
        <v>5</v>
      </c>
      <c r="F2313">
        <v>2035</v>
      </c>
      <c r="G2313">
        <v>20345.90022802</v>
      </c>
    </row>
    <row r="2314" spans="2:7" x14ac:dyDescent="0.25">
      <c r="B2314" t="s">
        <v>236</v>
      </c>
      <c r="C2314" t="s">
        <v>252</v>
      </c>
      <c r="D2314" t="s">
        <v>257</v>
      </c>
      <c r="E2314">
        <v>5</v>
      </c>
      <c r="F2314">
        <v>2040</v>
      </c>
      <c r="G2314">
        <v>20853.585418909999</v>
      </c>
    </row>
    <row r="2315" spans="2:7" x14ac:dyDescent="0.25">
      <c r="B2315" t="s">
        <v>236</v>
      </c>
      <c r="C2315" t="s">
        <v>252</v>
      </c>
      <c r="D2315" t="s">
        <v>257</v>
      </c>
      <c r="E2315">
        <v>5</v>
      </c>
      <c r="F2315">
        <v>2045</v>
      </c>
      <c r="G2315">
        <v>23108.256598060001</v>
      </c>
    </row>
    <row r="2316" spans="2:7" x14ac:dyDescent="0.25">
      <c r="B2316" t="s">
        <v>236</v>
      </c>
      <c r="C2316" t="s">
        <v>252</v>
      </c>
      <c r="D2316" t="s">
        <v>257</v>
      </c>
      <c r="E2316">
        <v>5</v>
      </c>
      <c r="F2316">
        <v>2050</v>
      </c>
      <c r="G2316">
        <v>20959.970925909998</v>
      </c>
    </row>
    <row r="2317" spans="2:7" x14ac:dyDescent="0.25">
      <c r="B2317" t="s">
        <v>236</v>
      </c>
      <c r="C2317" t="s">
        <v>252</v>
      </c>
      <c r="D2317" t="s">
        <v>257</v>
      </c>
      <c r="E2317">
        <v>6</v>
      </c>
      <c r="F2317">
        <v>2010</v>
      </c>
      <c r="G2317">
        <v>14978.872350240001</v>
      </c>
    </row>
    <row r="2318" spans="2:7" x14ac:dyDescent="0.25">
      <c r="B2318" t="s">
        <v>236</v>
      </c>
      <c r="C2318" t="s">
        <v>252</v>
      </c>
      <c r="D2318" t="s">
        <v>257</v>
      </c>
      <c r="E2318">
        <v>6</v>
      </c>
      <c r="F2318">
        <v>2015</v>
      </c>
      <c r="G2318">
        <v>11256.640894890001</v>
      </c>
    </row>
    <row r="2319" spans="2:7" x14ac:dyDescent="0.25">
      <c r="B2319" t="s">
        <v>236</v>
      </c>
      <c r="C2319" t="s">
        <v>252</v>
      </c>
      <c r="D2319" t="s">
        <v>257</v>
      </c>
      <c r="E2319">
        <v>6</v>
      </c>
      <c r="F2319">
        <v>2020</v>
      </c>
      <c r="G2319">
        <v>8995.31487844</v>
      </c>
    </row>
    <row r="2320" spans="2:7" x14ac:dyDescent="0.25">
      <c r="B2320" t="s">
        <v>236</v>
      </c>
      <c r="C2320" t="s">
        <v>252</v>
      </c>
      <c r="D2320" t="s">
        <v>257</v>
      </c>
      <c r="E2320">
        <v>6</v>
      </c>
      <c r="F2320">
        <v>2025</v>
      </c>
      <c r="G2320">
        <v>8324.2684237499998</v>
      </c>
    </row>
    <row r="2321" spans="2:8" x14ac:dyDescent="0.25">
      <c r="B2321" t="s">
        <v>236</v>
      </c>
      <c r="C2321" t="s">
        <v>252</v>
      </c>
      <c r="D2321" t="s">
        <v>257</v>
      </c>
      <c r="E2321">
        <v>6</v>
      </c>
      <c r="F2321">
        <v>2030</v>
      </c>
      <c r="G2321">
        <v>8763.0449413299993</v>
      </c>
    </row>
    <row r="2322" spans="2:8" x14ac:dyDescent="0.25">
      <c r="B2322" t="s">
        <v>236</v>
      </c>
      <c r="C2322" t="s">
        <v>252</v>
      </c>
      <c r="D2322" t="s">
        <v>257</v>
      </c>
      <c r="E2322">
        <v>6</v>
      </c>
      <c r="F2322">
        <v>2035</v>
      </c>
      <c r="G2322">
        <v>9036.2576337899991</v>
      </c>
    </row>
    <row r="2323" spans="2:8" x14ac:dyDescent="0.25">
      <c r="B2323" t="s">
        <v>236</v>
      </c>
      <c r="C2323" t="s">
        <v>252</v>
      </c>
      <c r="D2323" t="s">
        <v>257</v>
      </c>
      <c r="E2323">
        <v>6</v>
      </c>
      <c r="F2323">
        <v>2040</v>
      </c>
      <c r="G2323">
        <v>8131.3561284300004</v>
      </c>
    </row>
    <row r="2324" spans="2:8" x14ac:dyDescent="0.25">
      <c r="B2324" t="s">
        <v>236</v>
      </c>
      <c r="C2324" t="s">
        <v>252</v>
      </c>
      <c r="D2324" t="s">
        <v>257</v>
      </c>
      <c r="E2324">
        <v>6</v>
      </c>
      <c r="F2324">
        <v>2045</v>
      </c>
      <c r="G2324">
        <v>7872.1111344199999</v>
      </c>
    </row>
    <row r="2325" spans="2:8" x14ac:dyDescent="0.25">
      <c r="B2325" t="s">
        <v>236</v>
      </c>
      <c r="C2325" t="s">
        <v>252</v>
      </c>
      <c r="D2325" t="s">
        <v>257</v>
      </c>
      <c r="E2325">
        <v>6</v>
      </c>
      <c r="F2325">
        <v>2050</v>
      </c>
      <c r="G2325">
        <v>7874.45735049</v>
      </c>
      <c r="H2325" s="161"/>
    </row>
    <row r="2326" spans="2:8" x14ac:dyDescent="0.25">
      <c r="B2326" t="s">
        <v>236</v>
      </c>
      <c r="C2326" t="s">
        <v>252</v>
      </c>
      <c r="D2326" t="s">
        <v>258</v>
      </c>
      <c r="E2326">
        <v>1</v>
      </c>
      <c r="F2326">
        <v>2010</v>
      </c>
      <c r="G2326" s="161">
        <v>390364.18046100001</v>
      </c>
      <c r="H2326" s="161"/>
    </row>
    <row r="2327" spans="2:8" x14ac:dyDescent="0.25">
      <c r="B2327" t="s">
        <v>236</v>
      </c>
      <c r="C2327" t="s">
        <v>252</v>
      </c>
      <c r="D2327" t="s">
        <v>258</v>
      </c>
      <c r="E2327">
        <v>1</v>
      </c>
      <c r="F2327">
        <v>2015</v>
      </c>
      <c r="G2327" s="161">
        <v>453307.186628</v>
      </c>
      <c r="H2327" s="161"/>
    </row>
    <row r="2328" spans="2:8" x14ac:dyDescent="0.25">
      <c r="B2328" t="s">
        <v>236</v>
      </c>
      <c r="C2328" t="s">
        <v>252</v>
      </c>
      <c r="D2328" t="s">
        <v>258</v>
      </c>
      <c r="E2328">
        <v>1</v>
      </c>
      <c r="F2328">
        <v>2020</v>
      </c>
      <c r="G2328" s="161">
        <v>510939.53088400001</v>
      </c>
      <c r="H2328" s="161"/>
    </row>
    <row r="2329" spans="2:8" x14ac:dyDescent="0.25">
      <c r="B2329" t="s">
        <v>236</v>
      </c>
      <c r="C2329" t="s">
        <v>252</v>
      </c>
      <c r="D2329" t="s">
        <v>258</v>
      </c>
      <c r="E2329">
        <v>1</v>
      </c>
      <c r="F2329">
        <v>2025</v>
      </c>
      <c r="G2329" s="161">
        <v>555506.82330000005</v>
      </c>
      <c r="H2329" s="161"/>
    </row>
    <row r="2330" spans="2:8" x14ac:dyDescent="0.25">
      <c r="B2330" t="s">
        <v>236</v>
      </c>
      <c r="C2330" t="s">
        <v>252</v>
      </c>
      <c r="D2330" t="s">
        <v>258</v>
      </c>
      <c r="E2330">
        <v>1</v>
      </c>
      <c r="F2330">
        <v>2030</v>
      </c>
      <c r="G2330" s="161">
        <v>597953.20168399997</v>
      </c>
      <c r="H2330" s="161"/>
    </row>
    <row r="2331" spans="2:8" x14ac:dyDescent="0.25">
      <c r="B2331" t="s">
        <v>236</v>
      </c>
      <c r="C2331" t="s">
        <v>252</v>
      </c>
      <c r="D2331" t="s">
        <v>258</v>
      </c>
      <c r="E2331">
        <v>1</v>
      </c>
      <c r="F2331">
        <v>2035</v>
      </c>
      <c r="G2331" s="161">
        <v>625075.10625900002</v>
      </c>
      <c r="H2331" s="161"/>
    </row>
    <row r="2332" spans="2:8" x14ac:dyDescent="0.25">
      <c r="B2332" t="s">
        <v>236</v>
      </c>
      <c r="C2332" t="s">
        <v>252</v>
      </c>
      <c r="D2332" t="s">
        <v>258</v>
      </c>
      <c r="E2332">
        <v>1</v>
      </c>
      <c r="F2332">
        <v>2040</v>
      </c>
      <c r="G2332" s="161">
        <v>656671.29638299998</v>
      </c>
      <c r="H2332" s="161"/>
    </row>
    <row r="2333" spans="2:8" x14ac:dyDescent="0.25">
      <c r="B2333" t="s">
        <v>236</v>
      </c>
      <c r="C2333" t="s">
        <v>252</v>
      </c>
      <c r="D2333" t="s">
        <v>258</v>
      </c>
      <c r="E2333">
        <v>1</v>
      </c>
      <c r="F2333">
        <v>2045</v>
      </c>
      <c r="G2333" s="161">
        <v>659977.44957900001</v>
      </c>
      <c r="H2333" s="161"/>
    </row>
    <row r="2334" spans="2:8" x14ac:dyDescent="0.25">
      <c r="B2334" t="s">
        <v>236</v>
      </c>
      <c r="C2334" t="s">
        <v>252</v>
      </c>
      <c r="D2334" t="s">
        <v>258</v>
      </c>
      <c r="E2334">
        <v>1</v>
      </c>
      <c r="F2334">
        <v>2050</v>
      </c>
      <c r="G2334" s="161">
        <v>701528.60418200004</v>
      </c>
      <c r="H2334" s="161"/>
    </row>
    <row r="2335" spans="2:8" x14ac:dyDescent="0.25">
      <c r="B2335" t="s">
        <v>236</v>
      </c>
      <c r="C2335" t="s">
        <v>252</v>
      </c>
      <c r="D2335" t="s">
        <v>258</v>
      </c>
      <c r="E2335">
        <v>2</v>
      </c>
      <c r="F2335">
        <v>2010</v>
      </c>
      <c r="G2335" s="161">
        <v>194552.55776500001</v>
      </c>
      <c r="H2335" s="161"/>
    </row>
    <row r="2336" spans="2:8" x14ac:dyDescent="0.25">
      <c r="B2336" t="s">
        <v>236</v>
      </c>
      <c r="C2336" t="s">
        <v>252</v>
      </c>
      <c r="D2336" t="s">
        <v>258</v>
      </c>
      <c r="E2336">
        <v>2</v>
      </c>
      <c r="F2336">
        <v>2015</v>
      </c>
      <c r="G2336" s="161">
        <v>213370.574708</v>
      </c>
      <c r="H2336" s="161"/>
    </row>
    <row r="2337" spans="2:8" x14ac:dyDescent="0.25">
      <c r="B2337" t="s">
        <v>236</v>
      </c>
      <c r="C2337" t="s">
        <v>252</v>
      </c>
      <c r="D2337" t="s">
        <v>258</v>
      </c>
      <c r="E2337">
        <v>2</v>
      </c>
      <c r="F2337">
        <v>2020</v>
      </c>
      <c r="G2337" s="161">
        <v>239636.53337300001</v>
      </c>
      <c r="H2337" s="161"/>
    </row>
    <row r="2338" spans="2:8" x14ac:dyDescent="0.25">
      <c r="B2338" t="s">
        <v>236</v>
      </c>
      <c r="C2338" t="s">
        <v>252</v>
      </c>
      <c r="D2338" t="s">
        <v>258</v>
      </c>
      <c r="E2338">
        <v>2</v>
      </c>
      <c r="F2338">
        <v>2025</v>
      </c>
      <c r="G2338" s="161">
        <v>253096.201829</v>
      </c>
      <c r="H2338" s="161"/>
    </row>
    <row r="2339" spans="2:8" x14ac:dyDescent="0.25">
      <c r="B2339" t="s">
        <v>236</v>
      </c>
      <c r="C2339" t="s">
        <v>252</v>
      </c>
      <c r="D2339" t="s">
        <v>258</v>
      </c>
      <c r="E2339">
        <v>2</v>
      </c>
      <c r="F2339">
        <v>2030</v>
      </c>
      <c r="G2339" s="161">
        <v>263978.080648</v>
      </c>
      <c r="H2339" s="161"/>
    </row>
    <row r="2340" spans="2:8" x14ac:dyDescent="0.25">
      <c r="B2340" t="s">
        <v>236</v>
      </c>
      <c r="C2340" t="s">
        <v>252</v>
      </c>
      <c r="D2340" t="s">
        <v>258</v>
      </c>
      <c r="E2340">
        <v>2</v>
      </c>
      <c r="F2340">
        <v>2035</v>
      </c>
      <c r="G2340" s="161">
        <v>280521.88795599999</v>
      </c>
      <c r="H2340" s="161"/>
    </row>
    <row r="2341" spans="2:8" x14ac:dyDescent="0.25">
      <c r="B2341" t="s">
        <v>236</v>
      </c>
      <c r="C2341" t="s">
        <v>252</v>
      </c>
      <c r="D2341" t="s">
        <v>258</v>
      </c>
      <c r="E2341">
        <v>2</v>
      </c>
      <c r="F2341">
        <v>2040</v>
      </c>
      <c r="G2341" s="161">
        <v>282702.01394999999</v>
      </c>
      <c r="H2341" s="161"/>
    </row>
    <row r="2342" spans="2:8" x14ac:dyDescent="0.25">
      <c r="B2342" t="s">
        <v>236</v>
      </c>
      <c r="C2342" t="s">
        <v>252</v>
      </c>
      <c r="D2342" t="s">
        <v>258</v>
      </c>
      <c r="E2342">
        <v>2</v>
      </c>
      <c r="F2342">
        <v>2045</v>
      </c>
      <c r="G2342" s="161">
        <v>288019.90123999998</v>
      </c>
      <c r="H2342" s="161"/>
    </row>
    <row r="2343" spans="2:8" x14ac:dyDescent="0.25">
      <c r="B2343" t="s">
        <v>236</v>
      </c>
      <c r="C2343" t="s">
        <v>252</v>
      </c>
      <c r="D2343" t="s">
        <v>258</v>
      </c>
      <c r="E2343">
        <v>2</v>
      </c>
      <c r="F2343">
        <v>2050</v>
      </c>
      <c r="G2343" s="161">
        <v>293406.05560999998</v>
      </c>
    </row>
    <row r="2344" spans="2:8" x14ac:dyDescent="0.25">
      <c r="B2344" t="s">
        <v>236</v>
      </c>
      <c r="C2344" t="s">
        <v>252</v>
      </c>
      <c r="D2344" t="s">
        <v>258</v>
      </c>
      <c r="E2344">
        <v>3</v>
      </c>
      <c r="F2344">
        <v>2010</v>
      </c>
      <c r="G2344">
        <v>69302.518344769996</v>
      </c>
    </row>
    <row r="2345" spans="2:8" x14ac:dyDescent="0.25">
      <c r="B2345" t="s">
        <v>236</v>
      </c>
      <c r="C2345" t="s">
        <v>252</v>
      </c>
      <c r="D2345" t="s">
        <v>258</v>
      </c>
      <c r="E2345">
        <v>3</v>
      </c>
      <c r="F2345">
        <v>2015</v>
      </c>
      <c r="G2345">
        <v>85921.873506339994</v>
      </c>
    </row>
    <row r="2346" spans="2:8" x14ac:dyDescent="0.25">
      <c r="B2346" t="s">
        <v>236</v>
      </c>
      <c r="C2346" t="s">
        <v>252</v>
      </c>
      <c r="D2346" t="s">
        <v>258</v>
      </c>
      <c r="E2346">
        <v>3</v>
      </c>
      <c r="F2346">
        <v>2020</v>
      </c>
      <c r="G2346">
        <v>88306.028738880006</v>
      </c>
    </row>
    <row r="2347" spans="2:8" x14ac:dyDescent="0.25">
      <c r="B2347" t="s">
        <v>236</v>
      </c>
      <c r="C2347" t="s">
        <v>252</v>
      </c>
      <c r="D2347" t="s">
        <v>258</v>
      </c>
      <c r="E2347">
        <v>3</v>
      </c>
      <c r="F2347">
        <v>2025</v>
      </c>
      <c r="G2347">
        <v>89411.152748070002</v>
      </c>
    </row>
    <row r="2348" spans="2:8" x14ac:dyDescent="0.25">
      <c r="B2348" t="s">
        <v>236</v>
      </c>
      <c r="C2348" t="s">
        <v>252</v>
      </c>
      <c r="D2348" t="s">
        <v>258</v>
      </c>
      <c r="E2348">
        <v>3</v>
      </c>
      <c r="F2348">
        <v>2030</v>
      </c>
      <c r="G2348">
        <v>94283.588112950005</v>
      </c>
    </row>
    <row r="2349" spans="2:8" x14ac:dyDescent="0.25">
      <c r="B2349" t="s">
        <v>236</v>
      </c>
      <c r="C2349" t="s">
        <v>252</v>
      </c>
      <c r="D2349" t="s">
        <v>258</v>
      </c>
      <c r="E2349">
        <v>3</v>
      </c>
      <c r="F2349">
        <v>2035</v>
      </c>
      <c r="G2349">
        <v>92559.951224189994</v>
      </c>
      <c r="H2349" s="161"/>
    </row>
    <row r="2350" spans="2:8" x14ac:dyDescent="0.25">
      <c r="B2350" t="s">
        <v>236</v>
      </c>
      <c r="C2350" t="s">
        <v>252</v>
      </c>
      <c r="D2350" t="s">
        <v>258</v>
      </c>
      <c r="E2350">
        <v>3</v>
      </c>
      <c r="F2350">
        <v>2040</v>
      </c>
      <c r="G2350" s="161">
        <v>100987.935531</v>
      </c>
      <c r="H2350" s="161"/>
    </row>
    <row r="2351" spans="2:8" x14ac:dyDescent="0.25">
      <c r="B2351" t="s">
        <v>236</v>
      </c>
      <c r="C2351" t="s">
        <v>252</v>
      </c>
      <c r="D2351" t="s">
        <v>258</v>
      </c>
      <c r="E2351">
        <v>3</v>
      </c>
      <c r="F2351">
        <v>2045</v>
      </c>
      <c r="G2351" s="161">
        <v>103174.471903</v>
      </c>
      <c r="H2351" s="161"/>
    </row>
    <row r="2352" spans="2:8" x14ac:dyDescent="0.25">
      <c r="B2352" t="s">
        <v>236</v>
      </c>
      <c r="C2352" t="s">
        <v>252</v>
      </c>
      <c r="D2352" t="s">
        <v>258</v>
      </c>
      <c r="E2352">
        <v>3</v>
      </c>
      <c r="F2352">
        <v>2050</v>
      </c>
      <c r="G2352" s="161">
        <v>101286.886472</v>
      </c>
    </row>
    <row r="2353" spans="2:7" x14ac:dyDescent="0.25">
      <c r="B2353" t="s">
        <v>236</v>
      </c>
      <c r="C2353" t="s">
        <v>252</v>
      </c>
      <c r="D2353" t="s">
        <v>258</v>
      </c>
      <c r="E2353">
        <v>4</v>
      </c>
      <c r="F2353">
        <v>2010</v>
      </c>
      <c r="G2353">
        <v>35615.094392059997</v>
      </c>
    </row>
    <row r="2354" spans="2:7" x14ac:dyDescent="0.25">
      <c r="B2354" t="s">
        <v>236</v>
      </c>
      <c r="C2354" t="s">
        <v>252</v>
      </c>
      <c r="D2354" t="s">
        <v>258</v>
      </c>
      <c r="E2354">
        <v>4</v>
      </c>
      <c r="F2354">
        <v>2015</v>
      </c>
      <c r="G2354">
        <v>52181.048025529999</v>
      </c>
    </row>
    <row r="2355" spans="2:7" x14ac:dyDescent="0.25">
      <c r="B2355" t="s">
        <v>236</v>
      </c>
      <c r="C2355" t="s">
        <v>252</v>
      </c>
      <c r="D2355" t="s">
        <v>258</v>
      </c>
      <c r="E2355">
        <v>4</v>
      </c>
      <c r="F2355">
        <v>2020</v>
      </c>
      <c r="G2355">
        <v>56048.01668036</v>
      </c>
    </row>
    <row r="2356" spans="2:7" x14ac:dyDescent="0.25">
      <c r="B2356" t="s">
        <v>236</v>
      </c>
      <c r="C2356" t="s">
        <v>252</v>
      </c>
      <c r="D2356" t="s">
        <v>258</v>
      </c>
      <c r="E2356">
        <v>4</v>
      </c>
      <c r="F2356">
        <v>2025</v>
      </c>
      <c r="G2356">
        <v>64104.838189000002</v>
      </c>
    </row>
    <row r="2357" spans="2:7" x14ac:dyDescent="0.25">
      <c r="B2357" t="s">
        <v>236</v>
      </c>
      <c r="C2357" t="s">
        <v>252</v>
      </c>
      <c r="D2357" t="s">
        <v>258</v>
      </c>
      <c r="E2357">
        <v>4</v>
      </c>
      <c r="F2357">
        <v>2030</v>
      </c>
      <c r="G2357">
        <v>63580.050238440002</v>
      </c>
    </row>
    <row r="2358" spans="2:7" x14ac:dyDescent="0.25">
      <c r="B2358" t="s">
        <v>236</v>
      </c>
      <c r="C2358" t="s">
        <v>252</v>
      </c>
      <c r="D2358" t="s">
        <v>258</v>
      </c>
      <c r="E2358">
        <v>4</v>
      </c>
      <c r="F2358">
        <v>2035</v>
      </c>
      <c r="G2358">
        <v>67617.431063480006</v>
      </c>
    </row>
    <row r="2359" spans="2:7" x14ac:dyDescent="0.25">
      <c r="B2359" t="s">
        <v>236</v>
      </c>
      <c r="C2359" t="s">
        <v>252</v>
      </c>
      <c r="D2359" t="s">
        <v>258</v>
      </c>
      <c r="E2359">
        <v>4</v>
      </c>
      <c r="F2359">
        <v>2040</v>
      </c>
      <c r="G2359">
        <v>67455.365861600003</v>
      </c>
    </row>
    <row r="2360" spans="2:7" x14ac:dyDescent="0.25">
      <c r="B2360" t="s">
        <v>236</v>
      </c>
      <c r="C2360" t="s">
        <v>252</v>
      </c>
      <c r="D2360" t="s">
        <v>258</v>
      </c>
      <c r="E2360">
        <v>4</v>
      </c>
      <c r="F2360">
        <v>2045</v>
      </c>
      <c r="G2360">
        <v>68014.678547830001</v>
      </c>
    </row>
    <row r="2361" spans="2:7" x14ac:dyDescent="0.25">
      <c r="B2361" t="s">
        <v>236</v>
      </c>
      <c r="C2361" t="s">
        <v>252</v>
      </c>
      <c r="D2361" t="s">
        <v>258</v>
      </c>
      <c r="E2361">
        <v>4</v>
      </c>
      <c r="F2361">
        <v>2050</v>
      </c>
      <c r="G2361">
        <v>69243.479682349993</v>
      </c>
    </row>
    <row r="2362" spans="2:7" x14ac:dyDescent="0.25">
      <c r="B2362" t="s">
        <v>236</v>
      </c>
      <c r="C2362" t="s">
        <v>252</v>
      </c>
      <c r="D2362" t="s">
        <v>258</v>
      </c>
      <c r="E2362">
        <v>5</v>
      </c>
      <c r="F2362">
        <v>2010</v>
      </c>
      <c r="G2362">
        <v>13486.01659247</v>
      </c>
    </row>
    <row r="2363" spans="2:7" x14ac:dyDescent="0.25">
      <c r="B2363" t="s">
        <v>236</v>
      </c>
      <c r="C2363" t="s">
        <v>252</v>
      </c>
      <c r="D2363" t="s">
        <v>258</v>
      </c>
      <c r="E2363">
        <v>5</v>
      </c>
      <c r="F2363">
        <v>2015</v>
      </c>
      <c r="G2363">
        <v>15840.189306910001</v>
      </c>
    </row>
    <row r="2364" spans="2:7" x14ac:dyDescent="0.25">
      <c r="B2364" t="s">
        <v>236</v>
      </c>
      <c r="C2364" t="s">
        <v>252</v>
      </c>
      <c r="D2364" t="s">
        <v>258</v>
      </c>
      <c r="E2364">
        <v>5</v>
      </c>
      <c r="F2364">
        <v>2020</v>
      </c>
      <c r="G2364">
        <v>19442.6242781</v>
      </c>
    </row>
    <row r="2365" spans="2:7" x14ac:dyDescent="0.25">
      <c r="B2365" t="s">
        <v>236</v>
      </c>
      <c r="C2365" t="s">
        <v>252</v>
      </c>
      <c r="D2365" t="s">
        <v>258</v>
      </c>
      <c r="E2365">
        <v>5</v>
      </c>
      <c r="F2365">
        <v>2025</v>
      </c>
      <c r="G2365">
        <v>20300.198417610001</v>
      </c>
    </row>
    <row r="2366" spans="2:7" x14ac:dyDescent="0.25">
      <c r="B2366" t="s">
        <v>236</v>
      </c>
      <c r="C2366" t="s">
        <v>252</v>
      </c>
      <c r="D2366" t="s">
        <v>258</v>
      </c>
      <c r="E2366">
        <v>5</v>
      </c>
      <c r="F2366">
        <v>2030</v>
      </c>
      <c r="G2366">
        <v>23174.644279920001</v>
      </c>
    </row>
    <row r="2367" spans="2:7" x14ac:dyDescent="0.25">
      <c r="B2367" t="s">
        <v>236</v>
      </c>
      <c r="C2367" t="s">
        <v>252</v>
      </c>
      <c r="D2367" t="s">
        <v>258</v>
      </c>
      <c r="E2367">
        <v>5</v>
      </c>
      <c r="F2367">
        <v>2035</v>
      </c>
      <c r="G2367">
        <v>20827.12246762</v>
      </c>
    </row>
    <row r="2368" spans="2:7" x14ac:dyDescent="0.25">
      <c r="B2368" t="s">
        <v>236</v>
      </c>
      <c r="C2368" t="s">
        <v>252</v>
      </c>
      <c r="D2368" t="s">
        <v>258</v>
      </c>
      <c r="E2368">
        <v>5</v>
      </c>
      <c r="F2368">
        <v>2040</v>
      </c>
      <c r="G2368">
        <v>24363.140099889999</v>
      </c>
    </row>
    <row r="2369" spans="2:8" x14ac:dyDescent="0.25">
      <c r="B2369" t="s">
        <v>236</v>
      </c>
      <c r="C2369" t="s">
        <v>252</v>
      </c>
      <c r="D2369" t="s">
        <v>258</v>
      </c>
      <c r="E2369">
        <v>5</v>
      </c>
      <c r="F2369">
        <v>2045</v>
      </c>
      <c r="G2369">
        <v>22430.006235860001</v>
      </c>
    </row>
    <row r="2370" spans="2:8" x14ac:dyDescent="0.25">
      <c r="B2370" t="s">
        <v>236</v>
      </c>
      <c r="C2370" t="s">
        <v>252</v>
      </c>
      <c r="D2370" t="s">
        <v>258</v>
      </c>
      <c r="E2370">
        <v>5</v>
      </c>
      <c r="F2370">
        <v>2050</v>
      </c>
      <c r="G2370">
        <v>21251.54952909</v>
      </c>
    </row>
    <row r="2371" spans="2:8" x14ac:dyDescent="0.25">
      <c r="B2371" t="s">
        <v>236</v>
      </c>
      <c r="C2371" t="s">
        <v>252</v>
      </c>
      <c r="D2371" t="s">
        <v>258</v>
      </c>
      <c r="E2371">
        <v>6</v>
      </c>
      <c r="F2371">
        <v>2010</v>
      </c>
      <c r="G2371">
        <v>6065.9418283900004</v>
      </c>
    </row>
    <row r="2372" spans="2:8" x14ac:dyDescent="0.25">
      <c r="B2372" t="s">
        <v>236</v>
      </c>
      <c r="C2372" t="s">
        <v>252</v>
      </c>
      <c r="D2372" t="s">
        <v>258</v>
      </c>
      <c r="E2372">
        <v>6</v>
      </c>
      <c r="F2372">
        <v>2015</v>
      </c>
      <c r="G2372">
        <v>6258.0770217099998</v>
      </c>
    </row>
    <row r="2373" spans="2:8" x14ac:dyDescent="0.25">
      <c r="B2373" t="s">
        <v>236</v>
      </c>
      <c r="C2373" t="s">
        <v>252</v>
      </c>
      <c r="D2373" t="s">
        <v>258</v>
      </c>
      <c r="E2373">
        <v>6</v>
      </c>
      <c r="F2373">
        <v>2020</v>
      </c>
      <c r="G2373">
        <v>8641.0191605799992</v>
      </c>
    </row>
    <row r="2374" spans="2:8" x14ac:dyDescent="0.25">
      <c r="B2374" t="s">
        <v>236</v>
      </c>
      <c r="C2374" t="s">
        <v>252</v>
      </c>
      <c r="D2374" t="s">
        <v>258</v>
      </c>
      <c r="E2374">
        <v>6</v>
      </c>
      <c r="F2374">
        <v>2025</v>
      </c>
      <c r="G2374">
        <v>7010.29652876</v>
      </c>
    </row>
    <row r="2375" spans="2:8" x14ac:dyDescent="0.25">
      <c r="B2375" t="s">
        <v>236</v>
      </c>
      <c r="C2375" t="s">
        <v>252</v>
      </c>
      <c r="D2375" t="s">
        <v>258</v>
      </c>
      <c r="E2375">
        <v>6</v>
      </c>
      <c r="F2375">
        <v>2030</v>
      </c>
      <c r="G2375">
        <v>7742.05179649</v>
      </c>
    </row>
    <row r="2376" spans="2:8" x14ac:dyDescent="0.25">
      <c r="B2376" t="s">
        <v>236</v>
      </c>
      <c r="C2376" t="s">
        <v>252</v>
      </c>
      <c r="D2376" t="s">
        <v>258</v>
      </c>
      <c r="E2376">
        <v>6</v>
      </c>
      <c r="F2376">
        <v>2035</v>
      </c>
      <c r="G2376">
        <v>8501.10458182</v>
      </c>
    </row>
    <row r="2377" spans="2:8" x14ac:dyDescent="0.25">
      <c r="B2377" t="s">
        <v>236</v>
      </c>
      <c r="C2377" t="s">
        <v>252</v>
      </c>
      <c r="D2377" t="s">
        <v>258</v>
      </c>
      <c r="E2377">
        <v>6</v>
      </c>
      <c r="F2377">
        <v>2040</v>
      </c>
      <c r="G2377">
        <v>8827.7904371299992</v>
      </c>
    </row>
    <row r="2378" spans="2:8" x14ac:dyDescent="0.25">
      <c r="B2378" t="s">
        <v>236</v>
      </c>
      <c r="C2378" t="s">
        <v>252</v>
      </c>
      <c r="D2378" t="s">
        <v>258</v>
      </c>
      <c r="E2378">
        <v>6</v>
      </c>
      <c r="F2378">
        <v>2045</v>
      </c>
      <c r="G2378">
        <v>7375.5344662999996</v>
      </c>
    </row>
    <row r="2379" spans="2:8" x14ac:dyDescent="0.25">
      <c r="B2379" t="s">
        <v>236</v>
      </c>
      <c r="C2379" t="s">
        <v>252</v>
      </c>
      <c r="D2379" t="s">
        <v>258</v>
      </c>
      <c r="E2379">
        <v>6</v>
      </c>
      <c r="F2379">
        <v>2050</v>
      </c>
      <c r="G2379">
        <v>7446.2189591200004</v>
      </c>
      <c r="H2379" s="161"/>
    </row>
    <row r="2380" spans="2:8" x14ac:dyDescent="0.25">
      <c r="B2380" t="s">
        <v>236</v>
      </c>
      <c r="C2380" t="s">
        <v>252</v>
      </c>
      <c r="D2380" t="s">
        <v>259</v>
      </c>
      <c r="E2380">
        <v>1</v>
      </c>
      <c r="F2380">
        <v>2010</v>
      </c>
      <c r="G2380" s="161">
        <v>185498.47492899999</v>
      </c>
      <c r="H2380" s="161"/>
    </row>
    <row r="2381" spans="2:8" x14ac:dyDescent="0.25">
      <c r="B2381" t="s">
        <v>236</v>
      </c>
      <c r="C2381" t="s">
        <v>252</v>
      </c>
      <c r="D2381" t="s">
        <v>259</v>
      </c>
      <c r="E2381">
        <v>1</v>
      </c>
      <c r="F2381">
        <v>2015</v>
      </c>
      <c r="G2381" s="161">
        <v>236439.85208499999</v>
      </c>
      <c r="H2381" s="161"/>
    </row>
    <row r="2382" spans="2:8" x14ac:dyDescent="0.25">
      <c r="B2382" t="s">
        <v>236</v>
      </c>
      <c r="C2382" t="s">
        <v>252</v>
      </c>
      <c r="D2382" t="s">
        <v>259</v>
      </c>
      <c r="E2382">
        <v>1</v>
      </c>
      <c r="F2382">
        <v>2020</v>
      </c>
      <c r="G2382" s="161">
        <v>277011.67111200001</v>
      </c>
      <c r="H2382" s="161"/>
    </row>
    <row r="2383" spans="2:8" x14ac:dyDescent="0.25">
      <c r="B2383" t="s">
        <v>236</v>
      </c>
      <c r="C2383" t="s">
        <v>252</v>
      </c>
      <c r="D2383" t="s">
        <v>259</v>
      </c>
      <c r="E2383">
        <v>1</v>
      </c>
      <c r="F2383">
        <v>2025</v>
      </c>
      <c r="G2383" s="161">
        <v>310549.78920100001</v>
      </c>
      <c r="H2383" s="161"/>
    </row>
    <row r="2384" spans="2:8" x14ac:dyDescent="0.25">
      <c r="B2384" t="s">
        <v>236</v>
      </c>
      <c r="C2384" t="s">
        <v>252</v>
      </c>
      <c r="D2384" t="s">
        <v>259</v>
      </c>
      <c r="E2384">
        <v>1</v>
      </c>
      <c r="F2384">
        <v>2030</v>
      </c>
      <c r="G2384" s="161">
        <v>342417.17422699998</v>
      </c>
      <c r="H2384" s="161"/>
    </row>
    <row r="2385" spans="2:8" x14ac:dyDescent="0.25">
      <c r="B2385" t="s">
        <v>236</v>
      </c>
      <c r="C2385" t="s">
        <v>252</v>
      </c>
      <c r="D2385" t="s">
        <v>259</v>
      </c>
      <c r="E2385">
        <v>1</v>
      </c>
      <c r="F2385">
        <v>2035</v>
      </c>
      <c r="G2385" s="161">
        <v>365507.28559699998</v>
      </c>
      <c r="H2385" s="161"/>
    </row>
    <row r="2386" spans="2:8" x14ac:dyDescent="0.25">
      <c r="B2386" t="s">
        <v>236</v>
      </c>
      <c r="C2386" t="s">
        <v>252</v>
      </c>
      <c r="D2386" t="s">
        <v>259</v>
      </c>
      <c r="E2386">
        <v>1</v>
      </c>
      <c r="F2386">
        <v>2040</v>
      </c>
      <c r="G2386" s="161">
        <v>376043.31847699999</v>
      </c>
      <c r="H2386" s="161"/>
    </row>
    <row r="2387" spans="2:8" x14ac:dyDescent="0.25">
      <c r="B2387" t="s">
        <v>236</v>
      </c>
      <c r="C2387" t="s">
        <v>252</v>
      </c>
      <c r="D2387" t="s">
        <v>259</v>
      </c>
      <c r="E2387">
        <v>1</v>
      </c>
      <c r="F2387">
        <v>2045</v>
      </c>
      <c r="G2387" s="161">
        <v>392915.60814800003</v>
      </c>
      <c r="H2387" s="161"/>
    </row>
    <row r="2388" spans="2:8" x14ac:dyDescent="0.25">
      <c r="B2388" t="s">
        <v>236</v>
      </c>
      <c r="C2388" t="s">
        <v>252</v>
      </c>
      <c r="D2388" t="s">
        <v>259</v>
      </c>
      <c r="E2388">
        <v>1</v>
      </c>
      <c r="F2388">
        <v>2050</v>
      </c>
      <c r="G2388" s="161">
        <v>407319.84262000001</v>
      </c>
      <c r="H2388" s="161"/>
    </row>
    <row r="2389" spans="2:8" x14ac:dyDescent="0.25">
      <c r="B2389" t="s">
        <v>236</v>
      </c>
      <c r="C2389" t="s">
        <v>252</v>
      </c>
      <c r="D2389" t="s">
        <v>259</v>
      </c>
      <c r="E2389">
        <v>2</v>
      </c>
      <c r="F2389">
        <v>2010</v>
      </c>
      <c r="G2389" s="161">
        <v>137502.016382</v>
      </c>
      <c r="H2389" s="161"/>
    </row>
    <row r="2390" spans="2:8" x14ac:dyDescent="0.25">
      <c r="B2390" t="s">
        <v>236</v>
      </c>
      <c r="C2390" t="s">
        <v>252</v>
      </c>
      <c r="D2390" t="s">
        <v>259</v>
      </c>
      <c r="E2390">
        <v>2</v>
      </c>
      <c r="F2390">
        <v>2015</v>
      </c>
      <c r="G2390" s="161">
        <v>142127.25487599999</v>
      </c>
      <c r="H2390" s="161"/>
    </row>
    <row r="2391" spans="2:8" x14ac:dyDescent="0.25">
      <c r="B2391" t="s">
        <v>236</v>
      </c>
      <c r="C2391" t="s">
        <v>252</v>
      </c>
      <c r="D2391" t="s">
        <v>259</v>
      </c>
      <c r="E2391">
        <v>2</v>
      </c>
      <c r="F2391">
        <v>2020</v>
      </c>
      <c r="G2391" s="161">
        <v>154611.04595</v>
      </c>
      <c r="H2391" s="161"/>
    </row>
    <row r="2392" spans="2:8" x14ac:dyDescent="0.25">
      <c r="B2392" t="s">
        <v>236</v>
      </c>
      <c r="C2392" t="s">
        <v>252</v>
      </c>
      <c r="D2392" t="s">
        <v>259</v>
      </c>
      <c r="E2392">
        <v>2</v>
      </c>
      <c r="F2392">
        <v>2025</v>
      </c>
      <c r="G2392" s="161">
        <v>162541.58118499999</v>
      </c>
      <c r="H2392" s="161"/>
    </row>
    <row r="2393" spans="2:8" x14ac:dyDescent="0.25">
      <c r="B2393" t="s">
        <v>236</v>
      </c>
      <c r="C2393" t="s">
        <v>252</v>
      </c>
      <c r="D2393" t="s">
        <v>259</v>
      </c>
      <c r="E2393">
        <v>2</v>
      </c>
      <c r="F2393">
        <v>2030</v>
      </c>
      <c r="G2393" s="161">
        <v>175763.64168999999</v>
      </c>
      <c r="H2393" s="161"/>
    </row>
    <row r="2394" spans="2:8" x14ac:dyDescent="0.25">
      <c r="B2394" t="s">
        <v>236</v>
      </c>
      <c r="C2394" t="s">
        <v>252</v>
      </c>
      <c r="D2394" t="s">
        <v>259</v>
      </c>
      <c r="E2394">
        <v>2</v>
      </c>
      <c r="F2394">
        <v>2035</v>
      </c>
      <c r="G2394" s="161">
        <v>178687.769868</v>
      </c>
      <c r="H2394" s="161"/>
    </row>
    <row r="2395" spans="2:8" x14ac:dyDescent="0.25">
      <c r="B2395" t="s">
        <v>236</v>
      </c>
      <c r="C2395" t="s">
        <v>252</v>
      </c>
      <c r="D2395" t="s">
        <v>259</v>
      </c>
      <c r="E2395">
        <v>2</v>
      </c>
      <c r="F2395">
        <v>2040</v>
      </c>
      <c r="G2395" s="161">
        <v>187298.67945699999</v>
      </c>
      <c r="H2395" s="161"/>
    </row>
    <row r="2396" spans="2:8" x14ac:dyDescent="0.25">
      <c r="B2396" t="s">
        <v>236</v>
      </c>
      <c r="C2396" t="s">
        <v>252</v>
      </c>
      <c r="D2396" t="s">
        <v>259</v>
      </c>
      <c r="E2396">
        <v>2</v>
      </c>
      <c r="F2396">
        <v>2045</v>
      </c>
      <c r="G2396" s="161">
        <v>192340.376346</v>
      </c>
      <c r="H2396" s="161"/>
    </row>
    <row r="2397" spans="2:8" x14ac:dyDescent="0.25">
      <c r="B2397" t="s">
        <v>236</v>
      </c>
      <c r="C2397" t="s">
        <v>252</v>
      </c>
      <c r="D2397" t="s">
        <v>259</v>
      </c>
      <c r="E2397">
        <v>2</v>
      </c>
      <c r="F2397">
        <v>2050</v>
      </c>
      <c r="G2397" s="161">
        <v>193938.37072199999</v>
      </c>
    </row>
    <row r="2398" spans="2:8" x14ac:dyDescent="0.25">
      <c r="B2398" t="s">
        <v>236</v>
      </c>
      <c r="C2398" t="s">
        <v>252</v>
      </c>
      <c r="D2398" t="s">
        <v>259</v>
      </c>
      <c r="E2398">
        <v>3</v>
      </c>
      <c r="F2398">
        <v>2010</v>
      </c>
      <c r="G2398">
        <v>49057.078837959998</v>
      </c>
    </row>
    <row r="2399" spans="2:8" x14ac:dyDescent="0.25">
      <c r="B2399" t="s">
        <v>236</v>
      </c>
      <c r="C2399" t="s">
        <v>252</v>
      </c>
      <c r="D2399" t="s">
        <v>259</v>
      </c>
      <c r="E2399">
        <v>3</v>
      </c>
      <c r="F2399">
        <v>2015</v>
      </c>
      <c r="G2399">
        <v>48708.248683689999</v>
      </c>
    </row>
    <row r="2400" spans="2:8" x14ac:dyDescent="0.25">
      <c r="B2400" t="s">
        <v>236</v>
      </c>
      <c r="C2400" t="s">
        <v>252</v>
      </c>
      <c r="D2400" t="s">
        <v>259</v>
      </c>
      <c r="E2400">
        <v>3</v>
      </c>
      <c r="F2400">
        <v>2020</v>
      </c>
      <c r="G2400">
        <v>47704.247039069996</v>
      </c>
    </row>
    <row r="2401" spans="2:7" x14ac:dyDescent="0.25">
      <c r="B2401" t="s">
        <v>236</v>
      </c>
      <c r="C2401" t="s">
        <v>252</v>
      </c>
      <c r="D2401" t="s">
        <v>259</v>
      </c>
      <c r="E2401">
        <v>3</v>
      </c>
      <c r="F2401">
        <v>2025</v>
      </c>
      <c r="G2401">
        <v>49999.15043378</v>
      </c>
    </row>
    <row r="2402" spans="2:7" x14ac:dyDescent="0.25">
      <c r="B2402" t="s">
        <v>236</v>
      </c>
      <c r="C2402" t="s">
        <v>252</v>
      </c>
      <c r="D2402" t="s">
        <v>259</v>
      </c>
      <c r="E2402">
        <v>3</v>
      </c>
      <c r="F2402">
        <v>2030</v>
      </c>
      <c r="G2402">
        <v>48048.540259859998</v>
      </c>
    </row>
    <row r="2403" spans="2:7" x14ac:dyDescent="0.25">
      <c r="B2403" t="s">
        <v>236</v>
      </c>
      <c r="C2403" t="s">
        <v>252</v>
      </c>
      <c r="D2403" t="s">
        <v>259</v>
      </c>
      <c r="E2403">
        <v>3</v>
      </c>
      <c r="F2403">
        <v>2035</v>
      </c>
      <c r="G2403">
        <v>47583.244269310002</v>
      </c>
    </row>
    <row r="2404" spans="2:7" x14ac:dyDescent="0.25">
      <c r="B2404" t="s">
        <v>236</v>
      </c>
      <c r="C2404" t="s">
        <v>252</v>
      </c>
      <c r="D2404" t="s">
        <v>259</v>
      </c>
      <c r="E2404">
        <v>3</v>
      </c>
      <c r="F2404">
        <v>2040</v>
      </c>
      <c r="G2404">
        <v>53509.492902279999</v>
      </c>
    </row>
    <row r="2405" spans="2:7" x14ac:dyDescent="0.25">
      <c r="B2405" t="s">
        <v>236</v>
      </c>
      <c r="C2405" t="s">
        <v>252</v>
      </c>
      <c r="D2405" t="s">
        <v>259</v>
      </c>
      <c r="E2405">
        <v>3</v>
      </c>
      <c r="F2405">
        <v>2045</v>
      </c>
      <c r="G2405">
        <v>51764.903131530002</v>
      </c>
    </row>
    <row r="2406" spans="2:7" x14ac:dyDescent="0.25">
      <c r="B2406" t="s">
        <v>236</v>
      </c>
      <c r="C2406" t="s">
        <v>252</v>
      </c>
      <c r="D2406" t="s">
        <v>259</v>
      </c>
      <c r="E2406">
        <v>3</v>
      </c>
      <c r="F2406">
        <v>2050</v>
      </c>
      <c r="G2406">
        <v>54254.792647180002</v>
      </c>
    </row>
    <row r="2407" spans="2:7" x14ac:dyDescent="0.25">
      <c r="B2407" t="s">
        <v>236</v>
      </c>
      <c r="C2407" t="s">
        <v>252</v>
      </c>
      <c r="D2407" t="s">
        <v>259</v>
      </c>
      <c r="E2407">
        <v>4</v>
      </c>
      <c r="F2407">
        <v>2010</v>
      </c>
      <c r="G2407">
        <v>23159.886815720001</v>
      </c>
    </row>
    <row r="2408" spans="2:7" x14ac:dyDescent="0.25">
      <c r="B2408" t="s">
        <v>236</v>
      </c>
      <c r="C2408" t="s">
        <v>252</v>
      </c>
      <c r="D2408" t="s">
        <v>259</v>
      </c>
      <c r="E2408">
        <v>4</v>
      </c>
      <c r="F2408">
        <v>2015</v>
      </c>
      <c r="G2408">
        <v>38927.360280180001</v>
      </c>
    </row>
    <row r="2409" spans="2:7" x14ac:dyDescent="0.25">
      <c r="B2409" t="s">
        <v>236</v>
      </c>
      <c r="C2409" t="s">
        <v>252</v>
      </c>
      <c r="D2409" t="s">
        <v>259</v>
      </c>
      <c r="E2409">
        <v>4</v>
      </c>
      <c r="F2409">
        <v>2020</v>
      </c>
      <c r="G2409">
        <v>39749.918663910001</v>
      </c>
    </row>
    <row r="2410" spans="2:7" x14ac:dyDescent="0.25">
      <c r="B2410" t="s">
        <v>236</v>
      </c>
      <c r="C2410" t="s">
        <v>252</v>
      </c>
      <c r="D2410" t="s">
        <v>259</v>
      </c>
      <c r="E2410">
        <v>4</v>
      </c>
      <c r="F2410">
        <v>2025</v>
      </c>
      <c r="G2410">
        <v>38362.426068280001</v>
      </c>
    </row>
    <row r="2411" spans="2:7" x14ac:dyDescent="0.25">
      <c r="B2411" t="s">
        <v>236</v>
      </c>
      <c r="C2411" t="s">
        <v>252</v>
      </c>
      <c r="D2411" t="s">
        <v>259</v>
      </c>
      <c r="E2411">
        <v>4</v>
      </c>
      <c r="F2411">
        <v>2030</v>
      </c>
      <c r="G2411">
        <v>32562.345033450001</v>
      </c>
    </row>
    <row r="2412" spans="2:7" x14ac:dyDescent="0.25">
      <c r="B2412" t="s">
        <v>236</v>
      </c>
      <c r="C2412" t="s">
        <v>252</v>
      </c>
      <c r="D2412" t="s">
        <v>259</v>
      </c>
      <c r="E2412">
        <v>4</v>
      </c>
      <c r="F2412">
        <v>2035</v>
      </c>
      <c r="G2412">
        <v>41709.702423770002</v>
      </c>
    </row>
    <row r="2413" spans="2:7" x14ac:dyDescent="0.25">
      <c r="B2413" t="s">
        <v>236</v>
      </c>
      <c r="C2413" t="s">
        <v>252</v>
      </c>
      <c r="D2413" t="s">
        <v>259</v>
      </c>
      <c r="E2413">
        <v>4</v>
      </c>
      <c r="F2413">
        <v>2040</v>
      </c>
      <c r="G2413">
        <v>41084.780482180002</v>
      </c>
    </row>
    <row r="2414" spans="2:7" x14ac:dyDescent="0.25">
      <c r="B2414" t="s">
        <v>236</v>
      </c>
      <c r="C2414" t="s">
        <v>252</v>
      </c>
      <c r="D2414" t="s">
        <v>259</v>
      </c>
      <c r="E2414">
        <v>4</v>
      </c>
      <c r="F2414">
        <v>2045</v>
      </c>
      <c r="G2414">
        <v>40716.007309380002</v>
      </c>
    </row>
    <row r="2415" spans="2:7" x14ac:dyDescent="0.25">
      <c r="B2415" t="s">
        <v>236</v>
      </c>
      <c r="C2415" t="s">
        <v>252</v>
      </c>
      <c r="D2415" t="s">
        <v>259</v>
      </c>
      <c r="E2415">
        <v>4</v>
      </c>
      <c r="F2415">
        <v>2050</v>
      </c>
      <c r="G2415">
        <v>38921.72175307</v>
      </c>
    </row>
    <row r="2416" spans="2:7" x14ac:dyDescent="0.25">
      <c r="B2416" t="s">
        <v>236</v>
      </c>
      <c r="C2416" t="s">
        <v>252</v>
      </c>
      <c r="D2416" t="s">
        <v>259</v>
      </c>
      <c r="E2416">
        <v>5</v>
      </c>
      <c r="F2416">
        <v>2010</v>
      </c>
      <c r="G2416">
        <v>6540.4228122000004</v>
      </c>
    </row>
    <row r="2417" spans="2:7" x14ac:dyDescent="0.25">
      <c r="B2417" t="s">
        <v>236</v>
      </c>
      <c r="C2417" t="s">
        <v>252</v>
      </c>
      <c r="D2417" t="s">
        <v>259</v>
      </c>
      <c r="E2417">
        <v>5</v>
      </c>
      <c r="F2417">
        <v>2015</v>
      </c>
      <c r="G2417">
        <v>9864.4438600600006</v>
      </c>
    </row>
    <row r="2418" spans="2:7" x14ac:dyDescent="0.25">
      <c r="B2418" t="s">
        <v>236</v>
      </c>
      <c r="C2418" t="s">
        <v>252</v>
      </c>
      <c r="D2418" t="s">
        <v>259</v>
      </c>
      <c r="E2418">
        <v>5</v>
      </c>
      <c r="F2418">
        <v>2020</v>
      </c>
      <c r="G2418">
        <v>11488.819804180001</v>
      </c>
    </row>
    <row r="2419" spans="2:7" x14ac:dyDescent="0.25">
      <c r="B2419" t="s">
        <v>236</v>
      </c>
      <c r="C2419" t="s">
        <v>252</v>
      </c>
      <c r="D2419" t="s">
        <v>259</v>
      </c>
      <c r="E2419">
        <v>5</v>
      </c>
      <c r="F2419">
        <v>2025</v>
      </c>
      <c r="G2419">
        <v>14485.33465472</v>
      </c>
    </row>
    <row r="2420" spans="2:7" x14ac:dyDescent="0.25">
      <c r="B2420" t="s">
        <v>236</v>
      </c>
      <c r="C2420" t="s">
        <v>252</v>
      </c>
      <c r="D2420" t="s">
        <v>259</v>
      </c>
      <c r="E2420">
        <v>5</v>
      </c>
      <c r="F2420">
        <v>2030</v>
      </c>
      <c r="G2420">
        <v>12711.4419994</v>
      </c>
    </row>
    <row r="2421" spans="2:7" x14ac:dyDescent="0.25">
      <c r="B2421" t="s">
        <v>236</v>
      </c>
      <c r="C2421" t="s">
        <v>252</v>
      </c>
      <c r="D2421" t="s">
        <v>259</v>
      </c>
      <c r="E2421">
        <v>5</v>
      </c>
      <c r="F2421">
        <v>2035</v>
      </c>
      <c r="G2421">
        <v>10691.69396162</v>
      </c>
    </row>
    <row r="2422" spans="2:7" x14ac:dyDescent="0.25">
      <c r="B2422" t="s">
        <v>236</v>
      </c>
      <c r="C2422" t="s">
        <v>252</v>
      </c>
      <c r="D2422" t="s">
        <v>259</v>
      </c>
      <c r="E2422">
        <v>5</v>
      </c>
      <c r="F2422">
        <v>2040</v>
      </c>
      <c r="G2422">
        <v>8947.3163759399995</v>
      </c>
    </row>
    <row r="2423" spans="2:7" x14ac:dyDescent="0.25">
      <c r="B2423" t="s">
        <v>236</v>
      </c>
      <c r="C2423" t="s">
        <v>252</v>
      </c>
      <c r="D2423" t="s">
        <v>259</v>
      </c>
      <c r="E2423">
        <v>5</v>
      </c>
      <c r="F2423">
        <v>2045</v>
      </c>
      <c r="G2423">
        <v>9940.0784723699999</v>
      </c>
    </row>
    <row r="2424" spans="2:7" x14ac:dyDescent="0.25">
      <c r="B2424" t="s">
        <v>236</v>
      </c>
      <c r="C2424" t="s">
        <v>252</v>
      </c>
      <c r="D2424" t="s">
        <v>259</v>
      </c>
      <c r="E2424">
        <v>5</v>
      </c>
      <c r="F2424">
        <v>2050</v>
      </c>
      <c r="G2424">
        <v>12447.67116235</v>
      </c>
    </row>
    <row r="2425" spans="2:7" x14ac:dyDescent="0.25">
      <c r="B2425" t="s">
        <v>236</v>
      </c>
      <c r="C2425" t="s">
        <v>252</v>
      </c>
      <c r="D2425" t="s">
        <v>259</v>
      </c>
      <c r="E2425">
        <v>6</v>
      </c>
      <c r="F2425">
        <v>2010</v>
      </c>
      <c r="G2425">
        <v>1838.3200278700001</v>
      </c>
    </row>
    <row r="2426" spans="2:7" x14ac:dyDescent="0.25">
      <c r="B2426" t="s">
        <v>236</v>
      </c>
      <c r="C2426" t="s">
        <v>252</v>
      </c>
      <c r="D2426" t="s">
        <v>259</v>
      </c>
      <c r="E2426">
        <v>6</v>
      </c>
      <c r="F2426">
        <v>2015</v>
      </c>
      <c r="G2426">
        <v>3558.7791617900002</v>
      </c>
    </row>
    <row r="2427" spans="2:7" x14ac:dyDescent="0.25">
      <c r="B2427" t="s">
        <v>236</v>
      </c>
      <c r="C2427" t="s">
        <v>252</v>
      </c>
      <c r="D2427" t="s">
        <v>259</v>
      </c>
      <c r="E2427">
        <v>6</v>
      </c>
      <c r="F2427">
        <v>2020</v>
      </c>
      <c r="G2427">
        <v>3744.1669921799999</v>
      </c>
    </row>
    <row r="2428" spans="2:7" x14ac:dyDescent="0.25">
      <c r="B2428" t="s">
        <v>236</v>
      </c>
      <c r="C2428" t="s">
        <v>252</v>
      </c>
      <c r="D2428" t="s">
        <v>259</v>
      </c>
      <c r="E2428">
        <v>6</v>
      </c>
      <c r="F2428">
        <v>2025</v>
      </c>
      <c r="G2428">
        <v>3969.9779812000002</v>
      </c>
    </row>
    <row r="2429" spans="2:7" x14ac:dyDescent="0.25">
      <c r="B2429" t="s">
        <v>236</v>
      </c>
      <c r="C2429" t="s">
        <v>252</v>
      </c>
      <c r="D2429" t="s">
        <v>259</v>
      </c>
      <c r="E2429">
        <v>6</v>
      </c>
      <c r="F2429">
        <v>2030</v>
      </c>
      <c r="G2429">
        <v>4947.7275874699999</v>
      </c>
    </row>
    <row r="2430" spans="2:7" x14ac:dyDescent="0.25">
      <c r="B2430" t="s">
        <v>236</v>
      </c>
      <c r="C2430" t="s">
        <v>252</v>
      </c>
      <c r="D2430" t="s">
        <v>259</v>
      </c>
      <c r="E2430">
        <v>6</v>
      </c>
      <c r="F2430">
        <v>2035</v>
      </c>
      <c r="G2430">
        <v>4242.4495162599997</v>
      </c>
    </row>
    <row r="2431" spans="2:7" x14ac:dyDescent="0.25">
      <c r="B2431" t="s">
        <v>236</v>
      </c>
      <c r="C2431" t="s">
        <v>252</v>
      </c>
      <c r="D2431" t="s">
        <v>259</v>
      </c>
      <c r="E2431">
        <v>6</v>
      </c>
      <c r="F2431">
        <v>2040</v>
      </c>
      <c r="G2431">
        <v>4967.36540203</v>
      </c>
    </row>
    <row r="2432" spans="2:7" x14ac:dyDescent="0.25">
      <c r="B2432" t="s">
        <v>236</v>
      </c>
      <c r="C2432" t="s">
        <v>252</v>
      </c>
      <c r="D2432" t="s">
        <v>259</v>
      </c>
      <c r="E2432">
        <v>6</v>
      </c>
      <c r="F2432">
        <v>2045</v>
      </c>
      <c r="G2432">
        <v>4584.7686095400004</v>
      </c>
    </row>
    <row r="2433" spans="2:8" x14ac:dyDescent="0.25">
      <c r="B2433" t="s">
        <v>236</v>
      </c>
      <c r="C2433" t="s">
        <v>252</v>
      </c>
      <c r="D2433" t="s">
        <v>259</v>
      </c>
      <c r="E2433">
        <v>6</v>
      </c>
      <c r="F2433">
        <v>2050</v>
      </c>
      <c r="G2433">
        <v>3586.6771322700001</v>
      </c>
      <c r="H2433" s="161"/>
    </row>
    <row r="2434" spans="2:8" x14ac:dyDescent="0.25">
      <c r="B2434" t="s">
        <v>222</v>
      </c>
      <c r="C2434" t="s">
        <v>250</v>
      </c>
      <c r="D2434" t="s">
        <v>251</v>
      </c>
      <c r="E2434">
        <v>1</v>
      </c>
      <c r="F2434">
        <v>2010</v>
      </c>
      <c r="G2434" s="161">
        <v>302967.75892400002</v>
      </c>
      <c r="H2434" s="161"/>
    </row>
    <row r="2435" spans="2:8" x14ac:dyDescent="0.25">
      <c r="B2435" t="s">
        <v>222</v>
      </c>
      <c r="C2435" t="s">
        <v>250</v>
      </c>
      <c r="D2435" t="s">
        <v>251</v>
      </c>
      <c r="E2435">
        <v>1</v>
      </c>
      <c r="F2435">
        <v>2015</v>
      </c>
      <c r="G2435" s="161">
        <v>393128.98284800001</v>
      </c>
      <c r="H2435" s="161"/>
    </row>
    <row r="2436" spans="2:8" x14ac:dyDescent="0.25">
      <c r="B2436" t="s">
        <v>222</v>
      </c>
      <c r="C2436" t="s">
        <v>250</v>
      </c>
      <c r="D2436" t="s">
        <v>251</v>
      </c>
      <c r="E2436">
        <v>1</v>
      </c>
      <c r="F2436">
        <v>2020</v>
      </c>
      <c r="G2436" s="161">
        <v>427895.750543</v>
      </c>
      <c r="H2436" s="161"/>
    </row>
    <row r="2437" spans="2:8" x14ac:dyDescent="0.25">
      <c r="B2437" t="s">
        <v>222</v>
      </c>
      <c r="C2437" t="s">
        <v>250</v>
      </c>
      <c r="D2437" t="s">
        <v>251</v>
      </c>
      <c r="E2437">
        <v>1</v>
      </c>
      <c r="F2437">
        <v>2025</v>
      </c>
      <c r="G2437" s="161">
        <v>444431.75663800002</v>
      </c>
      <c r="H2437" s="161"/>
    </row>
    <row r="2438" spans="2:8" x14ac:dyDescent="0.25">
      <c r="B2438" t="s">
        <v>222</v>
      </c>
      <c r="C2438" t="s">
        <v>250</v>
      </c>
      <c r="D2438" t="s">
        <v>251</v>
      </c>
      <c r="E2438">
        <v>1</v>
      </c>
      <c r="F2438">
        <v>2030</v>
      </c>
      <c r="G2438" s="161">
        <v>462865.76960300002</v>
      </c>
      <c r="H2438" s="161"/>
    </row>
    <row r="2439" spans="2:8" x14ac:dyDescent="0.25">
      <c r="B2439" t="s">
        <v>222</v>
      </c>
      <c r="C2439" t="s">
        <v>250</v>
      </c>
      <c r="D2439" t="s">
        <v>251</v>
      </c>
      <c r="E2439">
        <v>1</v>
      </c>
      <c r="F2439">
        <v>2035</v>
      </c>
      <c r="G2439" s="161">
        <v>446036.95842899999</v>
      </c>
      <c r="H2439" s="161"/>
    </row>
    <row r="2440" spans="2:8" x14ac:dyDescent="0.25">
      <c r="B2440" t="s">
        <v>222</v>
      </c>
      <c r="C2440" t="s">
        <v>250</v>
      </c>
      <c r="D2440" t="s">
        <v>251</v>
      </c>
      <c r="E2440">
        <v>1</v>
      </c>
      <c r="F2440">
        <v>2040</v>
      </c>
      <c r="G2440" s="161">
        <v>462881.891176</v>
      </c>
      <c r="H2440" s="161"/>
    </row>
    <row r="2441" spans="2:8" x14ac:dyDescent="0.25">
      <c r="B2441" t="s">
        <v>222</v>
      </c>
      <c r="C2441" t="s">
        <v>250</v>
      </c>
      <c r="D2441" t="s">
        <v>251</v>
      </c>
      <c r="E2441">
        <v>1</v>
      </c>
      <c r="F2441">
        <v>2045</v>
      </c>
      <c r="G2441" s="161">
        <v>463620.70065399999</v>
      </c>
      <c r="H2441" s="161"/>
    </row>
    <row r="2442" spans="2:8" x14ac:dyDescent="0.25">
      <c r="B2442" t="s">
        <v>222</v>
      </c>
      <c r="C2442" t="s">
        <v>250</v>
      </c>
      <c r="D2442" t="s">
        <v>251</v>
      </c>
      <c r="E2442">
        <v>1</v>
      </c>
      <c r="F2442">
        <v>2050</v>
      </c>
      <c r="G2442" s="161">
        <v>458836.02044599998</v>
      </c>
      <c r="H2442" s="161"/>
    </row>
    <row r="2443" spans="2:8" x14ac:dyDescent="0.25">
      <c r="B2443" t="s">
        <v>222</v>
      </c>
      <c r="C2443" t="s">
        <v>250</v>
      </c>
      <c r="D2443" t="s">
        <v>251</v>
      </c>
      <c r="E2443">
        <v>2</v>
      </c>
      <c r="F2443">
        <v>2010</v>
      </c>
      <c r="G2443" s="161">
        <v>459718.40526799997</v>
      </c>
      <c r="H2443" s="161"/>
    </row>
    <row r="2444" spans="2:8" x14ac:dyDescent="0.25">
      <c r="B2444" t="s">
        <v>222</v>
      </c>
      <c r="C2444" t="s">
        <v>250</v>
      </c>
      <c r="D2444" t="s">
        <v>251</v>
      </c>
      <c r="E2444">
        <v>2</v>
      </c>
      <c r="F2444">
        <v>2015</v>
      </c>
      <c r="G2444" s="161">
        <v>444334.56497900002</v>
      </c>
      <c r="H2444" s="161"/>
    </row>
    <row r="2445" spans="2:8" x14ac:dyDescent="0.25">
      <c r="B2445" t="s">
        <v>222</v>
      </c>
      <c r="C2445" t="s">
        <v>250</v>
      </c>
      <c r="D2445" t="s">
        <v>251</v>
      </c>
      <c r="E2445">
        <v>2</v>
      </c>
      <c r="F2445">
        <v>2020</v>
      </c>
      <c r="G2445" s="161">
        <v>437439.81006400002</v>
      </c>
      <c r="H2445" s="161"/>
    </row>
    <row r="2446" spans="2:8" x14ac:dyDescent="0.25">
      <c r="B2446" t="s">
        <v>222</v>
      </c>
      <c r="C2446" t="s">
        <v>250</v>
      </c>
      <c r="D2446" t="s">
        <v>251</v>
      </c>
      <c r="E2446">
        <v>2</v>
      </c>
      <c r="F2446">
        <v>2025</v>
      </c>
      <c r="G2446" s="161">
        <v>410355.51484399999</v>
      </c>
      <c r="H2446" s="161"/>
    </row>
    <row r="2447" spans="2:8" x14ac:dyDescent="0.25">
      <c r="B2447" t="s">
        <v>222</v>
      </c>
      <c r="C2447" t="s">
        <v>250</v>
      </c>
      <c r="D2447" t="s">
        <v>251</v>
      </c>
      <c r="E2447">
        <v>2</v>
      </c>
      <c r="F2447">
        <v>2030</v>
      </c>
      <c r="G2447" s="161">
        <v>374492.90399399999</v>
      </c>
      <c r="H2447" s="161"/>
    </row>
    <row r="2448" spans="2:8" x14ac:dyDescent="0.25">
      <c r="B2448" t="s">
        <v>222</v>
      </c>
      <c r="C2448" t="s">
        <v>250</v>
      </c>
      <c r="D2448" t="s">
        <v>251</v>
      </c>
      <c r="E2448">
        <v>2</v>
      </c>
      <c r="F2448">
        <v>2035</v>
      </c>
      <c r="G2448" s="161">
        <v>348715.93538400001</v>
      </c>
      <c r="H2448" s="161"/>
    </row>
    <row r="2449" spans="2:8" x14ac:dyDescent="0.25">
      <c r="B2449" t="s">
        <v>222</v>
      </c>
      <c r="C2449" t="s">
        <v>250</v>
      </c>
      <c r="D2449" t="s">
        <v>251</v>
      </c>
      <c r="E2449">
        <v>2</v>
      </c>
      <c r="F2449">
        <v>2040</v>
      </c>
      <c r="G2449" s="161">
        <v>323783.33523800003</v>
      </c>
      <c r="H2449" s="161"/>
    </row>
    <row r="2450" spans="2:8" x14ac:dyDescent="0.25">
      <c r="B2450" t="s">
        <v>222</v>
      </c>
      <c r="C2450" t="s">
        <v>250</v>
      </c>
      <c r="D2450" t="s">
        <v>251</v>
      </c>
      <c r="E2450">
        <v>2</v>
      </c>
      <c r="F2450">
        <v>2045</v>
      </c>
      <c r="G2450" s="161">
        <v>302158.27047300001</v>
      </c>
      <c r="H2450" s="161"/>
    </row>
    <row r="2451" spans="2:8" x14ac:dyDescent="0.25">
      <c r="B2451" t="s">
        <v>222</v>
      </c>
      <c r="C2451" t="s">
        <v>250</v>
      </c>
      <c r="D2451" t="s">
        <v>251</v>
      </c>
      <c r="E2451">
        <v>2</v>
      </c>
      <c r="F2451">
        <v>2050</v>
      </c>
      <c r="G2451" s="161">
        <v>290322.64807200001</v>
      </c>
      <c r="H2451" s="161"/>
    </row>
    <row r="2452" spans="2:8" x14ac:dyDescent="0.25">
      <c r="B2452" t="s">
        <v>222</v>
      </c>
      <c r="C2452" t="s">
        <v>250</v>
      </c>
      <c r="D2452" t="s">
        <v>251</v>
      </c>
      <c r="E2452">
        <v>3</v>
      </c>
      <c r="F2452">
        <v>2010</v>
      </c>
      <c r="G2452" s="161">
        <v>158294.72622899999</v>
      </c>
      <c r="H2452" s="161"/>
    </row>
    <row r="2453" spans="2:8" x14ac:dyDescent="0.25">
      <c r="B2453" t="s">
        <v>222</v>
      </c>
      <c r="C2453" t="s">
        <v>250</v>
      </c>
      <c r="D2453" t="s">
        <v>251</v>
      </c>
      <c r="E2453">
        <v>3</v>
      </c>
      <c r="F2453">
        <v>2015</v>
      </c>
      <c r="G2453" s="161">
        <v>133487.195718</v>
      </c>
      <c r="H2453" s="161"/>
    </row>
    <row r="2454" spans="2:8" x14ac:dyDescent="0.25">
      <c r="B2454" t="s">
        <v>222</v>
      </c>
      <c r="C2454" t="s">
        <v>250</v>
      </c>
      <c r="D2454" t="s">
        <v>251</v>
      </c>
      <c r="E2454">
        <v>3</v>
      </c>
      <c r="F2454">
        <v>2020</v>
      </c>
      <c r="G2454" s="161">
        <v>122176.599152</v>
      </c>
      <c r="H2454" s="161"/>
    </row>
    <row r="2455" spans="2:8" x14ac:dyDescent="0.25">
      <c r="B2455" t="s">
        <v>222</v>
      </c>
      <c r="C2455" t="s">
        <v>250</v>
      </c>
      <c r="D2455" t="s">
        <v>251</v>
      </c>
      <c r="E2455">
        <v>3</v>
      </c>
      <c r="F2455">
        <v>2025</v>
      </c>
      <c r="G2455" s="161">
        <v>120313.056543</v>
      </c>
      <c r="H2455" s="161"/>
    </row>
    <row r="2456" spans="2:8" x14ac:dyDescent="0.25">
      <c r="B2456" t="s">
        <v>222</v>
      </c>
      <c r="C2456" t="s">
        <v>250</v>
      </c>
      <c r="D2456" t="s">
        <v>251</v>
      </c>
      <c r="E2456">
        <v>3</v>
      </c>
      <c r="F2456">
        <v>2030</v>
      </c>
      <c r="G2456" s="161">
        <v>113986.503925</v>
      </c>
      <c r="H2456" s="161"/>
    </row>
    <row r="2457" spans="2:8" x14ac:dyDescent="0.25">
      <c r="B2457" t="s">
        <v>222</v>
      </c>
      <c r="C2457" t="s">
        <v>250</v>
      </c>
      <c r="D2457" t="s">
        <v>251</v>
      </c>
      <c r="E2457">
        <v>3</v>
      </c>
      <c r="F2457">
        <v>2035</v>
      </c>
      <c r="G2457" s="161">
        <v>108482.434094</v>
      </c>
      <c r="H2457" s="161"/>
    </row>
    <row r="2458" spans="2:8" x14ac:dyDescent="0.25">
      <c r="B2458" t="s">
        <v>222</v>
      </c>
      <c r="C2458" t="s">
        <v>250</v>
      </c>
      <c r="D2458" t="s">
        <v>251</v>
      </c>
      <c r="E2458">
        <v>3</v>
      </c>
      <c r="F2458">
        <v>2040</v>
      </c>
      <c r="G2458" s="161">
        <v>101654.446472</v>
      </c>
      <c r="H2458" s="161"/>
    </row>
    <row r="2459" spans="2:8" x14ac:dyDescent="0.25">
      <c r="B2459" t="s">
        <v>222</v>
      </c>
      <c r="C2459" t="s">
        <v>250</v>
      </c>
      <c r="D2459" t="s">
        <v>251</v>
      </c>
      <c r="E2459">
        <v>3</v>
      </c>
      <c r="F2459">
        <v>2045</v>
      </c>
      <c r="G2459" s="161">
        <v>103488.08697800001</v>
      </c>
      <c r="H2459" s="161"/>
    </row>
    <row r="2460" spans="2:8" x14ac:dyDescent="0.25">
      <c r="B2460" t="s">
        <v>222</v>
      </c>
      <c r="C2460" t="s">
        <v>250</v>
      </c>
      <c r="D2460" t="s">
        <v>251</v>
      </c>
      <c r="E2460">
        <v>3</v>
      </c>
      <c r="F2460">
        <v>2050</v>
      </c>
      <c r="G2460" s="161">
        <v>103714.81792</v>
      </c>
      <c r="H2460" s="161"/>
    </row>
    <row r="2461" spans="2:8" x14ac:dyDescent="0.25">
      <c r="B2461" t="s">
        <v>222</v>
      </c>
      <c r="C2461" t="s">
        <v>250</v>
      </c>
      <c r="D2461" t="s">
        <v>251</v>
      </c>
      <c r="E2461">
        <v>4</v>
      </c>
      <c r="F2461">
        <v>2010</v>
      </c>
      <c r="G2461" s="161">
        <v>168601.98550899999</v>
      </c>
      <c r="H2461" s="161"/>
    </row>
    <row r="2462" spans="2:8" x14ac:dyDescent="0.25">
      <c r="B2462" t="s">
        <v>222</v>
      </c>
      <c r="C2462" t="s">
        <v>250</v>
      </c>
      <c r="D2462" t="s">
        <v>251</v>
      </c>
      <c r="E2462">
        <v>4</v>
      </c>
      <c r="F2462">
        <v>2015</v>
      </c>
      <c r="G2462" s="161">
        <v>137610.34700400001</v>
      </c>
      <c r="H2462" s="161"/>
    </row>
    <row r="2463" spans="2:8" x14ac:dyDescent="0.25">
      <c r="B2463" t="s">
        <v>222</v>
      </c>
      <c r="C2463" t="s">
        <v>250</v>
      </c>
      <c r="D2463" t="s">
        <v>251</v>
      </c>
      <c r="E2463">
        <v>4</v>
      </c>
      <c r="F2463">
        <v>2020</v>
      </c>
      <c r="G2463" s="161">
        <v>117729.615395</v>
      </c>
      <c r="H2463" s="161"/>
    </row>
    <row r="2464" spans="2:8" x14ac:dyDescent="0.25">
      <c r="B2464" t="s">
        <v>222</v>
      </c>
      <c r="C2464" t="s">
        <v>250</v>
      </c>
      <c r="D2464" t="s">
        <v>251</v>
      </c>
      <c r="E2464">
        <v>4</v>
      </c>
      <c r="F2464">
        <v>2025</v>
      </c>
      <c r="G2464" s="161">
        <v>114262.547249</v>
      </c>
      <c r="H2464" s="161"/>
    </row>
    <row r="2465" spans="2:8" x14ac:dyDescent="0.25">
      <c r="B2465" t="s">
        <v>222</v>
      </c>
      <c r="C2465" t="s">
        <v>250</v>
      </c>
      <c r="D2465" t="s">
        <v>251</v>
      </c>
      <c r="E2465">
        <v>4</v>
      </c>
      <c r="F2465">
        <v>2030</v>
      </c>
      <c r="G2465" s="161">
        <v>112445.598025</v>
      </c>
      <c r="H2465" s="161"/>
    </row>
    <row r="2466" spans="2:8" x14ac:dyDescent="0.25">
      <c r="B2466" t="s">
        <v>222</v>
      </c>
      <c r="C2466" t="s">
        <v>250</v>
      </c>
      <c r="D2466" t="s">
        <v>251</v>
      </c>
      <c r="E2466">
        <v>4</v>
      </c>
      <c r="F2466">
        <v>2035</v>
      </c>
      <c r="G2466" s="161">
        <v>110334.798049</v>
      </c>
      <c r="H2466" s="161"/>
    </row>
    <row r="2467" spans="2:8" x14ac:dyDescent="0.25">
      <c r="B2467" t="s">
        <v>222</v>
      </c>
      <c r="C2467" t="s">
        <v>250</v>
      </c>
      <c r="D2467" t="s">
        <v>251</v>
      </c>
      <c r="E2467">
        <v>4</v>
      </c>
      <c r="F2467">
        <v>2040</v>
      </c>
      <c r="G2467" s="161">
        <v>109337.45087099999</v>
      </c>
      <c r="H2467" s="161"/>
    </row>
    <row r="2468" spans="2:8" x14ac:dyDescent="0.25">
      <c r="B2468" t="s">
        <v>222</v>
      </c>
      <c r="C2468" t="s">
        <v>250</v>
      </c>
      <c r="D2468" t="s">
        <v>251</v>
      </c>
      <c r="E2468">
        <v>4</v>
      </c>
      <c r="F2468">
        <v>2045</v>
      </c>
      <c r="G2468" s="161">
        <v>114970.87116</v>
      </c>
      <c r="H2468" s="161"/>
    </row>
    <row r="2469" spans="2:8" x14ac:dyDescent="0.25">
      <c r="B2469" t="s">
        <v>222</v>
      </c>
      <c r="C2469" t="s">
        <v>250</v>
      </c>
      <c r="D2469" t="s">
        <v>251</v>
      </c>
      <c r="E2469">
        <v>4</v>
      </c>
      <c r="F2469">
        <v>2050</v>
      </c>
      <c r="G2469" s="161">
        <v>111283.035663</v>
      </c>
    </row>
    <row r="2470" spans="2:8" x14ac:dyDescent="0.25">
      <c r="B2470" t="s">
        <v>222</v>
      </c>
      <c r="C2470" t="s">
        <v>250</v>
      </c>
      <c r="D2470" t="s">
        <v>251</v>
      </c>
      <c r="E2470">
        <v>5</v>
      </c>
      <c r="F2470">
        <v>2010</v>
      </c>
      <c r="G2470">
        <v>67566.705371949996</v>
      </c>
    </row>
    <row r="2471" spans="2:8" x14ac:dyDescent="0.25">
      <c r="B2471" t="s">
        <v>222</v>
      </c>
      <c r="C2471" t="s">
        <v>250</v>
      </c>
      <c r="D2471" t="s">
        <v>251</v>
      </c>
      <c r="E2471">
        <v>5</v>
      </c>
      <c r="F2471">
        <v>2015</v>
      </c>
      <c r="G2471">
        <v>52382.49645269</v>
      </c>
    </row>
    <row r="2472" spans="2:8" x14ac:dyDescent="0.25">
      <c r="B2472" t="s">
        <v>222</v>
      </c>
      <c r="C2472" t="s">
        <v>250</v>
      </c>
      <c r="D2472" t="s">
        <v>251</v>
      </c>
      <c r="E2472">
        <v>5</v>
      </c>
      <c r="F2472">
        <v>2020</v>
      </c>
      <c r="G2472">
        <v>46464.945356279997</v>
      </c>
    </row>
    <row r="2473" spans="2:8" x14ac:dyDescent="0.25">
      <c r="B2473" t="s">
        <v>222</v>
      </c>
      <c r="C2473" t="s">
        <v>250</v>
      </c>
      <c r="D2473" t="s">
        <v>251</v>
      </c>
      <c r="E2473">
        <v>5</v>
      </c>
      <c r="F2473">
        <v>2025</v>
      </c>
      <c r="G2473">
        <v>40609.842545070002</v>
      </c>
    </row>
    <row r="2474" spans="2:8" x14ac:dyDescent="0.25">
      <c r="B2474" t="s">
        <v>222</v>
      </c>
      <c r="C2474" t="s">
        <v>250</v>
      </c>
      <c r="D2474" t="s">
        <v>251</v>
      </c>
      <c r="E2474">
        <v>5</v>
      </c>
      <c r="F2474">
        <v>2030</v>
      </c>
      <c r="G2474">
        <v>41587.117119839997</v>
      </c>
    </row>
    <row r="2475" spans="2:8" x14ac:dyDescent="0.25">
      <c r="B2475" t="s">
        <v>222</v>
      </c>
      <c r="C2475" t="s">
        <v>250</v>
      </c>
      <c r="D2475" t="s">
        <v>251</v>
      </c>
      <c r="E2475">
        <v>5</v>
      </c>
      <c r="F2475">
        <v>2035</v>
      </c>
      <c r="G2475">
        <v>41460.177339440001</v>
      </c>
    </row>
    <row r="2476" spans="2:8" x14ac:dyDescent="0.25">
      <c r="B2476" t="s">
        <v>222</v>
      </c>
      <c r="C2476" t="s">
        <v>250</v>
      </c>
      <c r="D2476" t="s">
        <v>251</v>
      </c>
      <c r="E2476">
        <v>5</v>
      </c>
      <c r="F2476">
        <v>2040</v>
      </c>
      <c r="G2476">
        <v>45534.51358336</v>
      </c>
    </row>
    <row r="2477" spans="2:8" x14ac:dyDescent="0.25">
      <c r="B2477" t="s">
        <v>222</v>
      </c>
      <c r="C2477" t="s">
        <v>250</v>
      </c>
      <c r="D2477" t="s">
        <v>251</v>
      </c>
      <c r="E2477">
        <v>5</v>
      </c>
      <c r="F2477">
        <v>2045</v>
      </c>
      <c r="G2477">
        <v>43431.67985737</v>
      </c>
    </row>
    <row r="2478" spans="2:8" x14ac:dyDescent="0.25">
      <c r="B2478" t="s">
        <v>222</v>
      </c>
      <c r="C2478" t="s">
        <v>250</v>
      </c>
      <c r="D2478" t="s">
        <v>251</v>
      </c>
      <c r="E2478">
        <v>5</v>
      </c>
      <c r="F2478">
        <v>2050</v>
      </c>
      <c r="G2478">
        <v>45373.620206200001</v>
      </c>
    </row>
    <row r="2479" spans="2:8" x14ac:dyDescent="0.25">
      <c r="B2479" t="s">
        <v>222</v>
      </c>
      <c r="C2479" t="s">
        <v>250</v>
      </c>
      <c r="D2479" t="s">
        <v>251</v>
      </c>
      <c r="E2479">
        <v>6</v>
      </c>
      <c r="F2479">
        <v>2010</v>
      </c>
      <c r="G2479">
        <v>27845.392314709999</v>
      </c>
    </row>
    <row r="2480" spans="2:8" x14ac:dyDescent="0.25">
      <c r="B2480" t="s">
        <v>222</v>
      </c>
      <c r="C2480" t="s">
        <v>250</v>
      </c>
      <c r="D2480" t="s">
        <v>251</v>
      </c>
      <c r="E2480">
        <v>6</v>
      </c>
      <c r="F2480">
        <v>2015</v>
      </c>
      <c r="G2480">
        <v>25646.586060310001</v>
      </c>
    </row>
    <row r="2481" spans="2:8" x14ac:dyDescent="0.25">
      <c r="B2481" t="s">
        <v>222</v>
      </c>
      <c r="C2481" t="s">
        <v>250</v>
      </c>
      <c r="D2481" t="s">
        <v>251</v>
      </c>
      <c r="E2481">
        <v>6</v>
      </c>
      <c r="F2481">
        <v>2020</v>
      </c>
      <c r="G2481">
        <v>20342.885830480001</v>
      </c>
    </row>
    <row r="2482" spans="2:8" x14ac:dyDescent="0.25">
      <c r="B2482" t="s">
        <v>222</v>
      </c>
      <c r="C2482" t="s">
        <v>250</v>
      </c>
      <c r="D2482" t="s">
        <v>251</v>
      </c>
      <c r="E2482">
        <v>6</v>
      </c>
      <c r="F2482">
        <v>2025</v>
      </c>
      <c r="G2482">
        <v>18339.303793160001</v>
      </c>
    </row>
    <row r="2483" spans="2:8" x14ac:dyDescent="0.25">
      <c r="B2483" t="s">
        <v>222</v>
      </c>
      <c r="C2483" t="s">
        <v>250</v>
      </c>
      <c r="D2483" t="s">
        <v>251</v>
      </c>
      <c r="E2483">
        <v>6</v>
      </c>
      <c r="F2483">
        <v>2030</v>
      </c>
      <c r="G2483">
        <v>16280.59410572</v>
      </c>
    </row>
    <row r="2484" spans="2:8" x14ac:dyDescent="0.25">
      <c r="B2484" t="s">
        <v>222</v>
      </c>
      <c r="C2484" t="s">
        <v>250</v>
      </c>
      <c r="D2484" t="s">
        <v>251</v>
      </c>
      <c r="E2484">
        <v>6</v>
      </c>
      <c r="F2484">
        <v>2035</v>
      </c>
      <c r="G2484">
        <v>17863.455077750001</v>
      </c>
    </row>
    <row r="2485" spans="2:8" x14ac:dyDescent="0.25">
      <c r="B2485" t="s">
        <v>222</v>
      </c>
      <c r="C2485" t="s">
        <v>250</v>
      </c>
      <c r="D2485" t="s">
        <v>251</v>
      </c>
      <c r="E2485">
        <v>6</v>
      </c>
      <c r="F2485">
        <v>2040</v>
      </c>
      <c r="G2485">
        <v>14137.67258423</v>
      </c>
    </row>
    <row r="2486" spans="2:8" x14ac:dyDescent="0.25">
      <c r="B2486" t="s">
        <v>222</v>
      </c>
      <c r="C2486" t="s">
        <v>250</v>
      </c>
      <c r="D2486" t="s">
        <v>251</v>
      </c>
      <c r="E2486">
        <v>6</v>
      </c>
      <c r="F2486">
        <v>2045</v>
      </c>
      <c r="G2486">
        <v>13669.8589847</v>
      </c>
    </row>
    <row r="2487" spans="2:8" x14ac:dyDescent="0.25">
      <c r="B2487" t="s">
        <v>222</v>
      </c>
      <c r="C2487" t="s">
        <v>250</v>
      </c>
      <c r="D2487" t="s">
        <v>251</v>
      </c>
      <c r="E2487">
        <v>6</v>
      </c>
      <c r="F2487">
        <v>2050</v>
      </c>
      <c r="G2487">
        <v>14853.607790419999</v>
      </c>
    </row>
    <row r="2488" spans="2:8" x14ac:dyDescent="0.25">
      <c r="B2488" t="s">
        <v>222</v>
      </c>
      <c r="C2488" t="s">
        <v>250</v>
      </c>
      <c r="D2488" t="s">
        <v>254</v>
      </c>
      <c r="E2488">
        <v>1</v>
      </c>
      <c r="F2488">
        <v>2010</v>
      </c>
      <c r="G2488">
        <v>60329.539890139997</v>
      </c>
    </row>
    <row r="2489" spans="2:8" x14ac:dyDescent="0.25">
      <c r="B2489" t="s">
        <v>222</v>
      </c>
      <c r="C2489" t="s">
        <v>250</v>
      </c>
      <c r="D2489" t="s">
        <v>254</v>
      </c>
      <c r="E2489">
        <v>1</v>
      </c>
      <c r="F2489">
        <v>2015</v>
      </c>
      <c r="G2489">
        <v>80894.755730279998</v>
      </c>
    </row>
    <row r="2490" spans="2:8" x14ac:dyDescent="0.25">
      <c r="B2490" t="s">
        <v>222</v>
      </c>
      <c r="C2490" t="s">
        <v>250</v>
      </c>
      <c r="D2490" t="s">
        <v>254</v>
      </c>
      <c r="E2490">
        <v>1</v>
      </c>
      <c r="F2490">
        <v>2020</v>
      </c>
      <c r="G2490">
        <v>78961.624556950002</v>
      </c>
    </row>
    <row r="2491" spans="2:8" x14ac:dyDescent="0.25">
      <c r="B2491" t="s">
        <v>222</v>
      </c>
      <c r="C2491" t="s">
        <v>250</v>
      </c>
      <c r="D2491" t="s">
        <v>254</v>
      </c>
      <c r="E2491">
        <v>1</v>
      </c>
      <c r="F2491">
        <v>2025</v>
      </c>
      <c r="G2491">
        <v>77589.480240999997</v>
      </c>
    </row>
    <row r="2492" spans="2:8" x14ac:dyDescent="0.25">
      <c r="B2492" t="s">
        <v>222</v>
      </c>
      <c r="C2492" t="s">
        <v>250</v>
      </c>
      <c r="D2492" t="s">
        <v>254</v>
      </c>
      <c r="E2492">
        <v>1</v>
      </c>
      <c r="F2492">
        <v>2030</v>
      </c>
      <c r="G2492">
        <v>72276.841679220001</v>
      </c>
    </row>
    <row r="2493" spans="2:8" x14ac:dyDescent="0.25">
      <c r="B2493" t="s">
        <v>222</v>
      </c>
      <c r="C2493" t="s">
        <v>250</v>
      </c>
      <c r="D2493" t="s">
        <v>254</v>
      </c>
      <c r="E2493">
        <v>1</v>
      </c>
      <c r="F2493">
        <v>2035</v>
      </c>
      <c r="G2493">
        <v>72198.806209550006</v>
      </c>
    </row>
    <row r="2494" spans="2:8" x14ac:dyDescent="0.25">
      <c r="B2494" t="s">
        <v>222</v>
      </c>
      <c r="C2494" t="s">
        <v>250</v>
      </c>
      <c r="D2494" t="s">
        <v>254</v>
      </c>
      <c r="E2494">
        <v>1</v>
      </c>
      <c r="F2494">
        <v>2040</v>
      </c>
      <c r="G2494">
        <v>72322.144103319995</v>
      </c>
    </row>
    <row r="2495" spans="2:8" x14ac:dyDescent="0.25">
      <c r="B2495" t="s">
        <v>222</v>
      </c>
      <c r="C2495" t="s">
        <v>250</v>
      </c>
      <c r="D2495" t="s">
        <v>254</v>
      </c>
      <c r="E2495">
        <v>1</v>
      </c>
      <c r="F2495">
        <v>2045</v>
      </c>
      <c r="G2495">
        <v>70920.751973959996</v>
      </c>
    </row>
    <row r="2496" spans="2:8" x14ac:dyDescent="0.25">
      <c r="B2496" t="s">
        <v>222</v>
      </c>
      <c r="C2496" t="s">
        <v>250</v>
      </c>
      <c r="D2496" t="s">
        <v>254</v>
      </c>
      <c r="E2496">
        <v>1</v>
      </c>
      <c r="F2496">
        <v>2050</v>
      </c>
      <c r="G2496">
        <v>65812.353170529997</v>
      </c>
      <c r="H2496" s="161"/>
    </row>
    <row r="2497" spans="2:8" x14ac:dyDescent="0.25">
      <c r="B2497" t="s">
        <v>222</v>
      </c>
      <c r="C2497" t="s">
        <v>250</v>
      </c>
      <c r="D2497" t="s">
        <v>254</v>
      </c>
      <c r="E2497">
        <v>2</v>
      </c>
      <c r="F2497">
        <v>2010</v>
      </c>
      <c r="G2497" s="161">
        <v>147295.17954300001</v>
      </c>
      <c r="H2497" s="161"/>
    </row>
    <row r="2498" spans="2:8" x14ac:dyDescent="0.25">
      <c r="B2498" t="s">
        <v>222</v>
      </c>
      <c r="C2498" t="s">
        <v>250</v>
      </c>
      <c r="D2498" t="s">
        <v>254</v>
      </c>
      <c r="E2498">
        <v>2</v>
      </c>
      <c r="F2498">
        <v>2015</v>
      </c>
      <c r="G2498" s="161">
        <v>116779.904784</v>
      </c>
    </row>
    <row r="2499" spans="2:8" x14ac:dyDescent="0.25">
      <c r="B2499" t="s">
        <v>222</v>
      </c>
      <c r="C2499" t="s">
        <v>250</v>
      </c>
      <c r="D2499" t="s">
        <v>254</v>
      </c>
      <c r="E2499">
        <v>2</v>
      </c>
      <c r="F2499">
        <v>2020</v>
      </c>
      <c r="G2499">
        <v>98334.173162799998</v>
      </c>
    </row>
    <row r="2500" spans="2:8" x14ac:dyDescent="0.25">
      <c r="B2500" t="s">
        <v>222</v>
      </c>
      <c r="C2500" t="s">
        <v>250</v>
      </c>
      <c r="D2500" t="s">
        <v>254</v>
      </c>
      <c r="E2500">
        <v>2</v>
      </c>
      <c r="F2500">
        <v>2025</v>
      </c>
      <c r="G2500">
        <v>80134.271490419997</v>
      </c>
    </row>
    <row r="2501" spans="2:8" x14ac:dyDescent="0.25">
      <c r="B2501" t="s">
        <v>222</v>
      </c>
      <c r="C2501" t="s">
        <v>250</v>
      </c>
      <c r="D2501" t="s">
        <v>254</v>
      </c>
      <c r="E2501">
        <v>2</v>
      </c>
      <c r="F2501">
        <v>2030</v>
      </c>
      <c r="G2501">
        <v>71586.893643889998</v>
      </c>
    </row>
    <row r="2502" spans="2:8" x14ac:dyDescent="0.25">
      <c r="B2502" t="s">
        <v>222</v>
      </c>
      <c r="C2502" t="s">
        <v>250</v>
      </c>
      <c r="D2502" t="s">
        <v>254</v>
      </c>
      <c r="E2502">
        <v>2</v>
      </c>
      <c r="F2502">
        <v>2035</v>
      </c>
      <c r="G2502">
        <v>62485.429197869998</v>
      </c>
    </row>
    <row r="2503" spans="2:8" x14ac:dyDescent="0.25">
      <c r="B2503" t="s">
        <v>222</v>
      </c>
      <c r="C2503" t="s">
        <v>250</v>
      </c>
      <c r="D2503" t="s">
        <v>254</v>
      </c>
      <c r="E2503">
        <v>2</v>
      </c>
      <c r="F2503">
        <v>2040</v>
      </c>
      <c r="G2503">
        <v>55089.02334978</v>
      </c>
    </row>
    <row r="2504" spans="2:8" x14ac:dyDescent="0.25">
      <c r="B2504" t="s">
        <v>222</v>
      </c>
      <c r="C2504" t="s">
        <v>250</v>
      </c>
      <c r="D2504" t="s">
        <v>254</v>
      </c>
      <c r="E2504">
        <v>2</v>
      </c>
      <c r="F2504">
        <v>2045</v>
      </c>
      <c r="G2504">
        <v>51852.368411640004</v>
      </c>
    </row>
    <row r="2505" spans="2:8" x14ac:dyDescent="0.25">
      <c r="B2505" t="s">
        <v>222</v>
      </c>
      <c r="C2505" t="s">
        <v>250</v>
      </c>
      <c r="D2505" t="s">
        <v>254</v>
      </c>
      <c r="E2505">
        <v>2</v>
      </c>
      <c r="F2505">
        <v>2050</v>
      </c>
      <c r="G2505">
        <v>45008.136664979997</v>
      </c>
    </row>
    <row r="2506" spans="2:8" x14ac:dyDescent="0.25">
      <c r="B2506" t="s">
        <v>222</v>
      </c>
      <c r="C2506" t="s">
        <v>250</v>
      </c>
      <c r="D2506" t="s">
        <v>254</v>
      </c>
      <c r="E2506">
        <v>3</v>
      </c>
      <c r="F2506">
        <v>2010</v>
      </c>
      <c r="G2506">
        <v>33144.400551949999</v>
      </c>
    </row>
    <row r="2507" spans="2:8" x14ac:dyDescent="0.25">
      <c r="B2507" t="s">
        <v>222</v>
      </c>
      <c r="C2507" t="s">
        <v>250</v>
      </c>
      <c r="D2507" t="s">
        <v>254</v>
      </c>
      <c r="E2507">
        <v>3</v>
      </c>
      <c r="F2507">
        <v>2015</v>
      </c>
      <c r="G2507">
        <v>25483.645287939999</v>
      </c>
    </row>
    <row r="2508" spans="2:8" x14ac:dyDescent="0.25">
      <c r="B2508" t="s">
        <v>222</v>
      </c>
      <c r="C2508" t="s">
        <v>250</v>
      </c>
      <c r="D2508" t="s">
        <v>254</v>
      </c>
      <c r="E2508">
        <v>3</v>
      </c>
      <c r="F2508">
        <v>2020</v>
      </c>
      <c r="G2508">
        <v>25674.895234060001</v>
      </c>
    </row>
    <row r="2509" spans="2:8" x14ac:dyDescent="0.25">
      <c r="B2509" t="s">
        <v>222</v>
      </c>
      <c r="C2509" t="s">
        <v>250</v>
      </c>
      <c r="D2509" t="s">
        <v>254</v>
      </c>
      <c r="E2509">
        <v>3</v>
      </c>
      <c r="F2509">
        <v>2025</v>
      </c>
      <c r="G2509">
        <v>19833.79708393</v>
      </c>
    </row>
    <row r="2510" spans="2:8" x14ac:dyDescent="0.25">
      <c r="B2510" t="s">
        <v>222</v>
      </c>
      <c r="C2510" t="s">
        <v>250</v>
      </c>
      <c r="D2510" t="s">
        <v>254</v>
      </c>
      <c r="E2510">
        <v>3</v>
      </c>
      <c r="F2510">
        <v>2030</v>
      </c>
      <c r="G2510">
        <v>20172.40977359</v>
      </c>
    </row>
    <row r="2511" spans="2:8" x14ac:dyDescent="0.25">
      <c r="B2511" t="s">
        <v>222</v>
      </c>
      <c r="C2511" t="s">
        <v>250</v>
      </c>
      <c r="D2511" t="s">
        <v>254</v>
      </c>
      <c r="E2511">
        <v>3</v>
      </c>
      <c r="F2511">
        <v>2035</v>
      </c>
      <c r="G2511">
        <v>15403.860412530001</v>
      </c>
    </row>
    <row r="2512" spans="2:8" x14ac:dyDescent="0.25">
      <c r="B2512" t="s">
        <v>222</v>
      </c>
      <c r="C2512" t="s">
        <v>250</v>
      </c>
      <c r="D2512" t="s">
        <v>254</v>
      </c>
      <c r="E2512">
        <v>3</v>
      </c>
      <c r="F2512">
        <v>2040</v>
      </c>
      <c r="G2512">
        <v>15372.434906050001</v>
      </c>
    </row>
    <row r="2513" spans="2:7" x14ac:dyDescent="0.25">
      <c r="B2513" t="s">
        <v>222</v>
      </c>
      <c r="C2513" t="s">
        <v>250</v>
      </c>
      <c r="D2513" t="s">
        <v>254</v>
      </c>
      <c r="E2513">
        <v>3</v>
      </c>
      <c r="F2513">
        <v>2045</v>
      </c>
      <c r="G2513">
        <v>14136.765770579999</v>
      </c>
    </row>
    <row r="2514" spans="2:7" x14ac:dyDescent="0.25">
      <c r="B2514" t="s">
        <v>222</v>
      </c>
      <c r="C2514" t="s">
        <v>250</v>
      </c>
      <c r="D2514" t="s">
        <v>254</v>
      </c>
      <c r="E2514">
        <v>3</v>
      </c>
      <c r="F2514">
        <v>2050</v>
      </c>
      <c r="G2514">
        <v>16564.298819709998</v>
      </c>
    </row>
    <row r="2515" spans="2:7" x14ac:dyDescent="0.25">
      <c r="B2515" t="s">
        <v>222</v>
      </c>
      <c r="C2515" t="s">
        <v>250</v>
      </c>
      <c r="D2515" t="s">
        <v>254</v>
      </c>
      <c r="E2515">
        <v>4</v>
      </c>
      <c r="F2515">
        <v>2010</v>
      </c>
      <c r="G2515">
        <v>40514.408213969997</v>
      </c>
    </row>
    <row r="2516" spans="2:7" x14ac:dyDescent="0.25">
      <c r="B2516" t="s">
        <v>222</v>
      </c>
      <c r="C2516" t="s">
        <v>250</v>
      </c>
      <c r="D2516" t="s">
        <v>254</v>
      </c>
      <c r="E2516">
        <v>4</v>
      </c>
      <c r="F2516">
        <v>2015</v>
      </c>
      <c r="G2516">
        <v>23653.407666179999</v>
      </c>
    </row>
    <row r="2517" spans="2:7" x14ac:dyDescent="0.25">
      <c r="B2517" t="s">
        <v>222</v>
      </c>
      <c r="C2517" t="s">
        <v>250</v>
      </c>
      <c r="D2517" t="s">
        <v>254</v>
      </c>
      <c r="E2517">
        <v>4</v>
      </c>
      <c r="F2517">
        <v>2020</v>
      </c>
      <c r="G2517">
        <v>19117.256028209998</v>
      </c>
    </row>
    <row r="2518" spans="2:7" x14ac:dyDescent="0.25">
      <c r="B2518" t="s">
        <v>222</v>
      </c>
      <c r="C2518" t="s">
        <v>250</v>
      </c>
      <c r="D2518" t="s">
        <v>254</v>
      </c>
      <c r="E2518">
        <v>4</v>
      </c>
      <c r="F2518">
        <v>2025</v>
      </c>
      <c r="G2518">
        <v>17400.616525109999</v>
      </c>
    </row>
    <row r="2519" spans="2:7" x14ac:dyDescent="0.25">
      <c r="B2519" t="s">
        <v>222</v>
      </c>
      <c r="C2519" t="s">
        <v>250</v>
      </c>
      <c r="D2519" t="s">
        <v>254</v>
      </c>
      <c r="E2519">
        <v>4</v>
      </c>
      <c r="F2519">
        <v>2030</v>
      </c>
      <c r="G2519">
        <v>17546.929967290002</v>
      </c>
    </row>
    <row r="2520" spans="2:7" x14ac:dyDescent="0.25">
      <c r="B2520" t="s">
        <v>222</v>
      </c>
      <c r="C2520" t="s">
        <v>250</v>
      </c>
      <c r="D2520" t="s">
        <v>254</v>
      </c>
      <c r="E2520">
        <v>4</v>
      </c>
      <c r="F2520">
        <v>2035</v>
      </c>
      <c r="G2520">
        <v>17882.911377839999</v>
      </c>
    </row>
    <row r="2521" spans="2:7" x14ac:dyDescent="0.25">
      <c r="B2521" t="s">
        <v>222</v>
      </c>
      <c r="C2521" t="s">
        <v>250</v>
      </c>
      <c r="D2521" t="s">
        <v>254</v>
      </c>
      <c r="E2521">
        <v>4</v>
      </c>
      <c r="F2521">
        <v>2040</v>
      </c>
      <c r="G2521">
        <v>15421.107927749999</v>
      </c>
    </row>
    <row r="2522" spans="2:7" x14ac:dyDescent="0.25">
      <c r="B2522" t="s">
        <v>222</v>
      </c>
      <c r="C2522" t="s">
        <v>250</v>
      </c>
      <c r="D2522" t="s">
        <v>254</v>
      </c>
      <c r="E2522">
        <v>4</v>
      </c>
      <c r="F2522">
        <v>2045</v>
      </c>
      <c r="G2522">
        <v>17421.088567579998</v>
      </c>
    </row>
    <row r="2523" spans="2:7" x14ac:dyDescent="0.25">
      <c r="B2523" t="s">
        <v>222</v>
      </c>
      <c r="C2523" t="s">
        <v>250</v>
      </c>
      <c r="D2523" t="s">
        <v>254</v>
      </c>
      <c r="E2523">
        <v>4</v>
      </c>
      <c r="F2523">
        <v>2050</v>
      </c>
      <c r="G2523">
        <v>16318.045378119999</v>
      </c>
    </row>
    <row r="2524" spans="2:7" x14ac:dyDescent="0.25">
      <c r="B2524" t="s">
        <v>222</v>
      </c>
      <c r="C2524" t="s">
        <v>250</v>
      </c>
      <c r="D2524" t="s">
        <v>254</v>
      </c>
      <c r="E2524">
        <v>5</v>
      </c>
      <c r="F2524">
        <v>2010</v>
      </c>
      <c r="G2524">
        <v>12844.20433086</v>
      </c>
    </row>
    <row r="2525" spans="2:7" x14ac:dyDescent="0.25">
      <c r="B2525" t="s">
        <v>222</v>
      </c>
      <c r="C2525" t="s">
        <v>250</v>
      </c>
      <c r="D2525" t="s">
        <v>254</v>
      </c>
      <c r="E2525">
        <v>5</v>
      </c>
      <c r="F2525">
        <v>2015</v>
      </c>
      <c r="G2525">
        <v>10264.389174489999</v>
      </c>
    </row>
    <row r="2526" spans="2:7" x14ac:dyDescent="0.25">
      <c r="B2526" t="s">
        <v>222</v>
      </c>
      <c r="C2526" t="s">
        <v>250</v>
      </c>
      <c r="D2526" t="s">
        <v>254</v>
      </c>
      <c r="E2526">
        <v>5</v>
      </c>
      <c r="F2526">
        <v>2020</v>
      </c>
      <c r="G2526">
        <v>8059.0221807300004</v>
      </c>
    </row>
    <row r="2527" spans="2:7" x14ac:dyDescent="0.25">
      <c r="B2527" t="s">
        <v>222</v>
      </c>
      <c r="C2527" t="s">
        <v>250</v>
      </c>
      <c r="D2527" t="s">
        <v>254</v>
      </c>
      <c r="E2527">
        <v>5</v>
      </c>
      <c r="F2527">
        <v>2025</v>
      </c>
      <c r="G2527">
        <v>6640.7060258199999</v>
      </c>
    </row>
    <row r="2528" spans="2:7" x14ac:dyDescent="0.25">
      <c r="B2528" t="s">
        <v>222</v>
      </c>
      <c r="C2528" t="s">
        <v>250</v>
      </c>
      <c r="D2528" t="s">
        <v>254</v>
      </c>
      <c r="E2528">
        <v>5</v>
      </c>
      <c r="F2528">
        <v>2030</v>
      </c>
      <c r="G2528">
        <v>5862.9893067599996</v>
      </c>
    </row>
    <row r="2529" spans="2:7" x14ac:dyDescent="0.25">
      <c r="B2529" t="s">
        <v>222</v>
      </c>
      <c r="C2529" t="s">
        <v>250</v>
      </c>
      <c r="D2529" t="s">
        <v>254</v>
      </c>
      <c r="E2529">
        <v>5</v>
      </c>
      <c r="F2529">
        <v>2035</v>
      </c>
      <c r="G2529">
        <v>5119.5635812</v>
      </c>
    </row>
    <row r="2530" spans="2:7" x14ac:dyDescent="0.25">
      <c r="B2530" t="s">
        <v>222</v>
      </c>
      <c r="C2530" t="s">
        <v>250</v>
      </c>
      <c r="D2530" t="s">
        <v>254</v>
      </c>
      <c r="E2530">
        <v>5</v>
      </c>
      <c r="F2530">
        <v>2040</v>
      </c>
      <c r="G2530">
        <v>7028.4743615500001</v>
      </c>
    </row>
    <row r="2531" spans="2:7" x14ac:dyDescent="0.25">
      <c r="B2531" t="s">
        <v>222</v>
      </c>
      <c r="C2531" t="s">
        <v>250</v>
      </c>
      <c r="D2531" t="s">
        <v>254</v>
      </c>
      <c r="E2531">
        <v>5</v>
      </c>
      <c r="F2531">
        <v>2045</v>
      </c>
      <c r="G2531">
        <v>6426.3609266699996</v>
      </c>
    </row>
    <row r="2532" spans="2:7" x14ac:dyDescent="0.25">
      <c r="B2532" t="s">
        <v>222</v>
      </c>
      <c r="C2532" t="s">
        <v>250</v>
      </c>
      <c r="D2532" t="s">
        <v>254</v>
      </c>
      <c r="E2532">
        <v>5</v>
      </c>
      <c r="F2532">
        <v>2050</v>
      </c>
      <c r="G2532">
        <v>6755.1260730399999</v>
      </c>
    </row>
    <row r="2533" spans="2:7" x14ac:dyDescent="0.25">
      <c r="B2533" t="s">
        <v>222</v>
      </c>
      <c r="C2533" t="s">
        <v>250</v>
      </c>
      <c r="D2533" t="s">
        <v>254</v>
      </c>
      <c r="E2533">
        <v>6</v>
      </c>
      <c r="F2533">
        <v>2010</v>
      </c>
      <c r="G2533">
        <v>2622.3820199800002</v>
      </c>
    </row>
    <row r="2534" spans="2:7" x14ac:dyDescent="0.25">
      <c r="B2534" t="s">
        <v>222</v>
      </c>
      <c r="C2534" t="s">
        <v>250</v>
      </c>
      <c r="D2534" t="s">
        <v>254</v>
      </c>
      <c r="E2534">
        <v>6</v>
      </c>
      <c r="F2534">
        <v>2015</v>
      </c>
      <c r="G2534">
        <v>3548.8283282399998</v>
      </c>
    </row>
    <row r="2535" spans="2:7" x14ac:dyDescent="0.25">
      <c r="B2535" t="s">
        <v>222</v>
      </c>
      <c r="C2535" t="s">
        <v>250</v>
      </c>
      <c r="D2535" t="s">
        <v>254</v>
      </c>
      <c r="E2535">
        <v>6</v>
      </c>
      <c r="F2535">
        <v>2020</v>
      </c>
      <c r="G2535">
        <v>3612</v>
      </c>
    </row>
    <row r="2536" spans="2:7" x14ac:dyDescent="0.25">
      <c r="B2536" t="s">
        <v>222</v>
      </c>
      <c r="C2536" t="s">
        <v>250</v>
      </c>
      <c r="D2536" t="s">
        <v>254</v>
      </c>
      <c r="E2536">
        <v>6</v>
      </c>
      <c r="F2536">
        <v>2025</v>
      </c>
      <c r="G2536">
        <v>2682</v>
      </c>
    </row>
    <row r="2537" spans="2:7" x14ac:dyDescent="0.25">
      <c r="B2537" t="s">
        <v>222</v>
      </c>
      <c r="C2537" t="s">
        <v>250</v>
      </c>
      <c r="D2537" t="s">
        <v>254</v>
      </c>
      <c r="E2537">
        <v>6</v>
      </c>
      <c r="F2537">
        <v>2030</v>
      </c>
      <c r="G2537">
        <v>2904</v>
      </c>
    </row>
    <row r="2538" spans="2:7" x14ac:dyDescent="0.25">
      <c r="B2538" t="s">
        <v>222</v>
      </c>
      <c r="C2538" t="s">
        <v>250</v>
      </c>
      <c r="D2538" t="s">
        <v>254</v>
      </c>
      <c r="E2538">
        <v>6</v>
      </c>
      <c r="F2538">
        <v>2035</v>
      </c>
      <c r="G2538">
        <v>3540</v>
      </c>
    </row>
    <row r="2539" spans="2:7" x14ac:dyDescent="0.25">
      <c r="B2539" t="s">
        <v>222</v>
      </c>
      <c r="C2539" t="s">
        <v>250</v>
      </c>
      <c r="D2539" t="s">
        <v>254</v>
      </c>
      <c r="E2539">
        <v>6</v>
      </c>
      <c r="F2539">
        <v>2040</v>
      </c>
      <c r="G2539">
        <v>3720</v>
      </c>
    </row>
    <row r="2540" spans="2:7" x14ac:dyDescent="0.25">
      <c r="B2540" t="s">
        <v>222</v>
      </c>
      <c r="C2540" t="s">
        <v>250</v>
      </c>
      <c r="D2540" t="s">
        <v>254</v>
      </c>
      <c r="E2540">
        <v>6</v>
      </c>
      <c r="F2540">
        <v>2045</v>
      </c>
      <c r="G2540">
        <v>3480.5309965199999</v>
      </c>
    </row>
    <row r="2541" spans="2:7" x14ac:dyDescent="0.25">
      <c r="B2541" t="s">
        <v>222</v>
      </c>
      <c r="C2541" t="s">
        <v>250</v>
      </c>
      <c r="D2541" t="s">
        <v>254</v>
      </c>
      <c r="E2541">
        <v>6</v>
      </c>
      <c r="F2541">
        <v>2050</v>
      </c>
      <c r="G2541">
        <v>2844</v>
      </c>
    </row>
    <row r="2542" spans="2:7" x14ac:dyDescent="0.25">
      <c r="B2542" t="s">
        <v>222</v>
      </c>
      <c r="C2542" t="s">
        <v>250</v>
      </c>
      <c r="D2542" t="s">
        <v>257</v>
      </c>
      <c r="E2542">
        <v>1</v>
      </c>
      <c r="F2542">
        <v>2010</v>
      </c>
      <c r="G2542">
        <v>23673.380717650001</v>
      </c>
    </row>
    <row r="2543" spans="2:7" x14ac:dyDescent="0.25">
      <c r="B2543" t="s">
        <v>222</v>
      </c>
      <c r="C2543" t="s">
        <v>250</v>
      </c>
      <c r="D2543" t="s">
        <v>257</v>
      </c>
      <c r="E2543">
        <v>1</v>
      </c>
      <c r="F2543">
        <v>2015</v>
      </c>
      <c r="G2543">
        <v>39436.128535590004</v>
      </c>
    </row>
    <row r="2544" spans="2:7" x14ac:dyDescent="0.25">
      <c r="B2544" t="s">
        <v>222</v>
      </c>
      <c r="C2544" t="s">
        <v>250</v>
      </c>
      <c r="D2544" t="s">
        <v>257</v>
      </c>
      <c r="E2544">
        <v>1</v>
      </c>
      <c r="F2544">
        <v>2020</v>
      </c>
      <c r="G2544">
        <v>40729.036549550001</v>
      </c>
    </row>
    <row r="2545" spans="2:7" x14ac:dyDescent="0.25">
      <c r="B2545" t="s">
        <v>222</v>
      </c>
      <c r="C2545" t="s">
        <v>250</v>
      </c>
      <c r="D2545" t="s">
        <v>257</v>
      </c>
      <c r="E2545">
        <v>1</v>
      </c>
      <c r="F2545">
        <v>2025</v>
      </c>
      <c r="G2545">
        <v>44422.457080690001</v>
      </c>
    </row>
    <row r="2546" spans="2:7" x14ac:dyDescent="0.25">
      <c r="B2546" t="s">
        <v>222</v>
      </c>
      <c r="C2546" t="s">
        <v>250</v>
      </c>
      <c r="D2546" t="s">
        <v>257</v>
      </c>
      <c r="E2546">
        <v>1</v>
      </c>
      <c r="F2546">
        <v>2030</v>
      </c>
      <c r="G2546">
        <v>44846.414705160001</v>
      </c>
    </row>
    <row r="2547" spans="2:7" x14ac:dyDescent="0.25">
      <c r="B2547" t="s">
        <v>222</v>
      </c>
      <c r="C2547" t="s">
        <v>250</v>
      </c>
      <c r="D2547" t="s">
        <v>257</v>
      </c>
      <c r="E2547">
        <v>1</v>
      </c>
      <c r="F2547">
        <v>2035</v>
      </c>
      <c r="G2547">
        <v>46946.578204650003</v>
      </c>
    </row>
    <row r="2548" spans="2:7" x14ac:dyDescent="0.25">
      <c r="B2548" t="s">
        <v>222</v>
      </c>
      <c r="C2548" t="s">
        <v>250</v>
      </c>
      <c r="D2548" t="s">
        <v>257</v>
      </c>
      <c r="E2548">
        <v>1</v>
      </c>
      <c r="F2548">
        <v>2040</v>
      </c>
      <c r="G2548">
        <v>43621.469941460004</v>
      </c>
    </row>
    <row r="2549" spans="2:7" x14ac:dyDescent="0.25">
      <c r="B2549" t="s">
        <v>222</v>
      </c>
      <c r="C2549" t="s">
        <v>250</v>
      </c>
      <c r="D2549" t="s">
        <v>257</v>
      </c>
      <c r="E2549">
        <v>1</v>
      </c>
      <c r="F2549">
        <v>2045</v>
      </c>
      <c r="G2549">
        <v>40757.126595790003</v>
      </c>
    </row>
    <row r="2550" spans="2:7" x14ac:dyDescent="0.25">
      <c r="B2550" t="s">
        <v>222</v>
      </c>
      <c r="C2550" t="s">
        <v>250</v>
      </c>
      <c r="D2550" t="s">
        <v>257</v>
      </c>
      <c r="E2550">
        <v>1</v>
      </c>
      <c r="F2550">
        <v>2050</v>
      </c>
      <c r="G2550">
        <v>39127.592572939997</v>
      </c>
    </row>
    <row r="2551" spans="2:7" x14ac:dyDescent="0.25">
      <c r="B2551" t="s">
        <v>222</v>
      </c>
      <c r="C2551" t="s">
        <v>250</v>
      </c>
      <c r="D2551" t="s">
        <v>257</v>
      </c>
      <c r="E2551">
        <v>2</v>
      </c>
      <c r="F2551">
        <v>2010</v>
      </c>
      <c r="G2551">
        <v>76211.522393589999</v>
      </c>
    </row>
    <row r="2552" spans="2:7" x14ac:dyDescent="0.25">
      <c r="B2552" t="s">
        <v>222</v>
      </c>
      <c r="C2552" t="s">
        <v>250</v>
      </c>
      <c r="D2552" t="s">
        <v>257</v>
      </c>
      <c r="E2552">
        <v>2</v>
      </c>
      <c r="F2552">
        <v>2015</v>
      </c>
      <c r="G2552">
        <v>69194.935496630002</v>
      </c>
    </row>
    <row r="2553" spans="2:7" x14ac:dyDescent="0.25">
      <c r="B2553" t="s">
        <v>222</v>
      </c>
      <c r="C2553" t="s">
        <v>250</v>
      </c>
      <c r="D2553" t="s">
        <v>257</v>
      </c>
      <c r="E2553">
        <v>2</v>
      </c>
      <c r="F2553">
        <v>2020</v>
      </c>
      <c r="G2553">
        <v>61814.093178579998</v>
      </c>
    </row>
    <row r="2554" spans="2:7" x14ac:dyDescent="0.25">
      <c r="B2554" t="s">
        <v>222</v>
      </c>
      <c r="C2554" t="s">
        <v>250</v>
      </c>
      <c r="D2554" t="s">
        <v>257</v>
      </c>
      <c r="E2554">
        <v>2</v>
      </c>
      <c r="F2554">
        <v>2025</v>
      </c>
      <c r="G2554">
        <v>52492.889796479998</v>
      </c>
    </row>
    <row r="2555" spans="2:7" x14ac:dyDescent="0.25">
      <c r="B2555" t="s">
        <v>222</v>
      </c>
      <c r="C2555" t="s">
        <v>250</v>
      </c>
      <c r="D2555" t="s">
        <v>257</v>
      </c>
      <c r="E2555">
        <v>2</v>
      </c>
      <c r="F2555">
        <v>2030</v>
      </c>
      <c r="G2555">
        <v>45016.585548900002</v>
      </c>
    </row>
    <row r="2556" spans="2:7" x14ac:dyDescent="0.25">
      <c r="B2556" t="s">
        <v>222</v>
      </c>
      <c r="C2556" t="s">
        <v>250</v>
      </c>
      <c r="D2556" t="s">
        <v>257</v>
      </c>
      <c r="E2556">
        <v>2</v>
      </c>
      <c r="F2556">
        <v>2035</v>
      </c>
      <c r="G2556">
        <v>39799.323319559997</v>
      </c>
    </row>
    <row r="2557" spans="2:7" x14ac:dyDescent="0.25">
      <c r="B2557" t="s">
        <v>222</v>
      </c>
      <c r="C2557" t="s">
        <v>250</v>
      </c>
      <c r="D2557" t="s">
        <v>257</v>
      </c>
      <c r="E2557">
        <v>2</v>
      </c>
      <c r="F2557">
        <v>2040</v>
      </c>
      <c r="G2557">
        <v>34895.723501430002</v>
      </c>
    </row>
    <row r="2558" spans="2:7" x14ac:dyDescent="0.25">
      <c r="B2558" t="s">
        <v>222</v>
      </c>
      <c r="C2558" t="s">
        <v>250</v>
      </c>
      <c r="D2558" t="s">
        <v>257</v>
      </c>
      <c r="E2558">
        <v>2</v>
      </c>
      <c r="F2558">
        <v>2045</v>
      </c>
      <c r="G2558">
        <v>29717.0853088</v>
      </c>
    </row>
    <row r="2559" spans="2:7" x14ac:dyDescent="0.25">
      <c r="B2559" t="s">
        <v>222</v>
      </c>
      <c r="C2559" t="s">
        <v>250</v>
      </c>
      <c r="D2559" t="s">
        <v>257</v>
      </c>
      <c r="E2559">
        <v>2</v>
      </c>
      <c r="F2559">
        <v>2050</v>
      </c>
      <c r="G2559">
        <v>27447.029807750001</v>
      </c>
    </row>
    <row r="2560" spans="2:7" x14ac:dyDescent="0.25">
      <c r="B2560" t="s">
        <v>222</v>
      </c>
      <c r="C2560" t="s">
        <v>250</v>
      </c>
      <c r="D2560" t="s">
        <v>257</v>
      </c>
      <c r="E2560">
        <v>3</v>
      </c>
      <c r="F2560">
        <v>2010</v>
      </c>
      <c r="G2560">
        <v>18373.754936779998</v>
      </c>
    </row>
    <row r="2561" spans="2:7" x14ac:dyDescent="0.25">
      <c r="B2561" t="s">
        <v>222</v>
      </c>
      <c r="C2561" t="s">
        <v>250</v>
      </c>
      <c r="D2561" t="s">
        <v>257</v>
      </c>
      <c r="E2561">
        <v>3</v>
      </c>
      <c r="F2561">
        <v>2015</v>
      </c>
      <c r="G2561">
        <v>15516.32868631</v>
      </c>
    </row>
    <row r="2562" spans="2:7" x14ac:dyDescent="0.25">
      <c r="B2562" t="s">
        <v>222</v>
      </c>
      <c r="C2562" t="s">
        <v>250</v>
      </c>
      <c r="D2562" t="s">
        <v>257</v>
      </c>
      <c r="E2562">
        <v>3</v>
      </c>
      <c r="F2562">
        <v>2020</v>
      </c>
      <c r="G2562">
        <v>13953.32728584</v>
      </c>
    </row>
    <row r="2563" spans="2:7" x14ac:dyDescent="0.25">
      <c r="B2563" t="s">
        <v>222</v>
      </c>
      <c r="C2563" t="s">
        <v>250</v>
      </c>
      <c r="D2563" t="s">
        <v>257</v>
      </c>
      <c r="E2563">
        <v>3</v>
      </c>
      <c r="F2563">
        <v>2025</v>
      </c>
      <c r="G2563">
        <v>11081.500985320001</v>
      </c>
    </row>
    <row r="2564" spans="2:7" x14ac:dyDescent="0.25">
      <c r="B2564" t="s">
        <v>222</v>
      </c>
      <c r="C2564" t="s">
        <v>250</v>
      </c>
      <c r="D2564" t="s">
        <v>257</v>
      </c>
      <c r="E2564">
        <v>3</v>
      </c>
      <c r="F2564">
        <v>2030</v>
      </c>
      <c r="G2564">
        <v>11333.228481460001</v>
      </c>
    </row>
    <row r="2565" spans="2:7" x14ac:dyDescent="0.25">
      <c r="B2565" t="s">
        <v>222</v>
      </c>
      <c r="C2565" t="s">
        <v>250</v>
      </c>
      <c r="D2565" t="s">
        <v>257</v>
      </c>
      <c r="E2565">
        <v>3</v>
      </c>
      <c r="F2565">
        <v>2035</v>
      </c>
      <c r="G2565">
        <v>8635.1087927900007</v>
      </c>
    </row>
    <row r="2566" spans="2:7" x14ac:dyDescent="0.25">
      <c r="B2566" t="s">
        <v>222</v>
      </c>
      <c r="C2566" t="s">
        <v>250</v>
      </c>
      <c r="D2566" t="s">
        <v>257</v>
      </c>
      <c r="E2566">
        <v>3</v>
      </c>
      <c r="F2566">
        <v>2040</v>
      </c>
      <c r="G2566">
        <v>9858.1496204899995</v>
      </c>
    </row>
    <row r="2567" spans="2:7" x14ac:dyDescent="0.25">
      <c r="B2567" t="s">
        <v>222</v>
      </c>
      <c r="C2567" t="s">
        <v>250</v>
      </c>
      <c r="D2567" t="s">
        <v>257</v>
      </c>
      <c r="E2567">
        <v>3</v>
      </c>
      <c r="F2567">
        <v>2045</v>
      </c>
      <c r="G2567">
        <v>8448.5867797999999</v>
      </c>
    </row>
    <row r="2568" spans="2:7" x14ac:dyDescent="0.25">
      <c r="B2568" t="s">
        <v>222</v>
      </c>
      <c r="C2568" t="s">
        <v>250</v>
      </c>
      <c r="D2568" t="s">
        <v>257</v>
      </c>
      <c r="E2568">
        <v>3</v>
      </c>
      <c r="F2568">
        <v>2050</v>
      </c>
      <c r="G2568">
        <v>8416.2673929100001</v>
      </c>
    </row>
    <row r="2569" spans="2:7" x14ac:dyDescent="0.25">
      <c r="B2569" t="s">
        <v>222</v>
      </c>
      <c r="C2569" t="s">
        <v>250</v>
      </c>
      <c r="D2569" t="s">
        <v>257</v>
      </c>
      <c r="E2569">
        <v>4</v>
      </c>
      <c r="F2569">
        <v>2010</v>
      </c>
      <c r="G2569">
        <v>23859.696147840001</v>
      </c>
    </row>
    <row r="2570" spans="2:7" x14ac:dyDescent="0.25">
      <c r="B2570" t="s">
        <v>222</v>
      </c>
      <c r="C2570" t="s">
        <v>250</v>
      </c>
      <c r="D2570" t="s">
        <v>257</v>
      </c>
      <c r="E2570">
        <v>4</v>
      </c>
      <c r="F2570">
        <v>2015</v>
      </c>
      <c r="G2570">
        <v>12562.6973569</v>
      </c>
    </row>
    <row r="2571" spans="2:7" x14ac:dyDescent="0.25">
      <c r="B2571" t="s">
        <v>222</v>
      </c>
      <c r="C2571" t="s">
        <v>250</v>
      </c>
      <c r="D2571" t="s">
        <v>257</v>
      </c>
      <c r="E2571">
        <v>4</v>
      </c>
      <c r="F2571">
        <v>2020</v>
      </c>
      <c r="G2571">
        <v>9364.8157786100001</v>
      </c>
    </row>
    <row r="2572" spans="2:7" x14ac:dyDescent="0.25">
      <c r="B2572" t="s">
        <v>222</v>
      </c>
      <c r="C2572" t="s">
        <v>250</v>
      </c>
      <c r="D2572" t="s">
        <v>257</v>
      </c>
      <c r="E2572">
        <v>4</v>
      </c>
      <c r="F2572">
        <v>2025</v>
      </c>
      <c r="G2572">
        <v>9008.6261366800009</v>
      </c>
    </row>
    <row r="2573" spans="2:7" x14ac:dyDescent="0.25">
      <c r="B2573" t="s">
        <v>222</v>
      </c>
      <c r="C2573" t="s">
        <v>250</v>
      </c>
      <c r="D2573" t="s">
        <v>257</v>
      </c>
      <c r="E2573">
        <v>4</v>
      </c>
      <c r="F2573">
        <v>2030</v>
      </c>
      <c r="G2573">
        <v>8413.5036322800006</v>
      </c>
    </row>
    <row r="2574" spans="2:7" x14ac:dyDescent="0.25">
      <c r="B2574" t="s">
        <v>222</v>
      </c>
      <c r="C2574" t="s">
        <v>250</v>
      </c>
      <c r="D2574" t="s">
        <v>257</v>
      </c>
      <c r="E2574">
        <v>4</v>
      </c>
      <c r="F2574">
        <v>2035</v>
      </c>
      <c r="G2574">
        <v>9630.5181033699992</v>
      </c>
    </row>
    <row r="2575" spans="2:7" x14ac:dyDescent="0.25">
      <c r="B2575" t="s">
        <v>222</v>
      </c>
      <c r="C2575" t="s">
        <v>250</v>
      </c>
      <c r="D2575" t="s">
        <v>257</v>
      </c>
      <c r="E2575">
        <v>4</v>
      </c>
      <c r="F2575">
        <v>2040</v>
      </c>
      <c r="G2575">
        <v>8836.2334583800002</v>
      </c>
    </row>
    <row r="2576" spans="2:7" x14ac:dyDescent="0.25">
      <c r="B2576" t="s">
        <v>222</v>
      </c>
      <c r="C2576" t="s">
        <v>250</v>
      </c>
      <c r="D2576" t="s">
        <v>257</v>
      </c>
      <c r="E2576">
        <v>4</v>
      </c>
      <c r="F2576">
        <v>2045</v>
      </c>
      <c r="G2576">
        <v>9165.34349535</v>
      </c>
    </row>
    <row r="2577" spans="2:7" x14ac:dyDescent="0.25">
      <c r="B2577" t="s">
        <v>222</v>
      </c>
      <c r="C2577" t="s">
        <v>250</v>
      </c>
      <c r="D2577" t="s">
        <v>257</v>
      </c>
      <c r="E2577">
        <v>4</v>
      </c>
      <c r="F2577">
        <v>2050</v>
      </c>
      <c r="G2577">
        <v>10591.09440281</v>
      </c>
    </row>
    <row r="2578" spans="2:7" x14ac:dyDescent="0.25">
      <c r="B2578" t="s">
        <v>222</v>
      </c>
      <c r="C2578" t="s">
        <v>250</v>
      </c>
      <c r="D2578" t="s">
        <v>257</v>
      </c>
      <c r="E2578">
        <v>5</v>
      </c>
      <c r="F2578">
        <v>2010</v>
      </c>
      <c r="G2578">
        <v>6681.6068587399996</v>
      </c>
    </row>
    <row r="2579" spans="2:7" x14ac:dyDescent="0.25">
      <c r="B2579" t="s">
        <v>222</v>
      </c>
      <c r="C2579" t="s">
        <v>250</v>
      </c>
      <c r="D2579" t="s">
        <v>257</v>
      </c>
      <c r="E2579">
        <v>5</v>
      </c>
      <c r="F2579">
        <v>2015</v>
      </c>
      <c r="G2579">
        <v>6263.3635732800003</v>
      </c>
    </row>
    <row r="2580" spans="2:7" x14ac:dyDescent="0.25">
      <c r="B2580" t="s">
        <v>222</v>
      </c>
      <c r="C2580" t="s">
        <v>250</v>
      </c>
      <c r="D2580" t="s">
        <v>257</v>
      </c>
      <c r="E2580">
        <v>5</v>
      </c>
      <c r="F2580">
        <v>2020</v>
      </c>
      <c r="G2580">
        <v>4386.2084555199999</v>
      </c>
    </row>
    <row r="2581" spans="2:7" x14ac:dyDescent="0.25">
      <c r="B2581" t="s">
        <v>222</v>
      </c>
      <c r="C2581" t="s">
        <v>250</v>
      </c>
      <c r="D2581" t="s">
        <v>257</v>
      </c>
      <c r="E2581">
        <v>5</v>
      </c>
      <c r="F2581">
        <v>2025</v>
      </c>
      <c r="G2581">
        <v>4225.5861574600003</v>
      </c>
    </row>
    <row r="2582" spans="2:7" x14ac:dyDescent="0.25">
      <c r="B2582" t="s">
        <v>222</v>
      </c>
      <c r="C2582" t="s">
        <v>250</v>
      </c>
      <c r="D2582" t="s">
        <v>257</v>
      </c>
      <c r="E2582">
        <v>5</v>
      </c>
      <c r="F2582">
        <v>2030</v>
      </c>
      <c r="G2582">
        <v>3402</v>
      </c>
    </row>
    <row r="2583" spans="2:7" x14ac:dyDescent="0.25">
      <c r="B2583" t="s">
        <v>222</v>
      </c>
      <c r="C2583" t="s">
        <v>250</v>
      </c>
      <c r="D2583" t="s">
        <v>257</v>
      </c>
      <c r="E2583">
        <v>5</v>
      </c>
      <c r="F2583">
        <v>2035</v>
      </c>
      <c r="G2583">
        <v>3393.8471015999999</v>
      </c>
    </row>
    <row r="2584" spans="2:7" x14ac:dyDescent="0.25">
      <c r="B2584" t="s">
        <v>222</v>
      </c>
      <c r="C2584" t="s">
        <v>250</v>
      </c>
      <c r="D2584" t="s">
        <v>257</v>
      </c>
      <c r="E2584">
        <v>5</v>
      </c>
      <c r="F2584">
        <v>2040</v>
      </c>
      <c r="G2584">
        <v>4441.0799738400001</v>
      </c>
    </row>
    <row r="2585" spans="2:7" x14ac:dyDescent="0.25">
      <c r="B2585" t="s">
        <v>222</v>
      </c>
      <c r="C2585" t="s">
        <v>250</v>
      </c>
      <c r="D2585" t="s">
        <v>257</v>
      </c>
      <c r="E2585">
        <v>5</v>
      </c>
      <c r="F2585">
        <v>2045</v>
      </c>
      <c r="G2585">
        <v>5071.5134280800003</v>
      </c>
    </row>
    <row r="2586" spans="2:7" x14ac:dyDescent="0.25">
      <c r="B2586" t="s">
        <v>222</v>
      </c>
      <c r="C2586" t="s">
        <v>250</v>
      </c>
      <c r="D2586" t="s">
        <v>257</v>
      </c>
      <c r="E2586">
        <v>5</v>
      </c>
      <c r="F2586">
        <v>2050</v>
      </c>
      <c r="G2586">
        <v>3561.6833264400002</v>
      </c>
    </row>
    <row r="2587" spans="2:7" x14ac:dyDescent="0.25">
      <c r="B2587" t="s">
        <v>222</v>
      </c>
      <c r="C2587" t="s">
        <v>250</v>
      </c>
      <c r="D2587" t="s">
        <v>257</v>
      </c>
      <c r="E2587">
        <v>6</v>
      </c>
      <c r="F2587">
        <v>2010</v>
      </c>
      <c r="G2587">
        <v>2604.5482187799998</v>
      </c>
    </row>
    <row r="2588" spans="2:7" x14ac:dyDescent="0.25">
      <c r="B2588" t="s">
        <v>222</v>
      </c>
      <c r="C2588" t="s">
        <v>250</v>
      </c>
      <c r="D2588" t="s">
        <v>257</v>
      </c>
      <c r="E2588">
        <v>6</v>
      </c>
      <c r="F2588">
        <v>2015</v>
      </c>
      <c r="G2588">
        <v>2037.7907666999999</v>
      </c>
    </row>
    <row r="2589" spans="2:7" x14ac:dyDescent="0.25">
      <c r="B2589" t="s">
        <v>222</v>
      </c>
      <c r="C2589" t="s">
        <v>250</v>
      </c>
      <c r="D2589" t="s">
        <v>257</v>
      </c>
      <c r="E2589">
        <v>6</v>
      </c>
      <c r="F2589">
        <v>2020</v>
      </c>
      <c r="G2589">
        <v>1728</v>
      </c>
    </row>
    <row r="2590" spans="2:7" x14ac:dyDescent="0.25">
      <c r="B2590" t="s">
        <v>222</v>
      </c>
      <c r="C2590" t="s">
        <v>250</v>
      </c>
      <c r="D2590" t="s">
        <v>257</v>
      </c>
      <c r="E2590">
        <v>6</v>
      </c>
      <c r="F2590">
        <v>2025</v>
      </c>
      <c r="G2590">
        <v>1218</v>
      </c>
    </row>
    <row r="2591" spans="2:7" x14ac:dyDescent="0.25">
      <c r="B2591" t="s">
        <v>222</v>
      </c>
      <c r="C2591" t="s">
        <v>250</v>
      </c>
      <c r="D2591" t="s">
        <v>257</v>
      </c>
      <c r="E2591">
        <v>6</v>
      </c>
      <c r="F2591">
        <v>2030</v>
      </c>
      <c r="G2591">
        <v>1326</v>
      </c>
    </row>
    <row r="2592" spans="2:7" x14ac:dyDescent="0.25">
      <c r="B2592" t="s">
        <v>222</v>
      </c>
      <c r="C2592" t="s">
        <v>250</v>
      </c>
      <c r="D2592" t="s">
        <v>257</v>
      </c>
      <c r="E2592">
        <v>6</v>
      </c>
      <c r="F2592">
        <v>2035</v>
      </c>
      <c r="G2592">
        <v>1842</v>
      </c>
    </row>
    <row r="2593" spans="2:7" x14ac:dyDescent="0.25">
      <c r="B2593" t="s">
        <v>222</v>
      </c>
      <c r="C2593" t="s">
        <v>250</v>
      </c>
      <c r="D2593" t="s">
        <v>257</v>
      </c>
      <c r="E2593">
        <v>6</v>
      </c>
      <c r="F2593">
        <v>2040</v>
      </c>
      <c r="G2593">
        <v>2910</v>
      </c>
    </row>
    <row r="2594" spans="2:7" x14ac:dyDescent="0.25">
      <c r="B2594" t="s">
        <v>222</v>
      </c>
      <c r="C2594" t="s">
        <v>250</v>
      </c>
      <c r="D2594" t="s">
        <v>257</v>
      </c>
      <c r="E2594">
        <v>6</v>
      </c>
      <c r="F2594">
        <v>2045</v>
      </c>
      <c r="G2594">
        <v>2703.4946579699999</v>
      </c>
    </row>
    <row r="2595" spans="2:7" x14ac:dyDescent="0.25">
      <c r="B2595" t="s">
        <v>222</v>
      </c>
      <c r="C2595" t="s">
        <v>250</v>
      </c>
      <c r="D2595" t="s">
        <v>257</v>
      </c>
      <c r="E2595">
        <v>6</v>
      </c>
      <c r="F2595">
        <v>2050</v>
      </c>
      <c r="G2595">
        <v>2456.1322928099999</v>
      </c>
    </row>
    <row r="2596" spans="2:7" x14ac:dyDescent="0.25">
      <c r="B2596" t="s">
        <v>222</v>
      </c>
      <c r="C2596" t="s">
        <v>250</v>
      </c>
      <c r="D2596" t="s">
        <v>258</v>
      </c>
      <c r="E2596">
        <v>1</v>
      </c>
      <c r="F2596">
        <v>2010</v>
      </c>
      <c r="G2596">
        <v>37481.780534509999</v>
      </c>
    </row>
    <row r="2597" spans="2:7" x14ac:dyDescent="0.25">
      <c r="B2597" t="s">
        <v>222</v>
      </c>
      <c r="C2597" t="s">
        <v>250</v>
      </c>
      <c r="D2597" t="s">
        <v>258</v>
      </c>
      <c r="E2597">
        <v>1</v>
      </c>
      <c r="F2597">
        <v>2015</v>
      </c>
      <c r="G2597">
        <v>61765.604103170001</v>
      </c>
    </row>
    <row r="2598" spans="2:7" x14ac:dyDescent="0.25">
      <c r="B2598" t="s">
        <v>222</v>
      </c>
      <c r="C2598" t="s">
        <v>250</v>
      </c>
      <c r="D2598" t="s">
        <v>258</v>
      </c>
      <c r="E2598">
        <v>1</v>
      </c>
      <c r="F2598">
        <v>2020</v>
      </c>
      <c r="G2598">
        <v>71715.151871819995</v>
      </c>
    </row>
    <row r="2599" spans="2:7" x14ac:dyDescent="0.25">
      <c r="B2599" t="s">
        <v>222</v>
      </c>
      <c r="C2599" t="s">
        <v>250</v>
      </c>
      <c r="D2599" t="s">
        <v>258</v>
      </c>
      <c r="E2599">
        <v>1</v>
      </c>
      <c r="F2599">
        <v>2025</v>
      </c>
      <c r="G2599">
        <v>81974.7313632</v>
      </c>
    </row>
    <row r="2600" spans="2:7" x14ac:dyDescent="0.25">
      <c r="B2600" t="s">
        <v>222</v>
      </c>
      <c r="C2600" t="s">
        <v>250</v>
      </c>
      <c r="D2600" t="s">
        <v>258</v>
      </c>
      <c r="E2600">
        <v>1</v>
      </c>
      <c r="F2600">
        <v>2030</v>
      </c>
      <c r="G2600">
        <v>88352.843025979993</v>
      </c>
    </row>
    <row r="2601" spans="2:7" x14ac:dyDescent="0.25">
      <c r="B2601" t="s">
        <v>222</v>
      </c>
      <c r="C2601" t="s">
        <v>250</v>
      </c>
      <c r="D2601" t="s">
        <v>258</v>
      </c>
      <c r="E2601">
        <v>1</v>
      </c>
      <c r="F2601">
        <v>2035</v>
      </c>
      <c r="G2601">
        <v>93904.491046430005</v>
      </c>
    </row>
    <row r="2602" spans="2:7" x14ac:dyDescent="0.25">
      <c r="B2602" t="s">
        <v>222</v>
      </c>
      <c r="C2602" t="s">
        <v>250</v>
      </c>
      <c r="D2602" t="s">
        <v>258</v>
      </c>
      <c r="E2602">
        <v>1</v>
      </c>
      <c r="F2602">
        <v>2040</v>
      </c>
      <c r="G2602">
        <v>88845.628665319993</v>
      </c>
    </row>
    <row r="2603" spans="2:7" x14ac:dyDescent="0.25">
      <c r="B2603" t="s">
        <v>222</v>
      </c>
      <c r="C2603" t="s">
        <v>250</v>
      </c>
      <c r="D2603" t="s">
        <v>258</v>
      </c>
      <c r="E2603">
        <v>1</v>
      </c>
      <c r="F2603">
        <v>2045</v>
      </c>
      <c r="G2603">
        <v>88405.183108109995</v>
      </c>
    </row>
    <row r="2604" spans="2:7" x14ac:dyDescent="0.25">
      <c r="B2604" t="s">
        <v>222</v>
      </c>
      <c r="C2604" t="s">
        <v>250</v>
      </c>
      <c r="D2604" t="s">
        <v>258</v>
      </c>
      <c r="E2604">
        <v>1</v>
      </c>
      <c r="F2604">
        <v>2050</v>
      </c>
      <c r="G2604">
        <v>85801.306477370003</v>
      </c>
    </row>
    <row r="2605" spans="2:7" x14ac:dyDescent="0.25">
      <c r="B2605" t="s">
        <v>222</v>
      </c>
      <c r="C2605" t="s">
        <v>250</v>
      </c>
      <c r="D2605" t="s">
        <v>258</v>
      </c>
      <c r="E2605">
        <v>2</v>
      </c>
      <c r="F2605">
        <v>2010</v>
      </c>
      <c r="G2605">
        <v>65875.38937253</v>
      </c>
    </row>
    <row r="2606" spans="2:7" x14ac:dyDescent="0.25">
      <c r="B2606" t="s">
        <v>222</v>
      </c>
      <c r="C2606" t="s">
        <v>250</v>
      </c>
      <c r="D2606" t="s">
        <v>258</v>
      </c>
      <c r="E2606">
        <v>2</v>
      </c>
      <c r="F2606">
        <v>2015</v>
      </c>
      <c r="G2606">
        <v>80451.347419430007</v>
      </c>
    </row>
    <row r="2607" spans="2:7" x14ac:dyDescent="0.25">
      <c r="B2607" t="s">
        <v>222</v>
      </c>
      <c r="C2607" t="s">
        <v>250</v>
      </c>
      <c r="D2607" t="s">
        <v>258</v>
      </c>
      <c r="E2607">
        <v>2</v>
      </c>
      <c r="F2607">
        <v>2020</v>
      </c>
      <c r="G2607">
        <v>83394.243356499996</v>
      </c>
    </row>
    <row r="2608" spans="2:7" x14ac:dyDescent="0.25">
      <c r="B2608" t="s">
        <v>222</v>
      </c>
      <c r="C2608" t="s">
        <v>250</v>
      </c>
      <c r="D2608" t="s">
        <v>258</v>
      </c>
      <c r="E2608">
        <v>2</v>
      </c>
      <c r="F2608">
        <v>2025</v>
      </c>
      <c r="G2608">
        <v>81096.6131111</v>
      </c>
    </row>
    <row r="2609" spans="2:7" x14ac:dyDescent="0.25">
      <c r="B2609" t="s">
        <v>222</v>
      </c>
      <c r="C2609" t="s">
        <v>250</v>
      </c>
      <c r="D2609" t="s">
        <v>258</v>
      </c>
      <c r="E2609">
        <v>2</v>
      </c>
      <c r="F2609">
        <v>2030</v>
      </c>
      <c r="G2609">
        <v>82746.410913639993</v>
      </c>
    </row>
    <row r="2610" spans="2:7" x14ac:dyDescent="0.25">
      <c r="B2610" t="s">
        <v>222</v>
      </c>
      <c r="C2610" t="s">
        <v>250</v>
      </c>
      <c r="D2610" t="s">
        <v>258</v>
      </c>
      <c r="E2610">
        <v>2</v>
      </c>
      <c r="F2610">
        <v>2035</v>
      </c>
      <c r="G2610">
        <v>81393.781297709997</v>
      </c>
    </row>
    <row r="2611" spans="2:7" x14ac:dyDescent="0.25">
      <c r="B2611" t="s">
        <v>222</v>
      </c>
      <c r="C2611" t="s">
        <v>250</v>
      </c>
      <c r="D2611" t="s">
        <v>258</v>
      </c>
      <c r="E2611">
        <v>2</v>
      </c>
      <c r="F2611">
        <v>2040</v>
      </c>
      <c r="G2611">
        <v>76790.184334739999</v>
      </c>
    </row>
    <row r="2612" spans="2:7" x14ac:dyDescent="0.25">
      <c r="B2612" t="s">
        <v>222</v>
      </c>
      <c r="C2612" t="s">
        <v>250</v>
      </c>
      <c r="D2612" t="s">
        <v>258</v>
      </c>
      <c r="E2612">
        <v>2</v>
      </c>
      <c r="F2612">
        <v>2045</v>
      </c>
      <c r="G2612">
        <v>68538.034497240005</v>
      </c>
    </row>
    <row r="2613" spans="2:7" x14ac:dyDescent="0.25">
      <c r="B2613" t="s">
        <v>222</v>
      </c>
      <c r="C2613" t="s">
        <v>250</v>
      </c>
      <c r="D2613" t="s">
        <v>258</v>
      </c>
      <c r="E2613">
        <v>2</v>
      </c>
      <c r="F2613">
        <v>2050</v>
      </c>
      <c r="G2613">
        <v>62795.987973460004</v>
      </c>
    </row>
    <row r="2614" spans="2:7" x14ac:dyDescent="0.25">
      <c r="B2614" t="s">
        <v>222</v>
      </c>
      <c r="C2614" t="s">
        <v>250</v>
      </c>
      <c r="D2614" t="s">
        <v>258</v>
      </c>
      <c r="E2614">
        <v>3</v>
      </c>
      <c r="F2614">
        <v>2010</v>
      </c>
      <c r="G2614">
        <v>21123.988369570001</v>
      </c>
    </row>
    <row r="2615" spans="2:7" x14ac:dyDescent="0.25">
      <c r="B2615" t="s">
        <v>222</v>
      </c>
      <c r="C2615" t="s">
        <v>250</v>
      </c>
      <c r="D2615" t="s">
        <v>258</v>
      </c>
      <c r="E2615">
        <v>3</v>
      </c>
      <c r="F2615">
        <v>2015</v>
      </c>
      <c r="G2615">
        <v>16841.397713369999</v>
      </c>
    </row>
    <row r="2616" spans="2:7" x14ac:dyDescent="0.25">
      <c r="B2616" t="s">
        <v>222</v>
      </c>
      <c r="C2616" t="s">
        <v>250</v>
      </c>
      <c r="D2616" t="s">
        <v>258</v>
      </c>
      <c r="E2616">
        <v>3</v>
      </c>
      <c r="F2616">
        <v>2020</v>
      </c>
      <c r="G2616">
        <v>16406.018121919999</v>
      </c>
    </row>
    <row r="2617" spans="2:7" x14ac:dyDescent="0.25">
      <c r="B2617" t="s">
        <v>222</v>
      </c>
      <c r="C2617" t="s">
        <v>250</v>
      </c>
      <c r="D2617" t="s">
        <v>258</v>
      </c>
      <c r="E2617">
        <v>3</v>
      </c>
      <c r="F2617">
        <v>2025</v>
      </c>
      <c r="G2617">
        <v>17379.830536689999</v>
      </c>
    </row>
    <row r="2618" spans="2:7" x14ac:dyDescent="0.25">
      <c r="B2618" t="s">
        <v>222</v>
      </c>
      <c r="C2618" t="s">
        <v>250</v>
      </c>
      <c r="D2618" t="s">
        <v>258</v>
      </c>
      <c r="E2618">
        <v>3</v>
      </c>
      <c r="F2618">
        <v>2030</v>
      </c>
      <c r="G2618">
        <v>16021.856347569999</v>
      </c>
    </row>
    <row r="2619" spans="2:7" x14ac:dyDescent="0.25">
      <c r="B2619" t="s">
        <v>222</v>
      </c>
      <c r="C2619" t="s">
        <v>250</v>
      </c>
      <c r="D2619" t="s">
        <v>258</v>
      </c>
      <c r="E2619">
        <v>3</v>
      </c>
      <c r="F2619">
        <v>2035</v>
      </c>
      <c r="G2619">
        <v>18377.714752700002</v>
      </c>
    </row>
    <row r="2620" spans="2:7" x14ac:dyDescent="0.25">
      <c r="B2620" t="s">
        <v>222</v>
      </c>
      <c r="C2620" t="s">
        <v>250</v>
      </c>
      <c r="D2620" t="s">
        <v>258</v>
      </c>
      <c r="E2620">
        <v>3</v>
      </c>
      <c r="F2620">
        <v>2040</v>
      </c>
      <c r="G2620">
        <v>17014.971242790001</v>
      </c>
    </row>
    <row r="2621" spans="2:7" x14ac:dyDescent="0.25">
      <c r="B2621" t="s">
        <v>222</v>
      </c>
      <c r="C2621" t="s">
        <v>250</v>
      </c>
      <c r="D2621" t="s">
        <v>258</v>
      </c>
      <c r="E2621">
        <v>3</v>
      </c>
      <c r="F2621">
        <v>2045</v>
      </c>
      <c r="G2621">
        <v>19133.05973085</v>
      </c>
    </row>
    <row r="2622" spans="2:7" x14ac:dyDescent="0.25">
      <c r="B2622" t="s">
        <v>222</v>
      </c>
      <c r="C2622" t="s">
        <v>250</v>
      </c>
      <c r="D2622" t="s">
        <v>258</v>
      </c>
      <c r="E2622">
        <v>3</v>
      </c>
      <c r="F2622">
        <v>2050</v>
      </c>
      <c r="G2622">
        <v>17232.473968210001</v>
      </c>
    </row>
    <row r="2623" spans="2:7" x14ac:dyDescent="0.25">
      <c r="B2623" t="s">
        <v>222</v>
      </c>
      <c r="C2623" t="s">
        <v>250</v>
      </c>
      <c r="D2623" t="s">
        <v>258</v>
      </c>
      <c r="E2623">
        <v>4</v>
      </c>
      <c r="F2623">
        <v>2010</v>
      </c>
      <c r="G2623">
        <v>21836.138232189998</v>
      </c>
    </row>
    <row r="2624" spans="2:7" x14ac:dyDescent="0.25">
      <c r="B2624" t="s">
        <v>222</v>
      </c>
      <c r="C2624" t="s">
        <v>250</v>
      </c>
      <c r="D2624" t="s">
        <v>258</v>
      </c>
      <c r="E2624">
        <v>4</v>
      </c>
      <c r="F2624">
        <v>2015</v>
      </c>
      <c r="G2624">
        <v>17717.868732359999</v>
      </c>
    </row>
    <row r="2625" spans="2:7" x14ac:dyDescent="0.25">
      <c r="B2625" t="s">
        <v>222</v>
      </c>
      <c r="C2625" t="s">
        <v>250</v>
      </c>
      <c r="D2625" t="s">
        <v>258</v>
      </c>
      <c r="E2625">
        <v>4</v>
      </c>
      <c r="F2625">
        <v>2020</v>
      </c>
      <c r="G2625">
        <v>16544.192363720002</v>
      </c>
    </row>
    <row r="2626" spans="2:7" x14ac:dyDescent="0.25">
      <c r="B2626" t="s">
        <v>222</v>
      </c>
      <c r="C2626" t="s">
        <v>250</v>
      </c>
      <c r="D2626" t="s">
        <v>258</v>
      </c>
      <c r="E2626">
        <v>4</v>
      </c>
      <c r="F2626">
        <v>2025</v>
      </c>
      <c r="G2626">
        <v>17389.753950990002</v>
      </c>
    </row>
    <row r="2627" spans="2:7" x14ac:dyDescent="0.25">
      <c r="B2627" t="s">
        <v>222</v>
      </c>
      <c r="C2627" t="s">
        <v>250</v>
      </c>
      <c r="D2627" t="s">
        <v>258</v>
      </c>
      <c r="E2627">
        <v>4</v>
      </c>
      <c r="F2627">
        <v>2030</v>
      </c>
      <c r="G2627">
        <v>15834.154628439999</v>
      </c>
    </row>
    <row r="2628" spans="2:7" x14ac:dyDescent="0.25">
      <c r="B2628" t="s">
        <v>222</v>
      </c>
      <c r="C2628" t="s">
        <v>250</v>
      </c>
      <c r="D2628" t="s">
        <v>258</v>
      </c>
      <c r="E2628">
        <v>4</v>
      </c>
      <c r="F2628">
        <v>2035</v>
      </c>
      <c r="G2628">
        <v>18456.868238139999</v>
      </c>
    </row>
    <row r="2629" spans="2:7" x14ac:dyDescent="0.25">
      <c r="B2629" t="s">
        <v>222</v>
      </c>
      <c r="C2629" t="s">
        <v>250</v>
      </c>
      <c r="D2629" t="s">
        <v>258</v>
      </c>
      <c r="E2629">
        <v>4</v>
      </c>
      <c r="F2629">
        <v>2040</v>
      </c>
      <c r="G2629">
        <v>21224.305375579999</v>
      </c>
    </row>
    <row r="2630" spans="2:7" x14ac:dyDescent="0.25">
      <c r="B2630" t="s">
        <v>222</v>
      </c>
      <c r="C2630" t="s">
        <v>250</v>
      </c>
      <c r="D2630" t="s">
        <v>258</v>
      </c>
      <c r="E2630">
        <v>4</v>
      </c>
      <c r="F2630">
        <v>2045</v>
      </c>
      <c r="G2630">
        <v>18641.583306299999</v>
      </c>
    </row>
    <row r="2631" spans="2:7" x14ac:dyDescent="0.25">
      <c r="B2631" t="s">
        <v>222</v>
      </c>
      <c r="C2631" t="s">
        <v>250</v>
      </c>
      <c r="D2631" t="s">
        <v>258</v>
      </c>
      <c r="E2631">
        <v>4</v>
      </c>
      <c r="F2631">
        <v>2050</v>
      </c>
      <c r="G2631">
        <v>17966.01039449</v>
      </c>
    </row>
    <row r="2632" spans="2:7" x14ac:dyDescent="0.25">
      <c r="B2632" t="s">
        <v>222</v>
      </c>
      <c r="C2632" t="s">
        <v>250</v>
      </c>
      <c r="D2632" t="s">
        <v>258</v>
      </c>
      <c r="E2632">
        <v>5</v>
      </c>
      <c r="F2632">
        <v>2010</v>
      </c>
      <c r="G2632">
        <v>5350.9514824199996</v>
      </c>
    </row>
    <row r="2633" spans="2:7" x14ac:dyDescent="0.25">
      <c r="B2633" t="s">
        <v>222</v>
      </c>
      <c r="C2633" t="s">
        <v>250</v>
      </c>
      <c r="D2633" t="s">
        <v>258</v>
      </c>
      <c r="E2633">
        <v>5</v>
      </c>
      <c r="F2633">
        <v>2015</v>
      </c>
      <c r="G2633">
        <v>5835.0891307000002</v>
      </c>
    </row>
    <row r="2634" spans="2:7" x14ac:dyDescent="0.25">
      <c r="B2634" t="s">
        <v>222</v>
      </c>
      <c r="C2634" t="s">
        <v>250</v>
      </c>
      <c r="D2634" t="s">
        <v>258</v>
      </c>
      <c r="E2634">
        <v>5</v>
      </c>
      <c r="F2634">
        <v>2020</v>
      </c>
      <c r="G2634">
        <v>5832.6848117299996</v>
      </c>
    </row>
    <row r="2635" spans="2:7" x14ac:dyDescent="0.25">
      <c r="B2635" t="s">
        <v>222</v>
      </c>
      <c r="C2635" t="s">
        <v>250</v>
      </c>
      <c r="D2635" t="s">
        <v>258</v>
      </c>
      <c r="E2635">
        <v>5</v>
      </c>
      <c r="F2635">
        <v>2025</v>
      </c>
      <c r="G2635">
        <v>6184.3316337200004</v>
      </c>
    </row>
    <row r="2636" spans="2:7" x14ac:dyDescent="0.25">
      <c r="B2636" t="s">
        <v>222</v>
      </c>
      <c r="C2636" t="s">
        <v>250</v>
      </c>
      <c r="D2636" t="s">
        <v>258</v>
      </c>
      <c r="E2636">
        <v>5</v>
      </c>
      <c r="F2636">
        <v>2030</v>
      </c>
      <c r="G2636">
        <v>7849.6546707899997</v>
      </c>
    </row>
    <row r="2637" spans="2:7" x14ac:dyDescent="0.25">
      <c r="B2637" t="s">
        <v>222</v>
      </c>
      <c r="C2637" t="s">
        <v>250</v>
      </c>
      <c r="D2637" t="s">
        <v>258</v>
      </c>
      <c r="E2637">
        <v>5</v>
      </c>
      <c r="F2637">
        <v>2035</v>
      </c>
      <c r="G2637">
        <v>6092.4512319699998</v>
      </c>
    </row>
    <row r="2638" spans="2:7" x14ac:dyDescent="0.25">
      <c r="B2638" t="s">
        <v>222</v>
      </c>
      <c r="C2638" t="s">
        <v>250</v>
      </c>
      <c r="D2638" t="s">
        <v>258</v>
      </c>
      <c r="E2638">
        <v>5</v>
      </c>
      <c r="F2638">
        <v>2040</v>
      </c>
      <c r="G2638">
        <v>7037.1606905099998</v>
      </c>
    </row>
    <row r="2639" spans="2:7" x14ac:dyDescent="0.25">
      <c r="B2639" t="s">
        <v>222</v>
      </c>
      <c r="C2639" t="s">
        <v>250</v>
      </c>
      <c r="D2639" t="s">
        <v>258</v>
      </c>
      <c r="E2639">
        <v>5</v>
      </c>
      <c r="F2639">
        <v>2045</v>
      </c>
      <c r="G2639">
        <v>7875.0986039600002</v>
      </c>
    </row>
    <row r="2640" spans="2:7" x14ac:dyDescent="0.25">
      <c r="B2640" t="s">
        <v>222</v>
      </c>
      <c r="C2640" t="s">
        <v>250</v>
      </c>
      <c r="D2640" t="s">
        <v>258</v>
      </c>
      <c r="E2640">
        <v>5</v>
      </c>
      <c r="F2640">
        <v>2050</v>
      </c>
      <c r="G2640">
        <v>7367.3868343000004</v>
      </c>
    </row>
    <row r="2641" spans="2:7" x14ac:dyDescent="0.25">
      <c r="B2641" t="s">
        <v>222</v>
      </c>
      <c r="C2641" t="s">
        <v>250</v>
      </c>
      <c r="D2641" t="s">
        <v>258</v>
      </c>
      <c r="E2641">
        <v>6</v>
      </c>
      <c r="F2641">
        <v>2010</v>
      </c>
      <c r="G2641">
        <v>1740</v>
      </c>
    </row>
    <row r="2642" spans="2:7" x14ac:dyDescent="0.25">
      <c r="B2642" t="s">
        <v>222</v>
      </c>
      <c r="C2642" t="s">
        <v>250</v>
      </c>
      <c r="D2642" t="s">
        <v>258</v>
      </c>
      <c r="E2642">
        <v>6</v>
      </c>
      <c r="F2642">
        <v>2015</v>
      </c>
      <c r="G2642">
        <v>2327.8770353999998</v>
      </c>
    </row>
    <row r="2643" spans="2:7" x14ac:dyDescent="0.25">
      <c r="B2643" t="s">
        <v>222</v>
      </c>
      <c r="C2643" t="s">
        <v>250</v>
      </c>
      <c r="D2643" t="s">
        <v>258</v>
      </c>
      <c r="E2643">
        <v>6</v>
      </c>
      <c r="F2643">
        <v>2020</v>
      </c>
      <c r="G2643">
        <v>3072</v>
      </c>
    </row>
    <row r="2644" spans="2:7" x14ac:dyDescent="0.25">
      <c r="B2644" t="s">
        <v>222</v>
      </c>
      <c r="C2644" t="s">
        <v>250</v>
      </c>
      <c r="D2644" t="s">
        <v>258</v>
      </c>
      <c r="E2644">
        <v>6</v>
      </c>
      <c r="F2644">
        <v>2025</v>
      </c>
      <c r="G2644">
        <v>3230.2542280399998</v>
      </c>
    </row>
    <row r="2645" spans="2:7" x14ac:dyDescent="0.25">
      <c r="B2645" t="s">
        <v>222</v>
      </c>
      <c r="C2645" t="s">
        <v>250</v>
      </c>
      <c r="D2645" t="s">
        <v>258</v>
      </c>
      <c r="E2645">
        <v>6</v>
      </c>
      <c r="F2645">
        <v>2030</v>
      </c>
      <c r="G2645">
        <v>2544</v>
      </c>
    </row>
    <row r="2646" spans="2:7" x14ac:dyDescent="0.25">
      <c r="B2646" t="s">
        <v>222</v>
      </c>
      <c r="C2646" t="s">
        <v>250</v>
      </c>
      <c r="D2646" t="s">
        <v>258</v>
      </c>
      <c r="E2646">
        <v>6</v>
      </c>
      <c r="F2646">
        <v>2035</v>
      </c>
      <c r="G2646">
        <v>3049.7204068999999</v>
      </c>
    </row>
    <row r="2647" spans="2:7" x14ac:dyDescent="0.25">
      <c r="B2647" t="s">
        <v>222</v>
      </c>
      <c r="C2647" t="s">
        <v>250</v>
      </c>
      <c r="D2647" t="s">
        <v>258</v>
      </c>
      <c r="E2647">
        <v>6</v>
      </c>
      <c r="F2647">
        <v>2040</v>
      </c>
      <c r="G2647">
        <v>1542</v>
      </c>
    </row>
    <row r="2648" spans="2:7" x14ac:dyDescent="0.25">
      <c r="B2648" t="s">
        <v>222</v>
      </c>
      <c r="C2648" t="s">
        <v>250</v>
      </c>
      <c r="D2648" t="s">
        <v>258</v>
      </c>
      <c r="E2648">
        <v>6</v>
      </c>
      <c r="F2648">
        <v>2045</v>
      </c>
      <c r="G2648">
        <v>3018</v>
      </c>
    </row>
    <row r="2649" spans="2:7" x14ac:dyDescent="0.25">
      <c r="B2649" t="s">
        <v>222</v>
      </c>
      <c r="C2649" t="s">
        <v>250</v>
      </c>
      <c r="D2649" t="s">
        <v>258</v>
      </c>
      <c r="E2649">
        <v>6</v>
      </c>
      <c r="F2649">
        <v>2050</v>
      </c>
      <c r="G2649">
        <v>2880</v>
      </c>
    </row>
    <row r="2650" spans="2:7" x14ac:dyDescent="0.25">
      <c r="B2650" t="s">
        <v>222</v>
      </c>
      <c r="C2650" t="s">
        <v>250</v>
      </c>
      <c r="D2650" t="s">
        <v>259</v>
      </c>
      <c r="E2650">
        <v>1</v>
      </c>
      <c r="F2650">
        <v>2010</v>
      </c>
      <c r="G2650">
        <v>7271.3136252900003</v>
      </c>
    </row>
    <row r="2651" spans="2:7" x14ac:dyDescent="0.25">
      <c r="B2651" t="s">
        <v>222</v>
      </c>
      <c r="C2651" t="s">
        <v>250</v>
      </c>
      <c r="D2651" t="s">
        <v>259</v>
      </c>
      <c r="E2651">
        <v>1</v>
      </c>
      <c r="F2651">
        <v>2015</v>
      </c>
      <c r="G2651">
        <v>16469.95781317</v>
      </c>
    </row>
    <row r="2652" spans="2:7" x14ac:dyDescent="0.25">
      <c r="B2652" t="s">
        <v>222</v>
      </c>
      <c r="C2652" t="s">
        <v>250</v>
      </c>
      <c r="D2652" t="s">
        <v>259</v>
      </c>
      <c r="E2652">
        <v>1</v>
      </c>
      <c r="F2652">
        <v>2020</v>
      </c>
      <c r="G2652">
        <v>21821.387265140002</v>
      </c>
    </row>
    <row r="2653" spans="2:7" x14ac:dyDescent="0.25">
      <c r="B2653" t="s">
        <v>222</v>
      </c>
      <c r="C2653" t="s">
        <v>250</v>
      </c>
      <c r="D2653" t="s">
        <v>259</v>
      </c>
      <c r="E2653">
        <v>1</v>
      </c>
      <c r="F2653">
        <v>2025</v>
      </c>
      <c r="G2653">
        <v>24048.338783750001</v>
      </c>
    </row>
    <row r="2654" spans="2:7" x14ac:dyDescent="0.25">
      <c r="B2654" t="s">
        <v>222</v>
      </c>
      <c r="C2654" t="s">
        <v>250</v>
      </c>
      <c r="D2654" t="s">
        <v>259</v>
      </c>
      <c r="E2654">
        <v>1</v>
      </c>
      <c r="F2654">
        <v>2030</v>
      </c>
      <c r="G2654">
        <v>27390.85900407</v>
      </c>
    </row>
    <row r="2655" spans="2:7" x14ac:dyDescent="0.25">
      <c r="B2655" t="s">
        <v>222</v>
      </c>
      <c r="C2655" t="s">
        <v>250</v>
      </c>
      <c r="D2655" t="s">
        <v>259</v>
      </c>
      <c r="E2655">
        <v>1</v>
      </c>
      <c r="F2655">
        <v>2035</v>
      </c>
      <c r="G2655">
        <v>27857.402659759999</v>
      </c>
    </row>
    <row r="2656" spans="2:7" x14ac:dyDescent="0.25">
      <c r="B2656" t="s">
        <v>222</v>
      </c>
      <c r="C2656" t="s">
        <v>250</v>
      </c>
      <c r="D2656" t="s">
        <v>259</v>
      </c>
      <c r="E2656">
        <v>1</v>
      </c>
      <c r="F2656">
        <v>2040</v>
      </c>
      <c r="G2656">
        <v>30144.520716750001</v>
      </c>
    </row>
    <row r="2657" spans="2:7" x14ac:dyDescent="0.25">
      <c r="B2657" t="s">
        <v>222</v>
      </c>
      <c r="C2657" t="s">
        <v>250</v>
      </c>
      <c r="D2657" t="s">
        <v>259</v>
      </c>
      <c r="E2657">
        <v>1</v>
      </c>
      <c r="F2657">
        <v>2045</v>
      </c>
      <c r="G2657">
        <v>24555.35137244</v>
      </c>
    </row>
    <row r="2658" spans="2:7" x14ac:dyDescent="0.25">
      <c r="B2658" t="s">
        <v>222</v>
      </c>
      <c r="C2658" t="s">
        <v>250</v>
      </c>
      <c r="D2658" t="s">
        <v>259</v>
      </c>
      <c r="E2658">
        <v>1</v>
      </c>
      <c r="F2658">
        <v>2050</v>
      </c>
      <c r="G2658">
        <v>25459.813860679998</v>
      </c>
    </row>
    <row r="2659" spans="2:7" x14ac:dyDescent="0.25">
      <c r="B2659" t="s">
        <v>222</v>
      </c>
      <c r="C2659" t="s">
        <v>250</v>
      </c>
      <c r="D2659" t="s">
        <v>259</v>
      </c>
      <c r="E2659">
        <v>2</v>
      </c>
      <c r="F2659">
        <v>2010</v>
      </c>
      <c r="G2659">
        <v>14749.028810440001</v>
      </c>
    </row>
    <row r="2660" spans="2:7" x14ac:dyDescent="0.25">
      <c r="B2660" t="s">
        <v>222</v>
      </c>
      <c r="C2660" t="s">
        <v>250</v>
      </c>
      <c r="D2660" t="s">
        <v>259</v>
      </c>
      <c r="E2660">
        <v>2</v>
      </c>
      <c r="F2660">
        <v>2015</v>
      </c>
      <c r="G2660">
        <v>18048.98827708</v>
      </c>
    </row>
    <row r="2661" spans="2:7" x14ac:dyDescent="0.25">
      <c r="B2661" t="s">
        <v>222</v>
      </c>
      <c r="C2661" t="s">
        <v>250</v>
      </c>
      <c r="D2661" t="s">
        <v>259</v>
      </c>
      <c r="E2661">
        <v>2</v>
      </c>
      <c r="F2661">
        <v>2020</v>
      </c>
      <c r="G2661">
        <v>21706.93088715</v>
      </c>
    </row>
    <row r="2662" spans="2:7" x14ac:dyDescent="0.25">
      <c r="B2662" t="s">
        <v>222</v>
      </c>
      <c r="C2662" t="s">
        <v>250</v>
      </c>
      <c r="D2662" t="s">
        <v>259</v>
      </c>
      <c r="E2662">
        <v>2</v>
      </c>
      <c r="F2662">
        <v>2025</v>
      </c>
      <c r="G2662">
        <v>23768.875965980002</v>
      </c>
    </row>
    <row r="2663" spans="2:7" x14ac:dyDescent="0.25">
      <c r="B2663" t="s">
        <v>222</v>
      </c>
      <c r="C2663" t="s">
        <v>250</v>
      </c>
      <c r="D2663" t="s">
        <v>259</v>
      </c>
      <c r="E2663">
        <v>2</v>
      </c>
      <c r="F2663">
        <v>2030</v>
      </c>
      <c r="G2663">
        <v>20192.323852860001</v>
      </c>
    </row>
    <row r="2664" spans="2:7" x14ac:dyDescent="0.25">
      <c r="B2664" t="s">
        <v>222</v>
      </c>
      <c r="C2664" t="s">
        <v>250</v>
      </c>
      <c r="D2664" t="s">
        <v>259</v>
      </c>
      <c r="E2664">
        <v>2</v>
      </c>
      <c r="F2664">
        <v>2035</v>
      </c>
      <c r="G2664">
        <v>19705.588459160001</v>
      </c>
    </row>
    <row r="2665" spans="2:7" x14ac:dyDescent="0.25">
      <c r="B2665" t="s">
        <v>222</v>
      </c>
      <c r="C2665" t="s">
        <v>250</v>
      </c>
      <c r="D2665" t="s">
        <v>259</v>
      </c>
      <c r="E2665">
        <v>2</v>
      </c>
      <c r="F2665">
        <v>2040</v>
      </c>
      <c r="G2665">
        <v>18064.954598870001</v>
      </c>
    </row>
    <row r="2666" spans="2:7" x14ac:dyDescent="0.25">
      <c r="B2666" t="s">
        <v>222</v>
      </c>
      <c r="C2666" t="s">
        <v>250</v>
      </c>
      <c r="D2666" t="s">
        <v>259</v>
      </c>
      <c r="E2666">
        <v>2</v>
      </c>
      <c r="F2666">
        <v>2045</v>
      </c>
      <c r="G2666">
        <v>17752.156384959999</v>
      </c>
    </row>
    <row r="2667" spans="2:7" x14ac:dyDescent="0.25">
      <c r="B2667" t="s">
        <v>222</v>
      </c>
      <c r="C2667" t="s">
        <v>250</v>
      </c>
      <c r="D2667" t="s">
        <v>259</v>
      </c>
      <c r="E2667">
        <v>2</v>
      </c>
      <c r="F2667">
        <v>2050</v>
      </c>
      <c r="G2667">
        <v>19971.073732559998</v>
      </c>
    </row>
    <row r="2668" spans="2:7" x14ac:dyDescent="0.25">
      <c r="B2668" t="s">
        <v>222</v>
      </c>
      <c r="C2668" t="s">
        <v>250</v>
      </c>
      <c r="D2668" t="s">
        <v>259</v>
      </c>
      <c r="E2668">
        <v>3</v>
      </c>
      <c r="F2668">
        <v>2010</v>
      </c>
      <c r="G2668">
        <v>2700</v>
      </c>
    </row>
    <row r="2669" spans="2:7" x14ac:dyDescent="0.25">
      <c r="B2669" t="s">
        <v>222</v>
      </c>
      <c r="C2669" t="s">
        <v>250</v>
      </c>
      <c r="D2669" t="s">
        <v>259</v>
      </c>
      <c r="E2669">
        <v>3</v>
      </c>
      <c r="F2669">
        <v>2015</v>
      </c>
      <c r="G2669">
        <v>3049.0480812199999</v>
      </c>
    </row>
    <row r="2670" spans="2:7" x14ac:dyDescent="0.25">
      <c r="B2670" t="s">
        <v>222</v>
      </c>
      <c r="C2670" t="s">
        <v>250</v>
      </c>
      <c r="D2670" t="s">
        <v>259</v>
      </c>
      <c r="E2670">
        <v>3</v>
      </c>
      <c r="F2670">
        <v>2020</v>
      </c>
      <c r="G2670">
        <v>4901.2346056200004</v>
      </c>
    </row>
    <row r="2671" spans="2:7" x14ac:dyDescent="0.25">
      <c r="B2671" t="s">
        <v>222</v>
      </c>
      <c r="C2671" t="s">
        <v>250</v>
      </c>
      <c r="D2671" t="s">
        <v>259</v>
      </c>
      <c r="E2671">
        <v>3</v>
      </c>
      <c r="F2671">
        <v>2025</v>
      </c>
      <c r="G2671">
        <v>4418.5022288199998</v>
      </c>
    </row>
    <row r="2672" spans="2:7" x14ac:dyDescent="0.25">
      <c r="B2672" t="s">
        <v>222</v>
      </c>
      <c r="C2672" t="s">
        <v>250</v>
      </c>
      <c r="D2672" t="s">
        <v>259</v>
      </c>
      <c r="E2672">
        <v>3</v>
      </c>
      <c r="F2672">
        <v>2030</v>
      </c>
      <c r="G2672">
        <v>5046.1348029199999</v>
      </c>
    </row>
    <row r="2673" spans="2:7" x14ac:dyDescent="0.25">
      <c r="B2673" t="s">
        <v>222</v>
      </c>
      <c r="C2673" t="s">
        <v>250</v>
      </c>
      <c r="D2673" t="s">
        <v>259</v>
      </c>
      <c r="E2673">
        <v>3</v>
      </c>
      <c r="F2673">
        <v>2035</v>
      </c>
      <c r="G2673">
        <v>6267.1769624400004</v>
      </c>
    </row>
    <row r="2674" spans="2:7" x14ac:dyDescent="0.25">
      <c r="B2674" t="s">
        <v>222</v>
      </c>
      <c r="C2674" t="s">
        <v>250</v>
      </c>
      <c r="D2674" t="s">
        <v>259</v>
      </c>
      <c r="E2674">
        <v>3</v>
      </c>
      <c r="F2674">
        <v>2040</v>
      </c>
      <c r="G2674">
        <v>3048.5669042599998</v>
      </c>
    </row>
    <row r="2675" spans="2:7" x14ac:dyDescent="0.25">
      <c r="B2675" t="s">
        <v>222</v>
      </c>
      <c r="C2675" t="s">
        <v>250</v>
      </c>
      <c r="D2675" t="s">
        <v>259</v>
      </c>
      <c r="E2675">
        <v>3</v>
      </c>
      <c r="F2675">
        <v>2045</v>
      </c>
      <c r="G2675">
        <v>4464.2036133800002</v>
      </c>
    </row>
    <row r="2676" spans="2:7" x14ac:dyDescent="0.25">
      <c r="B2676" t="s">
        <v>222</v>
      </c>
      <c r="C2676" t="s">
        <v>250</v>
      </c>
      <c r="D2676" t="s">
        <v>259</v>
      </c>
      <c r="E2676">
        <v>3</v>
      </c>
      <c r="F2676">
        <v>2050</v>
      </c>
      <c r="G2676">
        <v>5018.06604462</v>
      </c>
    </row>
    <row r="2677" spans="2:7" x14ac:dyDescent="0.25">
      <c r="B2677" t="s">
        <v>222</v>
      </c>
      <c r="C2677" t="s">
        <v>250</v>
      </c>
      <c r="D2677" t="s">
        <v>259</v>
      </c>
      <c r="E2677">
        <v>4</v>
      </c>
      <c r="F2677">
        <v>2010</v>
      </c>
      <c r="G2677">
        <v>7572.9306042999997</v>
      </c>
    </row>
    <row r="2678" spans="2:7" x14ac:dyDescent="0.25">
      <c r="B2678" t="s">
        <v>222</v>
      </c>
      <c r="C2678" t="s">
        <v>250</v>
      </c>
      <c r="D2678" t="s">
        <v>259</v>
      </c>
      <c r="E2678">
        <v>4</v>
      </c>
      <c r="F2678">
        <v>2015</v>
      </c>
      <c r="G2678">
        <v>6197.1945932199997</v>
      </c>
    </row>
    <row r="2679" spans="2:7" x14ac:dyDescent="0.25">
      <c r="B2679" t="s">
        <v>222</v>
      </c>
      <c r="C2679" t="s">
        <v>250</v>
      </c>
      <c r="D2679" t="s">
        <v>259</v>
      </c>
      <c r="E2679">
        <v>4</v>
      </c>
      <c r="F2679">
        <v>2020</v>
      </c>
      <c r="G2679">
        <v>4845.38677706</v>
      </c>
    </row>
    <row r="2680" spans="2:7" x14ac:dyDescent="0.25">
      <c r="B2680" t="s">
        <v>222</v>
      </c>
      <c r="C2680" t="s">
        <v>250</v>
      </c>
      <c r="D2680" t="s">
        <v>259</v>
      </c>
      <c r="E2680">
        <v>4</v>
      </c>
      <c r="F2680">
        <v>2025</v>
      </c>
      <c r="G2680">
        <v>4872.9867477400003</v>
      </c>
    </row>
    <row r="2681" spans="2:7" x14ac:dyDescent="0.25">
      <c r="B2681" t="s">
        <v>222</v>
      </c>
      <c r="C2681" t="s">
        <v>250</v>
      </c>
      <c r="D2681" t="s">
        <v>259</v>
      </c>
      <c r="E2681">
        <v>4</v>
      </c>
      <c r="F2681">
        <v>2030</v>
      </c>
      <c r="G2681">
        <v>5842.0157135600002</v>
      </c>
    </row>
    <row r="2682" spans="2:7" x14ac:dyDescent="0.25">
      <c r="B2682" t="s">
        <v>222</v>
      </c>
      <c r="C2682" t="s">
        <v>250</v>
      </c>
      <c r="D2682" t="s">
        <v>259</v>
      </c>
      <c r="E2682">
        <v>4</v>
      </c>
      <c r="F2682">
        <v>2035</v>
      </c>
      <c r="G2682">
        <v>5453.1370902899998</v>
      </c>
    </row>
    <row r="2683" spans="2:7" x14ac:dyDescent="0.25">
      <c r="B2683" t="s">
        <v>222</v>
      </c>
      <c r="C2683" t="s">
        <v>250</v>
      </c>
      <c r="D2683" t="s">
        <v>259</v>
      </c>
      <c r="E2683">
        <v>4</v>
      </c>
      <c r="F2683">
        <v>2040</v>
      </c>
      <c r="G2683">
        <v>6026.10314982</v>
      </c>
    </row>
    <row r="2684" spans="2:7" x14ac:dyDescent="0.25">
      <c r="B2684" t="s">
        <v>222</v>
      </c>
      <c r="C2684" t="s">
        <v>250</v>
      </c>
      <c r="D2684" t="s">
        <v>259</v>
      </c>
      <c r="E2684">
        <v>4</v>
      </c>
      <c r="F2684">
        <v>2045</v>
      </c>
      <c r="G2684">
        <v>5177.0079482000001</v>
      </c>
    </row>
    <row r="2685" spans="2:7" x14ac:dyDescent="0.25">
      <c r="B2685" t="s">
        <v>222</v>
      </c>
      <c r="C2685" t="s">
        <v>250</v>
      </c>
      <c r="D2685" t="s">
        <v>259</v>
      </c>
      <c r="E2685">
        <v>4</v>
      </c>
      <c r="F2685">
        <v>2050</v>
      </c>
      <c r="G2685">
        <v>6712.0287710800003</v>
      </c>
    </row>
    <row r="2686" spans="2:7" x14ac:dyDescent="0.25">
      <c r="B2686" t="s">
        <v>222</v>
      </c>
      <c r="C2686" t="s">
        <v>250</v>
      </c>
      <c r="D2686" t="s">
        <v>259</v>
      </c>
      <c r="E2686">
        <v>5</v>
      </c>
      <c r="F2686">
        <v>2010</v>
      </c>
      <c r="G2686">
        <v>1548</v>
      </c>
    </row>
    <row r="2687" spans="2:7" x14ac:dyDescent="0.25">
      <c r="B2687" t="s">
        <v>222</v>
      </c>
      <c r="C2687" t="s">
        <v>250</v>
      </c>
      <c r="D2687" t="s">
        <v>259</v>
      </c>
      <c r="E2687">
        <v>5</v>
      </c>
      <c r="F2687">
        <v>2015</v>
      </c>
      <c r="G2687">
        <v>1038</v>
      </c>
    </row>
    <row r="2688" spans="2:7" x14ac:dyDescent="0.25">
      <c r="B2688" t="s">
        <v>222</v>
      </c>
      <c r="C2688" t="s">
        <v>250</v>
      </c>
      <c r="D2688" t="s">
        <v>259</v>
      </c>
      <c r="E2688">
        <v>5</v>
      </c>
      <c r="F2688">
        <v>2020</v>
      </c>
      <c r="G2688">
        <v>2754</v>
      </c>
    </row>
    <row r="2689" spans="2:8" x14ac:dyDescent="0.25">
      <c r="B2689" t="s">
        <v>222</v>
      </c>
      <c r="C2689" t="s">
        <v>250</v>
      </c>
      <c r="D2689" t="s">
        <v>259</v>
      </c>
      <c r="E2689">
        <v>5</v>
      </c>
      <c r="F2689">
        <v>2025</v>
      </c>
      <c r="G2689">
        <v>3726</v>
      </c>
    </row>
    <row r="2690" spans="2:8" x14ac:dyDescent="0.25">
      <c r="B2690" t="s">
        <v>222</v>
      </c>
      <c r="C2690" t="s">
        <v>250</v>
      </c>
      <c r="D2690" t="s">
        <v>259</v>
      </c>
      <c r="E2690">
        <v>5</v>
      </c>
      <c r="F2690">
        <v>2030</v>
      </c>
      <c r="G2690">
        <v>2748.0835625200002</v>
      </c>
    </row>
    <row r="2691" spans="2:8" x14ac:dyDescent="0.25">
      <c r="B2691" t="s">
        <v>222</v>
      </c>
      <c r="C2691" t="s">
        <v>250</v>
      </c>
      <c r="D2691" t="s">
        <v>259</v>
      </c>
      <c r="E2691">
        <v>5</v>
      </c>
      <c r="F2691">
        <v>2035</v>
      </c>
      <c r="G2691">
        <v>2604</v>
      </c>
    </row>
    <row r="2692" spans="2:8" x14ac:dyDescent="0.25">
      <c r="B2692" t="s">
        <v>222</v>
      </c>
      <c r="C2692" t="s">
        <v>250</v>
      </c>
      <c r="D2692" t="s">
        <v>259</v>
      </c>
      <c r="E2692">
        <v>5</v>
      </c>
      <c r="F2692">
        <v>2040</v>
      </c>
      <c r="G2692">
        <v>1764</v>
      </c>
    </row>
    <row r="2693" spans="2:8" x14ac:dyDescent="0.25">
      <c r="B2693" t="s">
        <v>222</v>
      </c>
      <c r="C2693" t="s">
        <v>250</v>
      </c>
      <c r="D2693" t="s">
        <v>259</v>
      </c>
      <c r="E2693">
        <v>5</v>
      </c>
      <c r="F2693">
        <v>2045</v>
      </c>
      <c r="G2693">
        <v>1860</v>
      </c>
    </row>
    <row r="2694" spans="2:8" x14ac:dyDescent="0.25">
      <c r="B2694" t="s">
        <v>222</v>
      </c>
      <c r="C2694" t="s">
        <v>250</v>
      </c>
      <c r="D2694" t="s">
        <v>259</v>
      </c>
      <c r="E2694">
        <v>5</v>
      </c>
      <c r="F2694">
        <v>2050</v>
      </c>
      <c r="G2694">
        <v>1926</v>
      </c>
    </row>
    <row r="2695" spans="2:8" x14ac:dyDescent="0.25">
      <c r="B2695" t="s">
        <v>222</v>
      </c>
      <c r="C2695" t="s">
        <v>250</v>
      </c>
      <c r="D2695" t="s">
        <v>259</v>
      </c>
      <c r="E2695">
        <v>6</v>
      </c>
      <c r="F2695">
        <v>2010</v>
      </c>
      <c r="G2695">
        <v>402</v>
      </c>
    </row>
    <row r="2696" spans="2:8" x14ac:dyDescent="0.25">
      <c r="B2696" t="s">
        <v>222</v>
      </c>
      <c r="C2696" t="s">
        <v>250</v>
      </c>
      <c r="D2696" t="s">
        <v>259</v>
      </c>
      <c r="E2696">
        <v>6</v>
      </c>
      <c r="F2696">
        <v>2015</v>
      </c>
      <c r="G2696">
        <v>1410</v>
      </c>
    </row>
    <row r="2697" spans="2:8" x14ac:dyDescent="0.25">
      <c r="B2697" t="s">
        <v>222</v>
      </c>
      <c r="C2697" t="s">
        <v>250</v>
      </c>
      <c r="D2697" t="s">
        <v>259</v>
      </c>
      <c r="E2697">
        <v>6</v>
      </c>
      <c r="F2697">
        <v>2020</v>
      </c>
      <c r="G2697">
        <v>1578</v>
      </c>
    </row>
    <row r="2698" spans="2:8" x14ac:dyDescent="0.25">
      <c r="B2698" t="s">
        <v>222</v>
      </c>
      <c r="C2698" t="s">
        <v>250</v>
      </c>
      <c r="D2698" t="s">
        <v>259</v>
      </c>
      <c r="E2698">
        <v>6</v>
      </c>
      <c r="F2698">
        <v>2025</v>
      </c>
      <c r="G2698">
        <v>1404</v>
      </c>
    </row>
    <row r="2699" spans="2:8" x14ac:dyDescent="0.25">
      <c r="B2699" t="s">
        <v>222</v>
      </c>
      <c r="C2699" t="s">
        <v>250</v>
      </c>
      <c r="D2699" t="s">
        <v>259</v>
      </c>
      <c r="E2699">
        <v>6</v>
      </c>
      <c r="F2699">
        <v>2030</v>
      </c>
      <c r="G2699">
        <v>2142</v>
      </c>
    </row>
    <row r="2700" spans="2:8" x14ac:dyDescent="0.25">
      <c r="B2700" t="s">
        <v>222</v>
      </c>
      <c r="C2700" t="s">
        <v>250</v>
      </c>
      <c r="D2700" t="s">
        <v>259</v>
      </c>
      <c r="E2700">
        <v>6</v>
      </c>
      <c r="F2700">
        <v>2035</v>
      </c>
      <c r="G2700">
        <v>1092</v>
      </c>
    </row>
    <row r="2701" spans="2:8" x14ac:dyDescent="0.25">
      <c r="B2701" t="s">
        <v>222</v>
      </c>
      <c r="C2701" t="s">
        <v>250</v>
      </c>
      <c r="D2701" t="s">
        <v>259</v>
      </c>
      <c r="E2701">
        <v>6</v>
      </c>
      <c r="F2701">
        <v>2040</v>
      </c>
      <c r="G2701">
        <v>948</v>
      </c>
    </row>
    <row r="2702" spans="2:8" x14ac:dyDescent="0.25">
      <c r="B2702" t="s">
        <v>222</v>
      </c>
      <c r="C2702" t="s">
        <v>250</v>
      </c>
      <c r="D2702" t="s">
        <v>259</v>
      </c>
      <c r="E2702">
        <v>6</v>
      </c>
      <c r="F2702">
        <v>2045</v>
      </c>
      <c r="G2702">
        <v>1518</v>
      </c>
    </row>
    <row r="2703" spans="2:8" x14ac:dyDescent="0.25">
      <c r="B2703" t="s">
        <v>222</v>
      </c>
      <c r="C2703" t="s">
        <v>250</v>
      </c>
      <c r="D2703" t="s">
        <v>259</v>
      </c>
      <c r="E2703">
        <v>6</v>
      </c>
      <c r="F2703">
        <v>2050</v>
      </c>
      <c r="G2703">
        <v>1164</v>
      </c>
      <c r="H2703" s="161"/>
    </row>
    <row r="2704" spans="2:8" x14ac:dyDescent="0.25">
      <c r="B2704" t="s">
        <v>222</v>
      </c>
      <c r="C2704" t="s">
        <v>253</v>
      </c>
      <c r="D2704" t="s">
        <v>251</v>
      </c>
      <c r="E2704">
        <v>1</v>
      </c>
      <c r="F2704">
        <v>2010</v>
      </c>
      <c r="G2704" s="161">
        <v>154894.21312999999</v>
      </c>
      <c r="H2704" s="161"/>
    </row>
    <row r="2705" spans="2:8" x14ac:dyDescent="0.25">
      <c r="B2705" t="s">
        <v>222</v>
      </c>
      <c r="C2705" t="s">
        <v>253</v>
      </c>
      <c r="D2705" t="s">
        <v>251</v>
      </c>
      <c r="E2705">
        <v>1</v>
      </c>
      <c r="F2705">
        <v>2015</v>
      </c>
      <c r="G2705" s="161">
        <v>170128.54237499999</v>
      </c>
      <c r="H2705" s="161"/>
    </row>
    <row r="2706" spans="2:8" x14ac:dyDescent="0.25">
      <c r="B2706" t="s">
        <v>222</v>
      </c>
      <c r="C2706" t="s">
        <v>253</v>
      </c>
      <c r="D2706" t="s">
        <v>251</v>
      </c>
      <c r="E2706">
        <v>1</v>
      </c>
      <c r="F2706">
        <v>2020</v>
      </c>
      <c r="G2706" s="161">
        <v>182602.95571499999</v>
      </c>
      <c r="H2706" s="161"/>
    </row>
    <row r="2707" spans="2:8" x14ac:dyDescent="0.25">
      <c r="B2707" t="s">
        <v>222</v>
      </c>
      <c r="C2707" t="s">
        <v>253</v>
      </c>
      <c r="D2707" t="s">
        <v>251</v>
      </c>
      <c r="E2707">
        <v>1</v>
      </c>
      <c r="F2707">
        <v>2025</v>
      </c>
      <c r="G2707" s="161">
        <v>187712.39131599999</v>
      </c>
      <c r="H2707" s="161"/>
    </row>
    <row r="2708" spans="2:8" x14ac:dyDescent="0.25">
      <c r="B2708" t="s">
        <v>222</v>
      </c>
      <c r="C2708" t="s">
        <v>253</v>
      </c>
      <c r="D2708" t="s">
        <v>251</v>
      </c>
      <c r="E2708">
        <v>1</v>
      </c>
      <c r="F2708">
        <v>2030</v>
      </c>
      <c r="G2708" s="161">
        <v>185068.946712</v>
      </c>
      <c r="H2708" s="161"/>
    </row>
    <row r="2709" spans="2:8" x14ac:dyDescent="0.25">
      <c r="B2709" t="s">
        <v>222</v>
      </c>
      <c r="C2709" t="s">
        <v>253</v>
      </c>
      <c r="D2709" t="s">
        <v>251</v>
      </c>
      <c r="E2709">
        <v>1</v>
      </c>
      <c r="F2709">
        <v>2035</v>
      </c>
      <c r="G2709" s="161">
        <v>185034.643083</v>
      </c>
      <c r="H2709" s="161"/>
    </row>
    <row r="2710" spans="2:8" x14ac:dyDescent="0.25">
      <c r="B2710" t="s">
        <v>222</v>
      </c>
      <c r="C2710" t="s">
        <v>253</v>
      </c>
      <c r="D2710" t="s">
        <v>251</v>
      </c>
      <c r="E2710">
        <v>1</v>
      </c>
      <c r="F2710">
        <v>2040</v>
      </c>
      <c r="G2710" s="161">
        <v>177516.83628399999</v>
      </c>
      <c r="H2710" s="161"/>
    </row>
    <row r="2711" spans="2:8" x14ac:dyDescent="0.25">
      <c r="B2711" t="s">
        <v>222</v>
      </c>
      <c r="C2711" t="s">
        <v>253</v>
      </c>
      <c r="D2711" t="s">
        <v>251</v>
      </c>
      <c r="E2711">
        <v>1</v>
      </c>
      <c r="F2711">
        <v>2045</v>
      </c>
      <c r="G2711" s="161">
        <v>175715.820144</v>
      </c>
      <c r="H2711" s="161"/>
    </row>
    <row r="2712" spans="2:8" x14ac:dyDescent="0.25">
      <c r="B2712" t="s">
        <v>222</v>
      </c>
      <c r="C2712" t="s">
        <v>253</v>
      </c>
      <c r="D2712" t="s">
        <v>251</v>
      </c>
      <c r="E2712">
        <v>1</v>
      </c>
      <c r="F2712">
        <v>2050</v>
      </c>
      <c r="G2712" s="161">
        <v>177829.20558099999</v>
      </c>
      <c r="H2712" s="161"/>
    </row>
    <row r="2713" spans="2:8" x14ac:dyDescent="0.25">
      <c r="B2713" t="s">
        <v>222</v>
      </c>
      <c r="C2713" t="s">
        <v>253</v>
      </c>
      <c r="D2713" t="s">
        <v>251</v>
      </c>
      <c r="E2713">
        <v>2</v>
      </c>
      <c r="F2713">
        <v>2010</v>
      </c>
      <c r="G2713" s="161">
        <v>123584.51609200001</v>
      </c>
      <c r="H2713" s="161"/>
    </row>
    <row r="2714" spans="2:8" x14ac:dyDescent="0.25">
      <c r="B2714" t="s">
        <v>222</v>
      </c>
      <c r="C2714" t="s">
        <v>253</v>
      </c>
      <c r="D2714" t="s">
        <v>251</v>
      </c>
      <c r="E2714">
        <v>2</v>
      </c>
      <c r="F2714">
        <v>2015</v>
      </c>
      <c r="G2714" s="161">
        <v>114842.592137</v>
      </c>
      <c r="H2714" s="161"/>
    </row>
    <row r="2715" spans="2:8" x14ac:dyDescent="0.25">
      <c r="B2715" t="s">
        <v>222</v>
      </c>
      <c r="C2715" t="s">
        <v>253</v>
      </c>
      <c r="D2715" t="s">
        <v>251</v>
      </c>
      <c r="E2715">
        <v>2</v>
      </c>
      <c r="F2715">
        <v>2020</v>
      </c>
      <c r="G2715" s="161">
        <v>110275.32157299999</v>
      </c>
      <c r="H2715" s="161"/>
    </row>
    <row r="2716" spans="2:8" x14ac:dyDescent="0.25">
      <c r="B2716" t="s">
        <v>222</v>
      </c>
      <c r="C2716" t="s">
        <v>253</v>
      </c>
      <c r="D2716" t="s">
        <v>251</v>
      </c>
      <c r="E2716">
        <v>2</v>
      </c>
      <c r="F2716">
        <v>2025</v>
      </c>
      <c r="G2716" s="161">
        <v>107222.91585200001</v>
      </c>
      <c r="H2716" s="161"/>
    </row>
    <row r="2717" spans="2:8" x14ac:dyDescent="0.25">
      <c r="B2717" t="s">
        <v>222</v>
      </c>
      <c r="C2717" t="s">
        <v>253</v>
      </c>
      <c r="D2717" t="s">
        <v>251</v>
      </c>
      <c r="E2717">
        <v>2</v>
      </c>
      <c r="F2717">
        <v>2030</v>
      </c>
      <c r="G2717" s="161">
        <v>104559.854315</v>
      </c>
    </row>
    <row r="2718" spans="2:8" x14ac:dyDescent="0.25">
      <c r="B2718" t="s">
        <v>222</v>
      </c>
      <c r="C2718" t="s">
        <v>253</v>
      </c>
      <c r="D2718" t="s">
        <v>251</v>
      </c>
      <c r="E2718">
        <v>2</v>
      </c>
      <c r="F2718">
        <v>2035</v>
      </c>
      <c r="G2718">
        <v>94337.927085989999</v>
      </c>
    </row>
    <row r="2719" spans="2:8" x14ac:dyDescent="0.25">
      <c r="B2719" t="s">
        <v>222</v>
      </c>
      <c r="C2719" t="s">
        <v>253</v>
      </c>
      <c r="D2719" t="s">
        <v>251</v>
      </c>
      <c r="E2719">
        <v>2</v>
      </c>
      <c r="F2719">
        <v>2040</v>
      </c>
      <c r="G2719">
        <v>95333.842378460002</v>
      </c>
    </row>
    <row r="2720" spans="2:8" x14ac:dyDescent="0.25">
      <c r="B2720" t="s">
        <v>222</v>
      </c>
      <c r="C2720" t="s">
        <v>253</v>
      </c>
      <c r="D2720" t="s">
        <v>251</v>
      </c>
      <c r="E2720">
        <v>2</v>
      </c>
      <c r="F2720">
        <v>2045</v>
      </c>
      <c r="G2720">
        <v>91766.860938330006</v>
      </c>
    </row>
    <row r="2721" spans="2:7" x14ac:dyDescent="0.25">
      <c r="B2721" t="s">
        <v>222</v>
      </c>
      <c r="C2721" t="s">
        <v>253</v>
      </c>
      <c r="D2721" t="s">
        <v>251</v>
      </c>
      <c r="E2721">
        <v>2</v>
      </c>
      <c r="F2721">
        <v>2050</v>
      </c>
      <c r="G2721">
        <v>92227.574408519999</v>
      </c>
    </row>
    <row r="2722" spans="2:7" x14ac:dyDescent="0.25">
      <c r="B2722" t="s">
        <v>222</v>
      </c>
      <c r="C2722" t="s">
        <v>253</v>
      </c>
      <c r="D2722" t="s">
        <v>251</v>
      </c>
      <c r="E2722">
        <v>3</v>
      </c>
      <c r="F2722">
        <v>2010</v>
      </c>
      <c r="G2722">
        <v>38292.449674069998</v>
      </c>
    </row>
    <row r="2723" spans="2:7" x14ac:dyDescent="0.25">
      <c r="B2723" t="s">
        <v>222</v>
      </c>
      <c r="C2723" t="s">
        <v>253</v>
      </c>
      <c r="D2723" t="s">
        <v>251</v>
      </c>
      <c r="E2723">
        <v>3</v>
      </c>
      <c r="F2723">
        <v>2015</v>
      </c>
      <c r="G2723">
        <v>37416.50344393</v>
      </c>
    </row>
    <row r="2724" spans="2:7" x14ac:dyDescent="0.25">
      <c r="B2724" t="s">
        <v>222</v>
      </c>
      <c r="C2724" t="s">
        <v>253</v>
      </c>
      <c r="D2724" t="s">
        <v>251</v>
      </c>
      <c r="E2724">
        <v>3</v>
      </c>
      <c r="F2724">
        <v>2020</v>
      </c>
      <c r="G2724">
        <v>35238.201132709997</v>
      </c>
    </row>
    <row r="2725" spans="2:7" x14ac:dyDescent="0.25">
      <c r="B2725" t="s">
        <v>222</v>
      </c>
      <c r="C2725" t="s">
        <v>253</v>
      </c>
      <c r="D2725" t="s">
        <v>251</v>
      </c>
      <c r="E2725">
        <v>3</v>
      </c>
      <c r="F2725">
        <v>2025</v>
      </c>
      <c r="G2725">
        <v>37427.69200445</v>
      </c>
    </row>
    <row r="2726" spans="2:7" x14ac:dyDescent="0.25">
      <c r="B2726" t="s">
        <v>222</v>
      </c>
      <c r="C2726" t="s">
        <v>253</v>
      </c>
      <c r="D2726" t="s">
        <v>251</v>
      </c>
      <c r="E2726">
        <v>3</v>
      </c>
      <c r="F2726">
        <v>2030</v>
      </c>
      <c r="G2726">
        <v>36224.628575850002</v>
      </c>
    </row>
    <row r="2727" spans="2:7" x14ac:dyDescent="0.25">
      <c r="B2727" t="s">
        <v>222</v>
      </c>
      <c r="C2727" t="s">
        <v>253</v>
      </c>
      <c r="D2727" t="s">
        <v>251</v>
      </c>
      <c r="E2727">
        <v>3</v>
      </c>
      <c r="F2727">
        <v>2035</v>
      </c>
      <c r="G2727">
        <v>36667.14860244</v>
      </c>
    </row>
    <row r="2728" spans="2:7" x14ac:dyDescent="0.25">
      <c r="B2728" t="s">
        <v>222</v>
      </c>
      <c r="C2728" t="s">
        <v>253</v>
      </c>
      <c r="D2728" t="s">
        <v>251</v>
      </c>
      <c r="E2728">
        <v>3</v>
      </c>
      <c r="F2728">
        <v>2040</v>
      </c>
      <c r="G2728">
        <v>36307.486307970001</v>
      </c>
    </row>
    <row r="2729" spans="2:7" x14ac:dyDescent="0.25">
      <c r="B2729" t="s">
        <v>222</v>
      </c>
      <c r="C2729" t="s">
        <v>253</v>
      </c>
      <c r="D2729" t="s">
        <v>251</v>
      </c>
      <c r="E2729">
        <v>3</v>
      </c>
      <c r="F2729">
        <v>2045</v>
      </c>
      <c r="G2729">
        <v>36548.076500820003</v>
      </c>
    </row>
    <row r="2730" spans="2:7" x14ac:dyDescent="0.25">
      <c r="B2730" t="s">
        <v>222</v>
      </c>
      <c r="C2730" t="s">
        <v>253</v>
      </c>
      <c r="D2730" t="s">
        <v>251</v>
      </c>
      <c r="E2730">
        <v>3</v>
      </c>
      <c r="F2730">
        <v>2050</v>
      </c>
      <c r="G2730">
        <v>33983.158498860001</v>
      </c>
    </row>
    <row r="2731" spans="2:7" x14ac:dyDescent="0.25">
      <c r="B2731" t="s">
        <v>222</v>
      </c>
      <c r="C2731" t="s">
        <v>253</v>
      </c>
      <c r="D2731" t="s">
        <v>251</v>
      </c>
      <c r="E2731">
        <v>4</v>
      </c>
      <c r="F2731">
        <v>2010</v>
      </c>
      <c r="G2731">
        <v>25199.39611003</v>
      </c>
    </row>
    <row r="2732" spans="2:7" x14ac:dyDescent="0.25">
      <c r="B2732" t="s">
        <v>222</v>
      </c>
      <c r="C2732" t="s">
        <v>253</v>
      </c>
      <c r="D2732" t="s">
        <v>251</v>
      </c>
      <c r="E2732">
        <v>4</v>
      </c>
      <c r="F2732">
        <v>2015</v>
      </c>
      <c r="G2732">
        <v>25762.52965163</v>
      </c>
    </row>
    <row r="2733" spans="2:7" x14ac:dyDescent="0.25">
      <c r="B2733" t="s">
        <v>222</v>
      </c>
      <c r="C2733" t="s">
        <v>253</v>
      </c>
      <c r="D2733" t="s">
        <v>251</v>
      </c>
      <c r="E2733">
        <v>4</v>
      </c>
      <c r="F2733">
        <v>2020</v>
      </c>
      <c r="G2733">
        <v>27745.045511140001</v>
      </c>
    </row>
    <row r="2734" spans="2:7" x14ac:dyDescent="0.25">
      <c r="B2734" t="s">
        <v>222</v>
      </c>
      <c r="C2734" t="s">
        <v>253</v>
      </c>
      <c r="D2734" t="s">
        <v>251</v>
      </c>
      <c r="E2734">
        <v>4</v>
      </c>
      <c r="F2734">
        <v>2025</v>
      </c>
      <c r="G2734">
        <v>27467.177552109999</v>
      </c>
    </row>
    <row r="2735" spans="2:7" x14ac:dyDescent="0.25">
      <c r="B2735" t="s">
        <v>222</v>
      </c>
      <c r="C2735" t="s">
        <v>253</v>
      </c>
      <c r="D2735" t="s">
        <v>251</v>
      </c>
      <c r="E2735">
        <v>4</v>
      </c>
      <c r="F2735">
        <v>2030</v>
      </c>
      <c r="G2735">
        <v>26216.44968365</v>
      </c>
    </row>
    <row r="2736" spans="2:7" x14ac:dyDescent="0.25">
      <c r="B2736" t="s">
        <v>222</v>
      </c>
      <c r="C2736" t="s">
        <v>253</v>
      </c>
      <c r="D2736" t="s">
        <v>251</v>
      </c>
      <c r="E2736">
        <v>4</v>
      </c>
      <c r="F2736">
        <v>2035</v>
      </c>
      <c r="G2736">
        <v>27971.424451120001</v>
      </c>
    </row>
    <row r="2737" spans="2:7" x14ac:dyDescent="0.25">
      <c r="B2737" t="s">
        <v>222</v>
      </c>
      <c r="C2737" t="s">
        <v>253</v>
      </c>
      <c r="D2737" t="s">
        <v>251</v>
      </c>
      <c r="E2737">
        <v>4</v>
      </c>
      <c r="F2737">
        <v>2040</v>
      </c>
      <c r="G2737">
        <v>31531.444247930001</v>
      </c>
    </row>
    <row r="2738" spans="2:7" x14ac:dyDescent="0.25">
      <c r="B2738" t="s">
        <v>222</v>
      </c>
      <c r="C2738" t="s">
        <v>253</v>
      </c>
      <c r="D2738" t="s">
        <v>251</v>
      </c>
      <c r="E2738">
        <v>4</v>
      </c>
      <c r="F2738">
        <v>2045</v>
      </c>
      <c r="G2738">
        <v>28025.853673590002</v>
      </c>
    </row>
    <row r="2739" spans="2:7" x14ac:dyDescent="0.25">
      <c r="B2739" t="s">
        <v>222</v>
      </c>
      <c r="C2739" t="s">
        <v>253</v>
      </c>
      <c r="D2739" t="s">
        <v>251</v>
      </c>
      <c r="E2739">
        <v>4</v>
      </c>
      <c r="F2739">
        <v>2050</v>
      </c>
      <c r="G2739">
        <v>28569.336542180001</v>
      </c>
    </row>
    <row r="2740" spans="2:7" x14ac:dyDescent="0.25">
      <c r="B2740" t="s">
        <v>222</v>
      </c>
      <c r="C2740" t="s">
        <v>253</v>
      </c>
      <c r="D2740" t="s">
        <v>251</v>
      </c>
      <c r="E2740">
        <v>5</v>
      </c>
      <c r="F2740">
        <v>2010</v>
      </c>
      <c r="G2740">
        <v>7665.3434300199997</v>
      </c>
    </row>
    <row r="2741" spans="2:7" x14ac:dyDescent="0.25">
      <c r="B2741" t="s">
        <v>222</v>
      </c>
      <c r="C2741" t="s">
        <v>253</v>
      </c>
      <c r="D2741" t="s">
        <v>251</v>
      </c>
      <c r="E2741">
        <v>5</v>
      </c>
      <c r="F2741">
        <v>2015</v>
      </c>
      <c r="G2741">
        <v>9672.2189783400008</v>
      </c>
    </row>
    <row r="2742" spans="2:7" x14ac:dyDescent="0.25">
      <c r="B2742" t="s">
        <v>222</v>
      </c>
      <c r="C2742" t="s">
        <v>253</v>
      </c>
      <c r="D2742" t="s">
        <v>251</v>
      </c>
      <c r="E2742">
        <v>5</v>
      </c>
      <c r="F2742">
        <v>2020</v>
      </c>
      <c r="G2742">
        <v>9432.0272542399998</v>
      </c>
    </row>
    <row r="2743" spans="2:7" x14ac:dyDescent="0.25">
      <c r="B2743" t="s">
        <v>222</v>
      </c>
      <c r="C2743" t="s">
        <v>253</v>
      </c>
      <c r="D2743" t="s">
        <v>251</v>
      </c>
      <c r="E2743">
        <v>5</v>
      </c>
      <c r="F2743">
        <v>2025</v>
      </c>
      <c r="G2743">
        <v>9761.4213191199997</v>
      </c>
    </row>
    <row r="2744" spans="2:7" x14ac:dyDescent="0.25">
      <c r="B2744" t="s">
        <v>222</v>
      </c>
      <c r="C2744" t="s">
        <v>253</v>
      </c>
      <c r="D2744" t="s">
        <v>251</v>
      </c>
      <c r="E2744">
        <v>5</v>
      </c>
      <c r="F2744">
        <v>2030</v>
      </c>
      <c r="G2744">
        <v>9597.9750469099999</v>
      </c>
    </row>
    <row r="2745" spans="2:7" x14ac:dyDescent="0.25">
      <c r="B2745" t="s">
        <v>222</v>
      </c>
      <c r="C2745" t="s">
        <v>253</v>
      </c>
      <c r="D2745" t="s">
        <v>251</v>
      </c>
      <c r="E2745">
        <v>5</v>
      </c>
      <c r="F2745">
        <v>2035</v>
      </c>
      <c r="G2745">
        <v>11183.062183079999</v>
      </c>
    </row>
    <row r="2746" spans="2:7" x14ac:dyDescent="0.25">
      <c r="B2746" t="s">
        <v>222</v>
      </c>
      <c r="C2746" t="s">
        <v>253</v>
      </c>
      <c r="D2746" t="s">
        <v>251</v>
      </c>
      <c r="E2746">
        <v>5</v>
      </c>
      <c r="F2746">
        <v>2040</v>
      </c>
      <c r="G2746">
        <v>10106.029917600001</v>
      </c>
    </row>
    <row r="2747" spans="2:7" x14ac:dyDescent="0.25">
      <c r="B2747" t="s">
        <v>222</v>
      </c>
      <c r="C2747" t="s">
        <v>253</v>
      </c>
      <c r="D2747" t="s">
        <v>251</v>
      </c>
      <c r="E2747">
        <v>5</v>
      </c>
      <c r="F2747">
        <v>2045</v>
      </c>
      <c r="G2747">
        <v>9836.0649313400008</v>
      </c>
    </row>
    <row r="2748" spans="2:7" x14ac:dyDescent="0.25">
      <c r="B2748" t="s">
        <v>222</v>
      </c>
      <c r="C2748" t="s">
        <v>253</v>
      </c>
      <c r="D2748" t="s">
        <v>251</v>
      </c>
      <c r="E2748">
        <v>5</v>
      </c>
      <c r="F2748">
        <v>2050</v>
      </c>
      <c r="G2748">
        <v>8383.6040421100006</v>
      </c>
    </row>
    <row r="2749" spans="2:7" x14ac:dyDescent="0.25">
      <c r="B2749" t="s">
        <v>222</v>
      </c>
      <c r="C2749" t="s">
        <v>253</v>
      </c>
      <c r="D2749" t="s">
        <v>251</v>
      </c>
      <c r="E2749">
        <v>6</v>
      </c>
      <c r="F2749">
        <v>2010</v>
      </c>
      <c r="G2749">
        <v>2890.2569463099999</v>
      </c>
    </row>
    <row r="2750" spans="2:7" x14ac:dyDescent="0.25">
      <c r="B2750" t="s">
        <v>222</v>
      </c>
      <c r="C2750" t="s">
        <v>253</v>
      </c>
      <c r="D2750" t="s">
        <v>251</v>
      </c>
      <c r="E2750">
        <v>6</v>
      </c>
      <c r="F2750">
        <v>2015</v>
      </c>
      <c r="G2750">
        <v>3382.7725052999999</v>
      </c>
    </row>
    <row r="2751" spans="2:7" x14ac:dyDescent="0.25">
      <c r="B2751" t="s">
        <v>222</v>
      </c>
      <c r="C2751" t="s">
        <v>253</v>
      </c>
      <c r="D2751" t="s">
        <v>251</v>
      </c>
      <c r="E2751">
        <v>6</v>
      </c>
      <c r="F2751">
        <v>2020</v>
      </c>
      <c r="G2751">
        <v>2441.23342955</v>
      </c>
    </row>
    <row r="2752" spans="2:7" x14ac:dyDescent="0.25">
      <c r="B2752" t="s">
        <v>222</v>
      </c>
      <c r="C2752" t="s">
        <v>253</v>
      </c>
      <c r="D2752" t="s">
        <v>251</v>
      </c>
      <c r="E2752">
        <v>6</v>
      </c>
      <c r="F2752">
        <v>2025</v>
      </c>
      <c r="G2752">
        <v>2881.4164805400001</v>
      </c>
    </row>
    <row r="2753" spans="2:7" x14ac:dyDescent="0.25">
      <c r="B2753" t="s">
        <v>222</v>
      </c>
      <c r="C2753" t="s">
        <v>253</v>
      </c>
      <c r="D2753" t="s">
        <v>251</v>
      </c>
      <c r="E2753">
        <v>6</v>
      </c>
      <c r="F2753">
        <v>2030</v>
      </c>
      <c r="G2753">
        <v>2369.1036394399998</v>
      </c>
    </row>
    <row r="2754" spans="2:7" x14ac:dyDescent="0.25">
      <c r="B2754" t="s">
        <v>222</v>
      </c>
      <c r="C2754" t="s">
        <v>253</v>
      </c>
      <c r="D2754" t="s">
        <v>251</v>
      </c>
      <c r="E2754">
        <v>6</v>
      </c>
      <c r="F2754">
        <v>2035</v>
      </c>
      <c r="G2754">
        <v>1823.1395336600001</v>
      </c>
    </row>
    <row r="2755" spans="2:7" x14ac:dyDescent="0.25">
      <c r="B2755" t="s">
        <v>222</v>
      </c>
      <c r="C2755" t="s">
        <v>253</v>
      </c>
      <c r="D2755" t="s">
        <v>251</v>
      </c>
      <c r="E2755">
        <v>6</v>
      </c>
      <c r="F2755">
        <v>2040</v>
      </c>
      <c r="G2755">
        <v>2329.61431756</v>
      </c>
    </row>
    <row r="2756" spans="2:7" x14ac:dyDescent="0.25">
      <c r="B2756" t="s">
        <v>222</v>
      </c>
      <c r="C2756" t="s">
        <v>253</v>
      </c>
      <c r="D2756" t="s">
        <v>251</v>
      </c>
      <c r="E2756">
        <v>6</v>
      </c>
      <c r="F2756">
        <v>2045</v>
      </c>
      <c r="G2756">
        <v>3638.8521510999999</v>
      </c>
    </row>
    <row r="2757" spans="2:7" x14ac:dyDescent="0.25">
      <c r="B2757" t="s">
        <v>222</v>
      </c>
      <c r="C2757" t="s">
        <v>253</v>
      </c>
      <c r="D2757" t="s">
        <v>251</v>
      </c>
      <c r="E2757">
        <v>6</v>
      </c>
      <c r="F2757">
        <v>2050</v>
      </c>
      <c r="G2757">
        <v>1788</v>
      </c>
    </row>
    <row r="2758" spans="2:7" x14ac:dyDescent="0.25">
      <c r="B2758" t="s">
        <v>222</v>
      </c>
      <c r="C2758" t="s">
        <v>253</v>
      </c>
      <c r="D2758" t="s">
        <v>254</v>
      </c>
      <c r="E2758">
        <v>1</v>
      </c>
      <c r="F2758">
        <v>2010</v>
      </c>
      <c r="G2758">
        <v>11888.49921894</v>
      </c>
    </row>
    <row r="2759" spans="2:7" x14ac:dyDescent="0.25">
      <c r="B2759" t="s">
        <v>222</v>
      </c>
      <c r="C2759" t="s">
        <v>253</v>
      </c>
      <c r="D2759" t="s">
        <v>254</v>
      </c>
      <c r="E2759">
        <v>1</v>
      </c>
      <c r="F2759">
        <v>2015</v>
      </c>
      <c r="G2759">
        <v>19547.65552719</v>
      </c>
    </row>
    <row r="2760" spans="2:7" x14ac:dyDescent="0.25">
      <c r="B2760" t="s">
        <v>222</v>
      </c>
      <c r="C2760" t="s">
        <v>253</v>
      </c>
      <c r="D2760" t="s">
        <v>254</v>
      </c>
      <c r="E2760">
        <v>1</v>
      </c>
      <c r="F2760">
        <v>2020</v>
      </c>
      <c r="G2760">
        <v>21156.531049879999</v>
      </c>
    </row>
    <row r="2761" spans="2:7" x14ac:dyDescent="0.25">
      <c r="B2761" t="s">
        <v>222</v>
      </c>
      <c r="C2761" t="s">
        <v>253</v>
      </c>
      <c r="D2761" t="s">
        <v>254</v>
      </c>
      <c r="E2761">
        <v>1</v>
      </c>
      <c r="F2761">
        <v>2025</v>
      </c>
      <c r="G2761">
        <v>23831.704483490001</v>
      </c>
    </row>
    <row r="2762" spans="2:7" x14ac:dyDescent="0.25">
      <c r="B2762" t="s">
        <v>222</v>
      </c>
      <c r="C2762" t="s">
        <v>253</v>
      </c>
      <c r="D2762" t="s">
        <v>254</v>
      </c>
      <c r="E2762">
        <v>1</v>
      </c>
      <c r="F2762">
        <v>2030</v>
      </c>
      <c r="G2762">
        <v>28513.306637419999</v>
      </c>
    </row>
    <row r="2763" spans="2:7" x14ac:dyDescent="0.25">
      <c r="B2763" t="s">
        <v>222</v>
      </c>
      <c r="C2763" t="s">
        <v>253</v>
      </c>
      <c r="D2763" t="s">
        <v>254</v>
      </c>
      <c r="E2763">
        <v>1</v>
      </c>
      <c r="F2763">
        <v>2035</v>
      </c>
      <c r="G2763">
        <v>28953.41860945</v>
      </c>
    </row>
    <row r="2764" spans="2:7" x14ac:dyDescent="0.25">
      <c r="B2764" t="s">
        <v>222</v>
      </c>
      <c r="C2764" t="s">
        <v>253</v>
      </c>
      <c r="D2764" t="s">
        <v>254</v>
      </c>
      <c r="E2764">
        <v>1</v>
      </c>
      <c r="F2764">
        <v>2040</v>
      </c>
      <c r="G2764">
        <v>28952.572904780001</v>
      </c>
    </row>
    <row r="2765" spans="2:7" x14ac:dyDescent="0.25">
      <c r="B2765" t="s">
        <v>222</v>
      </c>
      <c r="C2765" t="s">
        <v>253</v>
      </c>
      <c r="D2765" t="s">
        <v>254</v>
      </c>
      <c r="E2765">
        <v>1</v>
      </c>
      <c r="F2765">
        <v>2045</v>
      </c>
      <c r="G2765">
        <v>27849.858354659998</v>
      </c>
    </row>
    <row r="2766" spans="2:7" x14ac:dyDescent="0.25">
      <c r="B2766" t="s">
        <v>222</v>
      </c>
      <c r="C2766" t="s">
        <v>253</v>
      </c>
      <c r="D2766" t="s">
        <v>254</v>
      </c>
      <c r="E2766">
        <v>1</v>
      </c>
      <c r="F2766">
        <v>2050</v>
      </c>
      <c r="G2766">
        <v>30887.920857429999</v>
      </c>
    </row>
    <row r="2767" spans="2:7" x14ac:dyDescent="0.25">
      <c r="B2767" t="s">
        <v>222</v>
      </c>
      <c r="C2767" t="s">
        <v>253</v>
      </c>
      <c r="D2767" t="s">
        <v>254</v>
      </c>
      <c r="E2767">
        <v>2</v>
      </c>
      <c r="F2767">
        <v>2010</v>
      </c>
      <c r="G2767">
        <v>8250.8004227199999</v>
      </c>
    </row>
    <row r="2768" spans="2:7" x14ac:dyDescent="0.25">
      <c r="B2768" t="s">
        <v>222</v>
      </c>
      <c r="C2768" t="s">
        <v>253</v>
      </c>
      <c r="D2768" t="s">
        <v>254</v>
      </c>
      <c r="E2768">
        <v>2</v>
      </c>
      <c r="F2768">
        <v>2015</v>
      </c>
      <c r="G2768">
        <v>10957.286853789999</v>
      </c>
    </row>
    <row r="2769" spans="2:7" x14ac:dyDescent="0.25">
      <c r="B2769" t="s">
        <v>222</v>
      </c>
      <c r="C2769" t="s">
        <v>253</v>
      </c>
      <c r="D2769" t="s">
        <v>254</v>
      </c>
      <c r="E2769">
        <v>2</v>
      </c>
      <c r="F2769">
        <v>2020</v>
      </c>
      <c r="G2769">
        <v>13881.85810128</v>
      </c>
    </row>
    <row r="2770" spans="2:7" x14ac:dyDescent="0.25">
      <c r="B2770" t="s">
        <v>222</v>
      </c>
      <c r="C2770" t="s">
        <v>253</v>
      </c>
      <c r="D2770" t="s">
        <v>254</v>
      </c>
      <c r="E2770">
        <v>2</v>
      </c>
      <c r="F2770">
        <v>2025</v>
      </c>
      <c r="G2770">
        <v>12088.012739690001</v>
      </c>
    </row>
    <row r="2771" spans="2:7" x14ac:dyDescent="0.25">
      <c r="B2771" t="s">
        <v>222</v>
      </c>
      <c r="C2771" t="s">
        <v>253</v>
      </c>
      <c r="D2771" t="s">
        <v>254</v>
      </c>
      <c r="E2771">
        <v>2</v>
      </c>
      <c r="F2771">
        <v>2030</v>
      </c>
      <c r="G2771">
        <v>13194.08309152</v>
      </c>
    </row>
    <row r="2772" spans="2:7" x14ac:dyDescent="0.25">
      <c r="B2772" t="s">
        <v>222</v>
      </c>
      <c r="C2772" t="s">
        <v>253</v>
      </c>
      <c r="D2772" t="s">
        <v>254</v>
      </c>
      <c r="E2772">
        <v>2</v>
      </c>
      <c r="F2772">
        <v>2035</v>
      </c>
      <c r="G2772">
        <v>14724.166868419999</v>
      </c>
    </row>
    <row r="2773" spans="2:7" x14ac:dyDescent="0.25">
      <c r="B2773" t="s">
        <v>222</v>
      </c>
      <c r="C2773" t="s">
        <v>253</v>
      </c>
      <c r="D2773" t="s">
        <v>254</v>
      </c>
      <c r="E2773">
        <v>2</v>
      </c>
      <c r="F2773">
        <v>2040</v>
      </c>
      <c r="G2773">
        <v>14967.817979609999</v>
      </c>
    </row>
    <row r="2774" spans="2:7" x14ac:dyDescent="0.25">
      <c r="B2774" t="s">
        <v>222</v>
      </c>
      <c r="C2774" t="s">
        <v>253</v>
      </c>
      <c r="D2774" t="s">
        <v>254</v>
      </c>
      <c r="E2774">
        <v>2</v>
      </c>
      <c r="F2774">
        <v>2045</v>
      </c>
      <c r="G2774">
        <v>15601.60943493</v>
      </c>
    </row>
    <row r="2775" spans="2:7" x14ac:dyDescent="0.25">
      <c r="B2775" t="s">
        <v>222</v>
      </c>
      <c r="C2775" t="s">
        <v>253</v>
      </c>
      <c r="D2775" t="s">
        <v>254</v>
      </c>
      <c r="E2775">
        <v>2</v>
      </c>
      <c r="F2775">
        <v>2050</v>
      </c>
      <c r="G2775">
        <v>13796.18399399</v>
      </c>
    </row>
    <row r="2776" spans="2:7" x14ac:dyDescent="0.25">
      <c r="B2776" t="s">
        <v>222</v>
      </c>
      <c r="C2776" t="s">
        <v>253</v>
      </c>
      <c r="D2776" t="s">
        <v>254</v>
      </c>
      <c r="E2776">
        <v>3</v>
      </c>
      <c r="F2776">
        <v>2010</v>
      </c>
      <c r="G2776">
        <v>2550.4520791700002</v>
      </c>
    </row>
    <row r="2777" spans="2:7" x14ac:dyDescent="0.25">
      <c r="B2777" t="s">
        <v>222</v>
      </c>
      <c r="C2777" t="s">
        <v>253</v>
      </c>
      <c r="D2777" t="s">
        <v>254</v>
      </c>
      <c r="E2777">
        <v>3</v>
      </c>
      <c r="F2777">
        <v>2015</v>
      </c>
      <c r="G2777">
        <v>4956.6290962800003</v>
      </c>
    </row>
    <row r="2778" spans="2:7" x14ac:dyDescent="0.25">
      <c r="B2778" t="s">
        <v>222</v>
      </c>
      <c r="C2778" t="s">
        <v>253</v>
      </c>
      <c r="D2778" t="s">
        <v>254</v>
      </c>
      <c r="E2778">
        <v>3</v>
      </c>
      <c r="F2778">
        <v>2020</v>
      </c>
      <c r="G2778">
        <v>4211.9086959599999</v>
      </c>
    </row>
    <row r="2779" spans="2:7" x14ac:dyDescent="0.25">
      <c r="B2779" t="s">
        <v>222</v>
      </c>
      <c r="C2779" t="s">
        <v>253</v>
      </c>
      <c r="D2779" t="s">
        <v>254</v>
      </c>
      <c r="E2779">
        <v>3</v>
      </c>
      <c r="F2779">
        <v>2025</v>
      </c>
      <c r="G2779">
        <v>4804.2449885200003</v>
      </c>
    </row>
    <row r="2780" spans="2:7" x14ac:dyDescent="0.25">
      <c r="B2780" t="s">
        <v>222</v>
      </c>
      <c r="C2780" t="s">
        <v>253</v>
      </c>
      <c r="D2780" t="s">
        <v>254</v>
      </c>
      <c r="E2780">
        <v>3</v>
      </c>
      <c r="F2780">
        <v>2030</v>
      </c>
      <c r="G2780">
        <v>4445.4370181100003</v>
      </c>
    </row>
    <row r="2781" spans="2:7" x14ac:dyDescent="0.25">
      <c r="B2781" t="s">
        <v>222</v>
      </c>
      <c r="C2781" t="s">
        <v>253</v>
      </c>
      <c r="D2781" t="s">
        <v>254</v>
      </c>
      <c r="E2781">
        <v>3</v>
      </c>
      <c r="F2781">
        <v>2035</v>
      </c>
      <c r="G2781">
        <v>4055.96489759</v>
      </c>
    </row>
    <row r="2782" spans="2:7" x14ac:dyDescent="0.25">
      <c r="B2782" t="s">
        <v>222</v>
      </c>
      <c r="C2782" t="s">
        <v>253</v>
      </c>
      <c r="D2782" t="s">
        <v>254</v>
      </c>
      <c r="E2782">
        <v>3</v>
      </c>
      <c r="F2782">
        <v>2040</v>
      </c>
      <c r="G2782">
        <v>2823.0072129599998</v>
      </c>
    </row>
    <row r="2783" spans="2:7" x14ac:dyDescent="0.25">
      <c r="B2783" t="s">
        <v>222</v>
      </c>
      <c r="C2783" t="s">
        <v>253</v>
      </c>
      <c r="D2783" t="s">
        <v>254</v>
      </c>
      <c r="E2783">
        <v>3</v>
      </c>
      <c r="F2783">
        <v>2045</v>
      </c>
      <c r="G2783">
        <v>3053.6924936300002</v>
      </c>
    </row>
    <row r="2784" spans="2:7" x14ac:dyDescent="0.25">
      <c r="B2784" t="s">
        <v>222</v>
      </c>
      <c r="C2784" t="s">
        <v>253</v>
      </c>
      <c r="D2784" t="s">
        <v>254</v>
      </c>
      <c r="E2784">
        <v>3</v>
      </c>
      <c r="F2784">
        <v>2050</v>
      </c>
      <c r="G2784">
        <v>2738.2322606100001</v>
      </c>
    </row>
    <row r="2785" spans="2:7" x14ac:dyDescent="0.25">
      <c r="B2785" t="s">
        <v>222</v>
      </c>
      <c r="C2785" t="s">
        <v>253</v>
      </c>
      <c r="D2785" t="s">
        <v>254</v>
      </c>
      <c r="E2785">
        <v>4</v>
      </c>
      <c r="F2785">
        <v>2010</v>
      </c>
      <c r="G2785">
        <v>1115.50757853</v>
      </c>
    </row>
    <row r="2786" spans="2:7" x14ac:dyDescent="0.25">
      <c r="B2786" t="s">
        <v>222</v>
      </c>
      <c r="C2786" t="s">
        <v>253</v>
      </c>
      <c r="D2786" t="s">
        <v>254</v>
      </c>
      <c r="E2786">
        <v>4</v>
      </c>
      <c r="F2786">
        <v>2015</v>
      </c>
      <c r="G2786">
        <v>2250</v>
      </c>
    </row>
    <row r="2787" spans="2:7" x14ac:dyDescent="0.25">
      <c r="B2787" t="s">
        <v>222</v>
      </c>
      <c r="C2787" t="s">
        <v>253</v>
      </c>
      <c r="D2787" t="s">
        <v>254</v>
      </c>
      <c r="E2787">
        <v>4</v>
      </c>
      <c r="F2787">
        <v>2020</v>
      </c>
      <c r="G2787">
        <v>2621.5137533900001</v>
      </c>
    </row>
    <row r="2788" spans="2:7" x14ac:dyDescent="0.25">
      <c r="B2788" t="s">
        <v>222</v>
      </c>
      <c r="C2788" t="s">
        <v>253</v>
      </c>
      <c r="D2788" t="s">
        <v>254</v>
      </c>
      <c r="E2788">
        <v>4</v>
      </c>
      <c r="F2788">
        <v>2025</v>
      </c>
      <c r="G2788">
        <v>2389.7068393200002</v>
      </c>
    </row>
    <row r="2789" spans="2:7" x14ac:dyDescent="0.25">
      <c r="B2789" t="s">
        <v>222</v>
      </c>
      <c r="C2789" t="s">
        <v>253</v>
      </c>
      <c r="D2789" t="s">
        <v>254</v>
      </c>
      <c r="E2789">
        <v>4</v>
      </c>
      <c r="F2789">
        <v>2030</v>
      </c>
      <c r="G2789">
        <v>3453.7322644199999</v>
      </c>
    </row>
    <row r="2790" spans="2:7" x14ac:dyDescent="0.25">
      <c r="B2790" t="s">
        <v>222</v>
      </c>
      <c r="C2790" t="s">
        <v>253</v>
      </c>
      <c r="D2790" t="s">
        <v>254</v>
      </c>
      <c r="E2790">
        <v>4</v>
      </c>
      <c r="F2790">
        <v>2035</v>
      </c>
      <c r="G2790">
        <v>3656.9246318599999</v>
      </c>
    </row>
    <row r="2791" spans="2:7" x14ac:dyDescent="0.25">
      <c r="B2791" t="s">
        <v>222</v>
      </c>
      <c r="C2791" t="s">
        <v>253</v>
      </c>
      <c r="D2791" t="s">
        <v>254</v>
      </c>
      <c r="E2791">
        <v>4</v>
      </c>
      <c r="F2791">
        <v>2040</v>
      </c>
      <c r="G2791">
        <v>4298.5205867200002</v>
      </c>
    </row>
    <row r="2792" spans="2:7" x14ac:dyDescent="0.25">
      <c r="B2792" t="s">
        <v>222</v>
      </c>
      <c r="C2792" t="s">
        <v>253</v>
      </c>
      <c r="D2792" t="s">
        <v>254</v>
      </c>
      <c r="E2792">
        <v>4</v>
      </c>
      <c r="F2792">
        <v>2045</v>
      </c>
      <c r="G2792">
        <v>3758.0749794799999</v>
      </c>
    </row>
    <row r="2793" spans="2:7" x14ac:dyDescent="0.25">
      <c r="B2793" t="s">
        <v>222</v>
      </c>
      <c r="C2793" t="s">
        <v>253</v>
      </c>
      <c r="D2793" t="s">
        <v>254</v>
      </c>
      <c r="E2793">
        <v>4</v>
      </c>
      <c r="F2793">
        <v>2050</v>
      </c>
      <c r="G2793">
        <v>3828.54930345</v>
      </c>
    </row>
    <row r="2794" spans="2:7" x14ac:dyDescent="0.25">
      <c r="B2794" t="s">
        <v>222</v>
      </c>
      <c r="C2794" t="s">
        <v>253</v>
      </c>
      <c r="D2794" t="s">
        <v>254</v>
      </c>
      <c r="E2794">
        <v>5</v>
      </c>
      <c r="F2794">
        <v>2010</v>
      </c>
      <c r="G2794">
        <v>528</v>
      </c>
    </row>
    <row r="2795" spans="2:7" x14ac:dyDescent="0.25">
      <c r="B2795" t="s">
        <v>222</v>
      </c>
      <c r="C2795" t="s">
        <v>253</v>
      </c>
      <c r="D2795" t="s">
        <v>254</v>
      </c>
      <c r="E2795">
        <v>5</v>
      </c>
      <c r="F2795">
        <v>2015</v>
      </c>
      <c r="G2795">
        <v>936</v>
      </c>
    </row>
    <row r="2796" spans="2:7" x14ac:dyDescent="0.25">
      <c r="B2796" t="s">
        <v>222</v>
      </c>
      <c r="C2796" t="s">
        <v>253</v>
      </c>
      <c r="D2796" t="s">
        <v>254</v>
      </c>
      <c r="E2796">
        <v>5</v>
      </c>
      <c r="F2796">
        <v>2020</v>
      </c>
      <c r="G2796">
        <v>564</v>
      </c>
    </row>
    <row r="2797" spans="2:7" x14ac:dyDescent="0.25">
      <c r="B2797" t="s">
        <v>222</v>
      </c>
      <c r="C2797" t="s">
        <v>253</v>
      </c>
      <c r="D2797" t="s">
        <v>254</v>
      </c>
      <c r="E2797">
        <v>5</v>
      </c>
      <c r="F2797">
        <v>2025</v>
      </c>
      <c r="G2797">
        <v>1536</v>
      </c>
    </row>
    <row r="2798" spans="2:7" x14ac:dyDescent="0.25">
      <c r="B2798" t="s">
        <v>222</v>
      </c>
      <c r="C2798" t="s">
        <v>253</v>
      </c>
      <c r="D2798" t="s">
        <v>254</v>
      </c>
      <c r="E2798">
        <v>5</v>
      </c>
      <c r="F2798">
        <v>2030</v>
      </c>
      <c r="G2798">
        <v>1050</v>
      </c>
    </row>
    <row r="2799" spans="2:7" x14ac:dyDescent="0.25">
      <c r="B2799" t="s">
        <v>222</v>
      </c>
      <c r="C2799" t="s">
        <v>253</v>
      </c>
      <c r="D2799" t="s">
        <v>254</v>
      </c>
      <c r="E2799">
        <v>5</v>
      </c>
      <c r="F2799">
        <v>2035</v>
      </c>
      <c r="G2799">
        <v>1092</v>
      </c>
    </row>
    <row r="2800" spans="2:7" x14ac:dyDescent="0.25">
      <c r="B2800" t="s">
        <v>222</v>
      </c>
      <c r="C2800" t="s">
        <v>253</v>
      </c>
      <c r="D2800" t="s">
        <v>254</v>
      </c>
      <c r="E2800">
        <v>5</v>
      </c>
      <c r="F2800">
        <v>2040</v>
      </c>
      <c r="G2800">
        <v>1087.9414029</v>
      </c>
    </row>
    <row r="2801" spans="2:7" x14ac:dyDescent="0.25">
      <c r="B2801" t="s">
        <v>222</v>
      </c>
      <c r="C2801" t="s">
        <v>253</v>
      </c>
      <c r="D2801" t="s">
        <v>254</v>
      </c>
      <c r="E2801">
        <v>5</v>
      </c>
      <c r="F2801">
        <v>2045</v>
      </c>
      <c r="G2801">
        <v>648</v>
      </c>
    </row>
    <row r="2802" spans="2:7" x14ac:dyDescent="0.25">
      <c r="B2802" t="s">
        <v>222</v>
      </c>
      <c r="C2802" t="s">
        <v>253</v>
      </c>
      <c r="D2802" t="s">
        <v>254</v>
      </c>
      <c r="E2802">
        <v>5</v>
      </c>
      <c r="F2802">
        <v>2050</v>
      </c>
      <c r="G2802">
        <v>1062</v>
      </c>
    </row>
    <row r="2803" spans="2:7" x14ac:dyDescent="0.25">
      <c r="B2803" t="s">
        <v>222</v>
      </c>
      <c r="C2803" t="s">
        <v>253</v>
      </c>
      <c r="D2803" t="s">
        <v>254</v>
      </c>
      <c r="E2803">
        <v>6</v>
      </c>
      <c r="F2803">
        <v>2010</v>
      </c>
      <c r="G2803">
        <v>120</v>
      </c>
    </row>
    <row r="2804" spans="2:7" x14ac:dyDescent="0.25">
      <c r="B2804" t="s">
        <v>222</v>
      </c>
      <c r="C2804" t="s">
        <v>253</v>
      </c>
      <c r="D2804" t="s">
        <v>254</v>
      </c>
      <c r="E2804">
        <v>6</v>
      </c>
      <c r="F2804">
        <v>2015</v>
      </c>
      <c r="G2804">
        <v>408</v>
      </c>
    </row>
    <row r="2805" spans="2:7" x14ac:dyDescent="0.25">
      <c r="B2805" t="s">
        <v>222</v>
      </c>
      <c r="C2805" t="s">
        <v>253</v>
      </c>
      <c r="D2805" t="s">
        <v>254</v>
      </c>
      <c r="E2805">
        <v>6</v>
      </c>
      <c r="F2805">
        <v>2020</v>
      </c>
      <c r="G2805">
        <v>366</v>
      </c>
    </row>
    <row r="2806" spans="2:7" x14ac:dyDescent="0.25">
      <c r="B2806" t="s">
        <v>222</v>
      </c>
      <c r="C2806" t="s">
        <v>253</v>
      </c>
      <c r="D2806" t="s">
        <v>254</v>
      </c>
      <c r="E2806">
        <v>6</v>
      </c>
      <c r="F2806">
        <v>2025</v>
      </c>
      <c r="G2806">
        <v>198</v>
      </c>
    </row>
    <row r="2807" spans="2:7" x14ac:dyDescent="0.25">
      <c r="B2807" t="s">
        <v>222</v>
      </c>
      <c r="C2807" t="s">
        <v>253</v>
      </c>
      <c r="D2807" t="s">
        <v>254</v>
      </c>
      <c r="E2807">
        <v>6</v>
      </c>
      <c r="F2807">
        <v>2030</v>
      </c>
      <c r="G2807">
        <v>282</v>
      </c>
    </row>
    <row r="2808" spans="2:7" x14ac:dyDescent="0.25">
      <c r="B2808" t="s">
        <v>222</v>
      </c>
      <c r="C2808" t="s">
        <v>253</v>
      </c>
      <c r="D2808" t="s">
        <v>254</v>
      </c>
      <c r="E2808">
        <v>6</v>
      </c>
      <c r="F2808">
        <v>2035</v>
      </c>
      <c r="G2808">
        <v>192</v>
      </c>
    </row>
    <row r="2809" spans="2:7" x14ac:dyDescent="0.25">
      <c r="B2809" t="s">
        <v>222</v>
      </c>
      <c r="C2809" t="s">
        <v>253</v>
      </c>
      <c r="D2809" t="s">
        <v>254</v>
      </c>
      <c r="E2809">
        <v>6</v>
      </c>
      <c r="F2809">
        <v>2040</v>
      </c>
      <c r="G2809">
        <v>306</v>
      </c>
    </row>
    <row r="2810" spans="2:7" x14ac:dyDescent="0.25">
      <c r="B2810" t="s">
        <v>222</v>
      </c>
      <c r="C2810" t="s">
        <v>253</v>
      </c>
      <c r="D2810" t="s">
        <v>254</v>
      </c>
      <c r="E2810">
        <v>6</v>
      </c>
      <c r="F2810">
        <v>2045</v>
      </c>
      <c r="G2810">
        <v>54</v>
      </c>
    </row>
    <row r="2811" spans="2:7" x14ac:dyDescent="0.25">
      <c r="B2811" t="s">
        <v>222</v>
      </c>
      <c r="C2811" t="s">
        <v>253</v>
      </c>
      <c r="D2811" t="s">
        <v>254</v>
      </c>
      <c r="E2811">
        <v>6</v>
      </c>
      <c r="F2811">
        <v>2050</v>
      </c>
      <c r="G2811">
        <v>216</v>
      </c>
    </row>
    <row r="2812" spans="2:7" x14ac:dyDescent="0.25">
      <c r="B2812" t="s">
        <v>222</v>
      </c>
      <c r="C2812" t="s">
        <v>253</v>
      </c>
      <c r="D2812" t="s">
        <v>257</v>
      </c>
      <c r="E2812">
        <v>1</v>
      </c>
      <c r="F2812">
        <v>2010</v>
      </c>
      <c r="G2812">
        <v>6623.2298509499997</v>
      </c>
    </row>
    <row r="2813" spans="2:7" x14ac:dyDescent="0.25">
      <c r="B2813" t="s">
        <v>222</v>
      </c>
      <c r="C2813" t="s">
        <v>253</v>
      </c>
      <c r="D2813" t="s">
        <v>257</v>
      </c>
      <c r="E2813">
        <v>1</v>
      </c>
      <c r="F2813">
        <v>2015</v>
      </c>
      <c r="G2813">
        <v>9444.3629701999998</v>
      </c>
    </row>
    <row r="2814" spans="2:7" x14ac:dyDescent="0.25">
      <c r="B2814" t="s">
        <v>222</v>
      </c>
      <c r="C2814" t="s">
        <v>253</v>
      </c>
      <c r="D2814" t="s">
        <v>257</v>
      </c>
      <c r="E2814">
        <v>1</v>
      </c>
      <c r="F2814">
        <v>2020</v>
      </c>
      <c r="G2814">
        <v>11324.7112301</v>
      </c>
    </row>
    <row r="2815" spans="2:7" x14ac:dyDescent="0.25">
      <c r="B2815" t="s">
        <v>222</v>
      </c>
      <c r="C2815" t="s">
        <v>253</v>
      </c>
      <c r="D2815" t="s">
        <v>257</v>
      </c>
      <c r="E2815">
        <v>1</v>
      </c>
      <c r="F2815">
        <v>2025</v>
      </c>
      <c r="G2815">
        <v>13793.758398759999</v>
      </c>
    </row>
    <row r="2816" spans="2:7" x14ac:dyDescent="0.25">
      <c r="B2816" t="s">
        <v>222</v>
      </c>
      <c r="C2816" t="s">
        <v>253</v>
      </c>
      <c r="D2816" t="s">
        <v>257</v>
      </c>
      <c r="E2816">
        <v>1</v>
      </c>
      <c r="F2816">
        <v>2030</v>
      </c>
      <c r="G2816">
        <v>16846.354901319999</v>
      </c>
    </row>
    <row r="2817" spans="2:7" x14ac:dyDescent="0.25">
      <c r="B2817" t="s">
        <v>222</v>
      </c>
      <c r="C2817" t="s">
        <v>253</v>
      </c>
      <c r="D2817" t="s">
        <v>257</v>
      </c>
      <c r="E2817">
        <v>1</v>
      </c>
      <c r="F2817">
        <v>2035</v>
      </c>
      <c r="G2817">
        <v>16567.80471819</v>
      </c>
    </row>
    <row r="2818" spans="2:7" x14ac:dyDescent="0.25">
      <c r="B2818" t="s">
        <v>222</v>
      </c>
      <c r="C2818" t="s">
        <v>253</v>
      </c>
      <c r="D2818" t="s">
        <v>257</v>
      </c>
      <c r="E2818">
        <v>1</v>
      </c>
      <c r="F2818">
        <v>2040</v>
      </c>
      <c r="G2818">
        <v>17284.681031010001</v>
      </c>
    </row>
    <row r="2819" spans="2:7" x14ac:dyDescent="0.25">
      <c r="B2819" t="s">
        <v>222</v>
      </c>
      <c r="C2819" t="s">
        <v>253</v>
      </c>
      <c r="D2819" t="s">
        <v>257</v>
      </c>
      <c r="E2819">
        <v>1</v>
      </c>
      <c r="F2819">
        <v>2045</v>
      </c>
      <c r="G2819">
        <v>17359.598457100001</v>
      </c>
    </row>
    <row r="2820" spans="2:7" x14ac:dyDescent="0.25">
      <c r="B2820" t="s">
        <v>222</v>
      </c>
      <c r="C2820" t="s">
        <v>253</v>
      </c>
      <c r="D2820" t="s">
        <v>257</v>
      </c>
      <c r="E2820">
        <v>1</v>
      </c>
      <c r="F2820">
        <v>2050</v>
      </c>
      <c r="G2820">
        <v>18960.679988799999</v>
      </c>
    </row>
    <row r="2821" spans="2:7" x14ac:dyDescent="0.25">
      <c r="B2821" t="s">
        <v>222</v>
      </c>
      <c r="C2821" t="s">
        <v>253</v>
      </c>
      <c r="D2821" t="s">
        <v>257</v>
      </c>
      <c r="E2821">
        <v>2</v>
      </c>
      <c r="F2821">
        <v>2010</v>
      </c>
      <c r="G2821">
        <v>3809.5507435899999</v>
      </c>
    </row>
    <row r="2822" spans="2:7" x14ac:dyDescent="0.25">
      <c r="B2822" t="s">
        <v>222</v>
      </c>
      <c r="C2822" t="s">
        <v>253</v>
      </c>
      <c r="D2822" t="s">
        <v>257</v>
      </c>
      <c r="E2822">
        <v>2</v>
      </c>
      <c r="F2822">
        <v>2015</v>
      </c>
      <c r="G2822">
        <v>5582.8031373200001</v>
      </c>
    </row>
    <row r="2823" spans="2:7" x14ac:dyDescent="0.25">
      <c r="B2823" t="s">
        <v>222</v>
      </c>
      <c r="C2823" t="s">
        <v>253</v>
      </c>
      <c r="D2823" t="s">
        <v>257</v>
      </c>
      <c r="E2823">
        <v>2</v>
      </c>
      <c r="F2823">
        <v>2020</v>
      </c>
      <c r="G2823">
        <v>7723.10205511</v>
      </c>
    </row>
    <row r="2824" spans="2:7" x14ac:dyDescent="0.25">
      <c r="B2824" t="s">
        <v>222</v>
      </c>
      <c r="C2824" t="s">
        <v>253</v>
      </c>
      <c r="D2824" t="s">
        <v>257</v>
      </c>
      <c r="E2824">
        <v>2</v>
      </c>
      <c r="F2824">
        <v>2025</v>
      </c>
      <c r="G2824">
        <v>6881.3735689799996</v>
      </c>
    </row>
    <row r="2825" spans="2:7" x14ac:dyDescent="0.25">
      <c r="B2825" t="s">
        <v>222</v>
      </c>
      <c r="C2825" t="s">
        <v>253</v>
      </c>
      <c r="D2825" t="s">
        <v>257</v>
      </c>
      <c r="E2825">
        <v>2</v>
      </c>
      <c r="F2825">
        <v>2030</v>
      </c>
      <c r="G2825">
        <v>7948.6282361399999</v>
      </c>
    </row>
    <row r="2826" spans="2:7" x14ac:dyDescent="0.25">
      <c r="B2826" t="s">
        <v>222</v>
      </c>
      <c r="C2826" t="s">
        <v>253</v>
      </c>
      <c r="D2826" t="s">
        <v>257</v>
      </c>
      <c r="E2826">
        <v>2</v>
      </c>
      <c r="F2826">
        <v>2035</v>
      </c>
      <c r="G2826">
        <v>8200.8947822099999</v>
      </c>
    </row>
    <row r="2827" spans="2:7" x14ac:dyDescent="0.25">
      <c r="B2827" t="s">
        <v>222</v>
      </c>
      <c r="C2827" t="s">
        <v>253</v>
      </c>
      <c r="D2827" t="s">
        <v>257</v>
      </c>
      <c r="E2827">
        <v>2</v>
      </c>
      <c r="F2827">
        <v>2040</v>
      </c>
      <c r="G2827">
        <v>8077.7622829800002</v>
      </c>
    </row>
    <row r="2828" spans="2:7" x14ac:dyDescent="0.25">
      <c r="B2828" t="s">
        <v>222</v>
      </c>
      <c r="C2828" t="s">
        <v>253</v>
      </c>
      <c r="D2828" t="s">
        <v>257</v>
      </c>
      <c r="E2828">
        <v>2</v>
      </c>
      <c r="F2828">
        <v>2045</v>
      </c>
      <c r="G2828">
        <v>8571.0808238900008</v>
      </c>
    </row>
    <row r="2829" spans="2:7" x14ac:dyDescent="0.25">
      <c r="B2829" t="s">
        <v>222</v>
      </c>
      <c r="C2829" t="s">
        <v>253</v>
      </c>
      <c r="D2829" t="s">
        <v>257</v>
      </c>
      <c r="E2829">
        <v>2</v>
      </c>
      <c r="F2829">
        <v>2050</v>
      </c>
      <c r="G2829">
        <v>7796.5933215200002</v>
      </c>
    </row>
    <row r="2830" spans="2:7" x14ac:dyDescent="0.25">
      <c r="B2830" t="s">
        <v>222</v>
      </c>
      <c r="C2830" t="s">
        <v>253</v>
      </c>
      <c r="D2830" t="s">
        <v>257</v>
      </c>
      <c r="E2830">
        <v>3</v>
      </c>
      <c r="F2830">
        <v>2010</v>
      </c>
      <c r="G2830">
        <v>1878.18832608</v>
      </c>
    </row>
    <row r="2831" spans="2:7" x14ac:dyDescent="0.25">
      <c r="B2831" t="s">
        <v>222</v>
      </c>
      <c r="C2831" t="s">
        <v>253</v>
      </c>
      <c r="D2831" t="s">
        <v>257</v>
      </c>
      <c r="E2831">
        <v>3</v>
      </c>
      <c r="F2831">
        <v>2015</v>
      </c>
      <c r="G2831">
        <v>1711.79092324</v>
      </c>
    </row>
    <row r="2832" spans="2:7" x14ac:dyDescent="0.25">
      <c r="B2832" t="s">
        <v>222</v>
      </c>
      <c r="C2832" t="s">
        <v>253</v>
      </c>
      <c r="D2832" t="s">
        <v>257</v>
      </c>
      <c r="E2832">
        <v>3</v>
      </c>
      <c r="F2832">
        <v>2020</v>
      </c>
      <c r="G2832">
        <v>1973.8800235799999</v>
      </c>
    </row>
    <row r="2833" spans="2:7" x14ac:dyDescent="0.25">
      <c r="B2833" t="s">
        <v>222</v>
      </c>
      <c r="C2833" t="s">
        <v>253</v>
      </c>
      <c r="D2833" t="s">
        <v>257</v>
      </c>
      <c r="E2833">
        <v>3</v>
      </c>
      <c r="F2833">
        <v>2025</v>
      </c>
      <c r="G2833">
        <v>1476.2621393700001</v>
      </c>
    </row>
    <row r="2834" spans="2:7" x14ac:dyDescent="0.25">
      <c r="B2834" t="s">
        <v>222</v>
      </c>
      <c r="C2834" t="s">
        <v>253</v>
      </c>
      <c r="D2834" t="s">
        <v>257</v>
      </c>
      <c r="E2834">
        <v>3</v>
      </c>
      <c r="F2834">
        <v>2030</v>
      </c>
      <c r="G2834">
        <v>1896</v>
      </c>
    </row>
    <row r="2835" spans="2:7" x14ac:dyDescent="0.25">
      <c r="B2835" t="s">
        <v>222</v>
      </c>
      <c r="C2835" t="s">
        <v>253</v>
      </c>
      <c r="D2835" t="s">
        <v>257</v>
      </c>
      <c r="E2835">
        <v>3</v>
      </c>
      <c r="F2835">
        <v>2035</v>
      </c>
      <c r="G2835">
        <v>1942.79875593</v>
      </c>
    </row>
    <row r="2836" spans="2:7" x14ac:dyDescent="0.25">
      <c r="B2836" t="s">
        <v>222</v>
      </c>
      <c r="C2836" t="s">
        <v>253</v>
      </c>
      <c r="D2836" t="s">
        <v>257</v>
      </c>
      <c r="E2836">
        <v>3</v>
      </c>
      <c r="F2836">
        <v>2040</v>
      </c>
      <c r="G2836">
        <v>2064</v>
      </c>
    </row>
    <row r="2837" spans="2:7" x14ac:dyDescent="0.25">
      <c r="B2837" t="s">
        <v>222</v>
      </c>
      <c r="C2837" t="s">
        <v>253</v>
      </c>
      <c r="D2837" t="s">
        <v>257</v>
      </c>
      <c r="E2837">
        <v>3</v>
      </c>
      <c r="F2837">
        <v>2045</v>
      </c>
      <c r="G2837">
        <v>1970.05475217</v>
      </c>
    </row>
    <row r="2838" spans="2:7" x14ac:dyDescent="0.25">
      <c r="B2838" t="s">
        <v>222</v>
      </c>
      <c r="C2838" t="s">
        <v>253</v>
      </c>
      <c r="D2838" t="s">
        <v>257</v>
      </c>
      <c r="E2838">
        <v>3</v>
      </c>
      <c r="F2838">
        <v>2050</v>
      </c>
      <c r="G2838">
        <v>2478</v>
      </c>
    </row>
    <row r="2839" spans="2:7" x14ac:dyDescent="0.25">
      <c r="B2839" t="s">
        <v>222</v>
      </c>
      <c r="C2839" t="s">
        <v>253</v>
      </c>
      <c r="D2839" t="s">
        <v>257</v>
      </c>
      <c r="E2839">
        <v>4</v>
      </c>
      <c r="F2839">
        <v>2010</v>
      </c>
      <c r="G2839">
        <v>1295.73021623</v>
      </c>
    </row>
    <row r="2840" spans="2:7" x14ac:dyDescent="0.25">
      <c r="B2840" t="s">
        <v>222</v>
      </c>
      <c r="C2840" t="s">
        <v>253</v>
      </c>
      <c r="D2840" t="s">
        <v>257</v>
      </c>
      <c r="E2840">
        <v>4</v>
      </c>
      <c r="F2840">
        <v>2015</v>
      </c>
      <c r="G2840">
        <v>1140</v>
      </c>
    </row>
    <row r="2841" spans="2:7" x14ac:dyDescent="0.25">
      <c r="B2841" t="s">
        <v>222</v>
      </c>
      <c r="C2841" t="s">
        <v>253</v>
      </c>
      <c r="D2841" t="s">
        <v>257</v>
      </c>
      <c r="E2841">
        <v>4</v>
      </c>
      <c r="F2841">
        <v>2020</v>
      </c>
      <c r="G2841">
        <v>1314</v>
      </c>
    </row>
    <row r="2842" spans="2:7" x14ac:dyDescent="0.25">
      <c r="B2842" t="s">
        <v>222</v>
      </c>
      <c r="C2842" t="s">
        <v>253</v>
      </c>
      <c r="D2842" t="s">
        <v>257</v>
      </c>
      <c r="E2842">
        <v>4</v>
      </c>
      <c r="F2842">
        <v>2025</v>
      </c>
      <c r="G2842">
        <v>1484.47163716</v>
      </c>
    </row>
    <row r="2843" spans="2:7" x14ac:dyDescent="0.25">
      <c r="B2843" t="s">
        <v>222</v>
      </c>
      <c r="C2843" t="s">
        <v>253</v>
      </c>
      <c r="D2843" t="s">
        <v>257</v>
      </c>
      <c r="E2843">
        <v>4</v>
      </c>
      <c r="F2843">
        <v>2030</v>
      </c>
      <c r="G2843">
        <v>1848</v>
      </c>
    </row>
    <row r="2844" spans="2:7" x14ac:dyDescent="0.25">
      <c r="B2844" t="s">
        <v>222</v>
      </c>
      <c r="C2844" t="s">
        <v>253</v>
      </c>
      <c r="D2844" t="s">
        <v>257</v>
      </c>
      <c r="E2844">
        <v>4</v>
      </c>
      <c r="F2844">
        <v>2035</v>
      </c>
      <c r="G2844">
        <v>2190</v>
      </c>
    </row>
    <row r="2845" spans="2:7" x14ac:dyDescent="0.25">
      <c r="B2845" t="s">
        <v>222</v>
      </c>
      <c r="C2845" t="s">
        <v>253</v>
      </c>
      <c r="D2845" t="s">
        <v>257</v>
      </c>
      <c r="E2845">
        <v>4</v>
      </c>
      <c r="F2845">
        <v>2040</v>
      </c>
      <c r="G2845">
        <v>1293.13016973</v>
      </c>
    </row>
    <row r="2846" spans="2:7" x14ac:dyDescent="0.25">
      <c r="B2846" t="s">
        <v>222</v>
      </c>
      <c r="C2846" t="s">
        <v>253</v>
      </c>
      <c r="D2846" t="s">
        <v>257</v>
      </c>
      <c r="E2846">
        <v>4</v>
      </c>
      <c r="F2846">
        <v>2045</v>
      </c>
      <c r="G2846">
        <v>1920</v>
      </c>
    </row>
    <row r="2847" spans="2:7" x14ac:dyDescent="0.25">
      <c r="B2847" t="s">
        <v>222</v>
      </c>
      <c r="C2847" t="s">
        <v>253</v>
      </c>
      <c r="D2847" t="s">
        <v>257</v>
      </c>
      <c r="E2847">
        <v>4</v>
      </c>
      <c r="F2847">
        <v>2050</v>
      </c>
      <c r="G2847">
        <v>1320</v>
      </c>
    </row>
    <row r="2848" spans="2:7" x14ac:dyDescent="0.25">
      <c r="B2848" t="s">
        <v>222</v>
      </c>
      <c r="C2848" t="s">
        <v>253</v>
      </c>
      <c r="D2848" t="s">
        <v>257</v>
      </c>
      <c r="E2848">
        <v>5</v>
      </c>
      <c r="F2848">
        <v>2010</v>
      </c>
      <c r="G2848">
        <v>480</v>
      </c>
    </row>
    <row r="2849" spans="2:7" x14ac:dyDescent="0.25">
      <c r="B2849" t="s">
        <v>222</v>
      </c>
      <c r="C2849" t="s">
        <v>253</v>
      </c>
      <c r="D2849" t="s">
        <v>257</v>
      </c>
      <c r="E2849">
        <v>5</v>
      </c>
      <c r="F2849">
        <v>2015</v>
      </c>
      <c r="G2849">
        <v>420</v>
      </c>
    </row>
    <row r="2850" spans="2:7" x14ac:dyDescent="0.25">
      <c r="B2850" t="s">
        <v>222</v>
      </c>
      <c r="C2850" t="s">
        <v>253</v>
      </c>
      <c r="D2850" t="s">
        <v>257</v>
      </c>
      <c r="E2850">
        <v>5</v>
      </c>
      <c r="F2850">
        <v>2020</v>
      </c>
      <c r="G2850">
        <v>582</v>
      </c>
    </row>
    <row r="2851" spans="2:7" x14ac:dyDescent="0.25">
      <c r="B2851" t="s">
        <v>222</v>
      </c>
      <c r="C2851" t="s">
        <v>253</v>
      </c>
      <c r="D2851" t="s">
        <v>257</v>
      </c>
      <c r="E2851">
        <v>5</v>
      </c>
      <c r="F2851">
        <v>2025</v>
      </c>
      <c r="G2851">
        <v>1290</v>
      </c>
    </row>
    <row r="2852" spans="2:7" x14ac:dyDescent="0.25">
      <c r="B2852" t="s">
        <v>222</v>
      </c>
      <c r="C2852" t="s">
        <v>253</v>
      </c>
      <c r="D2852" t="s">
        <v>257</v>
      </c>
      <c r="E2852">
        <v>5</v>
      </c>
      <c r="F2852">
        <v>2030</v>
      </c>
      <c r="G2852">
        <v>636</v>
      </c>
    </row>
    <row r="2853" spans="2:7" x14ac:dyDescent="0.25">
      <c r="B2853" t="s">
        <v>222</v>
      </c>
      <c r="C2853" t="s">
        <v>253</v>
      </c>
      <c r="D2853" t="s">
        <v>257</v>
      </c>
      <c r="E2853">
        <v>5</v>
      </c>
      <c r="F2853">
        <v>2035</v>
      </c>
      <c r="G2853">
        <v>612</v>
      </c>
    </row>
    <row r="2854" spans="2:7" x14ac:dyDescent="0.25">
      <c r="B2854" t="s">
        <v>222</v>
      </c>
      <c r="C2854" t="s">
        <v>253</v>
      </c>
      <c r="D2854" t="s">
        <v>257</v>
      </c>
      <c r="E2854">
        <v>5</v>
      </c>
      <c r="F2854">
        <v>2040</v>
      </c>
      <c r="G2854">
        <v>228</v>
      </c>
    </row>
    <row r="2855" spans="2:7" x14ac:dyDescent="0.25">
      <c r="B2855" t="s">
        <v>222</v>
      </c>
      <c r="C2855" t="s">
        <v>253</v>
      </c>
      <c r="D2855" t="s">
        <v>257</v>
      </c>
      <c r="E2855">
        <v>5</v>
      </c>
      <c r="F2855">
        <v>2045</v>
      </c>
      <c r="G2855">
        <v>420</v>
      </c>
    </row>
    <row r="2856" spans="2:7" x14ac:dyDescent="0.25">
      <c r="B2856" t="s">
        <v>222</v>
      </c>
      <c r="C2856" t="s">
        <v>253</v>
      </c>
      <c r="D2856" t="s">
        <v>257</v>
      </c>
      <c r="E2856">
        <v>5</v>
      </c>
      <c r="F2856">
        <v>2050</v>
      </c>
      <c r="G2856">
        <v>684</v>
      </c>
    </row>
    <row r="2857" spans="2:7" x14ac:dyDescent="0.25">
      <c r="B2857" t="s">
        <v>222</v>
      </c>
      <c r="C2857" t="s">
        <v>253</v>
      </c>
      <c r="D2857" t="s">
        <v>257</v>
      </c>
      <c r="E2857">
        <v>6</v>
      </c>
      <c r="F2857">
        <v>2010</v>
      </c>
      <c r="G2857">
        <v>348</v>
      </c>
    </row>
    <row r="2858" spans="2:7" x14ac:dyDescent="0.25">
      <c r="B2858" t="s">
        <v>222</v>
      </c>
      <c r="C2858" t="s">
        <v>253</v>
      </c>
      <c r="D2858" t="s">
        <v>257</v>
      </c>
      <c r="E2858">
        <v>6</v>
      </c>
      <c r="F2858">
        <v>2015</v>
      </c>
      <c r="G2858">
        <v>240</v>
      </c>
    </row>
    <row r="2859" spans="2:7" x14ac:dyDescent="0.25">
      <c r="B2859" t="s">
        <v>222</v>
      </c>
      <c r="C2859" t="s">
        <v>253</v>
      </c>
      <c r="D2859" t="s">
        <v>257</v>
      </c>
      <c r="E2859">
        <v>6</v>
      </c>
      <c r="F2859">
        <v>2020</v>
      </c>
      <c r="G2859">
        <v>54</v>
      </c>
    </row>
    <row r="2860" spans="2:7" x14ac:dyDescent="0.25">
      <c r="B2860" t="s">
        <v>222</v>
      </c>
      <c r="C2860" t="s">
        <v>253</v>
      </c>
      <c r="D2860" t="s">
        <v>257</v>
      </c>
      <c r="E2860">
        <v>6</v>
      </c>
      <c r="F2860">
        <v>2025</v>
      </c>
      <c r="G2860">
        <v>192</v>
      </c>
    </row>
    <row r="2861" spans="2:7" x14ac:dyDescent="0.25">
      <c r="B2861" t="s">
        <v>222</v>
      </c>
      <c r="C2861" t="s">
        <v>253</v>
      </c>
      <c r="D2861" t="s">
        <v>257</v>
      </c>
      <c r="E2861">
        <v>6</v>
      </c>
      <c r="F2861">
        <v>2030</v>
      </c>
      <c r="G2861">
        <v>120</v>
      </c>
    </row>
    <row r="2862" spans="2:7" x14ac:dyDescent="0.25">
      <c r="B2862" t="s">
        <v>222</v>
      </c>
      <c r="C2862" t="s">
        <v>253</v>
      </c>
      <c r="D2862" t="s">
        <v>257</v>
      </c>
      <c r="E2862">
        <v>6</v>
      </c>
      <c r="F2862">
        <v>2035</v>
      </c>
      <c r="G2862">
        <v>390</v>
      </c>
    </row>
    <row r="2863" spans="2:7" x14ac:dyDescent="0.25">
      <c r="B2863" t="s">
        <v>222</v>
      </c>
      <c r="C2863" t="s">
        <v>253</v>
      </c>
      <c r="D2863" t="s">
        <v>257</v>
      </c>
      <c r="E2863">
        <v>6</v>
      </c>
      <c r="F2863">
        <v>2040</v>
      </c>
      <c r="G2863">
        <v>132</v>
      </c>
    </row>
    <row r="2864" spans="2:7" x14ac:dyDescent="0.25">
      <c r="B2864" t="s">
        <v>222</v>
      </c>
      <c r="C2864" t="s">
        <v>253</v>
      </c>
      <c r="D2864" t="s">
        <v>257</v>
      </c>
      <c r="E2864">
        <v>6</v>
      </c>
      <c r="F2864">
        <v>2045</v>
      </c>
      <c r="G2864">
        <v>372</v>
      </c>
    </row>
    <row r="2865" spans="2:7" x14ac:dyDescent="0.25">
      <c r="B2865" t="s">
        <v>222</v>
      </c>
      <c r="C2865" t="s">
        <v>253</v>
      </c>
      <c r="D2865" t="s">
        <v>257</v>
      </c>
      <c r="E2865">
        <v>6</v>
      </c>
      <c r="F2865">
        <v>2050</v>
      </c>
      <c r="G2865">
        <v>174</v>
      </c>
    </row>
    <row r="2866" spans="2:7" x14ac:dyDescent="0.25">
      <c r="B2866" t="s">
        <v>222</v>
      </c>
      <c r="C2866" t="s">
        <v>253</v>
      </c>
      <c r="D2866" t="s">
        <v>258</v>
      </c>
      <c r="E2866">
        <v>1</v>
      </c>
      <c r="F2866">
        <v>2010</v>
      </c>
      <c r="G2866">
        <v>54855.240494040001</v>
      </c>
    </row>
    <row r="2867" spans="2:7" x14ac:dyDescent="0.25">
      <c r="B2867" t="s">
        <v>222</v>
      </c>
      <c r="C2867" t="s">
        <v>253</v>
      </c>
      <c r="D2867" t="s">
        <v>258</v>
      </c>
      <c r="E2867">
        <v>1</v>
      </c>
      <c r="F2867">
        <v>2015</v>
      </c>
      <c r="G2867">
        <v>49405.78341407</v>
      </c>
    </row>
    <row r="2868" spans="2:7" x14ac:dyDescent="0.25">
      <c r="B2868" t="s">
        <v>222</v>
      </c>
      <c r="C2868" t="s">
        <v>253</v>
      </c>
      <c r="D2868" t="s">
        <v>258</v>
      </c>
      <c r="E2868">
        <v>1</v>
      </c>
      <c r="F2868">
        <v>2020</v>
      </c>
      <c r="G2868">
        <v>48126.658035870001</v>
      </c>
    </row>
    <row r="2869" spans="2:7" x14ac:dyDescent="0.25">
      <c r="B2869" t="s">
        <v>222</v>
      </c>
      <c r="C2869" t="s">
        <v>253</v>
      </c>
      <c r="D2869" t="s">
        <v>258</v>
      </c>
      <c r="E2869">
        <v>1</v>
      </c>
      <c r="F2869">
        <v>2025</v>
      </c>
      <c r="G2869">
        <v>48365.045525950001</v>
      </c>
    </row>
    <row r="2870" spans="2:7" x14ac:dyDescent="0.25">
      <c r="B2870" t="s">
        <v>222</v>
      </c>
      <c r="C2870" t="s">
        <v>253</v>
      </c>
      <c r="D2870" t="s">
        <v>258</v>
      </c>
      <c r="E2870">
        <v>1</v>
      </c>
      <c r="F2870">
        <v>2030</v>
      </c>
      <c r="G2870">
        <v>50516.225177400003</v>
      </c>
    </row>
    <row r="2871" spans="2:7" x14ac:dyDescent="0.25">
      <c r="B2871" t="s">
        <v>222</v>
      </c>
      <c r="C2871" t="s">
        <v>253</v>
      </c>
      <c r="D2871" t="s">
        <v>258</v>
      </c>
      <c r="E2871">
        <v>1</v>
      </c>
      <c r="F2871">
        <v>2035</v>
      </c>
      <c r="G2871">
        <v>54725.296234840003</v>
      </c>
    </row>
    <row r="2872" spans="2:7" x14ac:dyDescent="0.25">
      <c r="B2872" t="s">
        <v>222</v>
      </c>
      <c r="C2872" t="s">
        <v>253</v>
      </c>
      <c r="D2872" t="s">
        <v>258</v>
      </c>
      <c r="E2872">
        <v>1</v>
      </c>
      <c r="F2872">
        <v>2040</v>
      </c>
      <c r="G2872">
        <v>54719.176848000003</v>
      </c>
    </row>
    <row r="2873" spans="2:7" x14ac:dyDescent="0.25">
      <c r="B2873" t="s">
        <v>222</v>
      </c>
      <c r="C2873" t="s">
        <v>253</v>
      </c>
      <c r="D2873" t="s">
        <v>258</v>
      </c>
      <c r="E2873">
        <v>1</v>
      </c>
      <c r="F2873">
        <v>2045</v>
      </c>
      <c r="G2873">
        <v>54108.920672189997</v>
      </c>
    </row>
    <row r="2874" spans="2:7" x14ac:dyDescent="0.25">
      <c r="B2874" t="s">
        <v>222</v>
      </c>
      <c r="C2874" t="s">
        <v>253</v>
      </c>
      <c r="D2874" t="s">
        <v>258</v>
      </c>
      <c r="E2874">
        <v>1</v>
      </c>
      <c r="F2874">
        <v>2050</v>
      </c>
      <c r="G2874">
        <v>55105.550418780003</v>
      </c>
    </row>
    <row r="2875" spans="2:7" x14ac:dyDescent="0.25">
      <c r="B2875" t="s">
        <v>222</v>
      </c>
      <c r="C2875" t="s">
        <v>253</v>
      </c>
      <c r="D2875" t="s">
        <v>258</v>
      </c>
      <c r="E2875">
        <v>2</v>
      </c>
      <c r="F2875">
        <v>2010</v>
      </c>
      <c r="G2875">
        <v>16848.708911670001</v>
      </c>
    </row>
    <row r="2876" spans="2:7" x14ac:dyDescent="0.25">
      <c r="B2876" t="s">
        <v>222</v>
      </c>
      <c r="C2876" t="s">
        <v>253</v>
      </c>
      <c r="D2876" t="s">
        <v>258</v>
      </c>
      <c r="E2876">
        <v>2</v>
      </c>
      <c r="F2876">
        <v>2015</v>
      </c>
      <c r="G2876">
        <v>17493.350271169998</v>
      </c>
    </row>
    <row r="2877" spans="2:7" x14ac:dyDescent="0.25">
      <c r="B2877" t="s">
        <v>222</v>
      </c>
      <c r="C2877" t="s">
        <v>253</v>
      </c>
      <c r="D2877" t="s">
        <v>258</v>
      </c>
      <c r="E2877">
        <v>2</v>
      </c>
      <c r="F2877">
        <v>2020</v>
      </c>
      <c r="G2877">
        <v>17619.16249621</v>
      </c>
    </row>
    <row r="2878" spans="2:7" x14ac:dyDescent="0.25">
      <c r="B2878" t="s">
        <v>222</v>
      </c>
      <c r="C2878" t="s">
        <v>253</v>
      </c>
      <c r="D2878" t="s">
        <v>258</v>
      </c>
      <c r="E2878">
        <v>2</v>
      </c>
      <c r="F2878">
        <v>2025</v>
      </c>
      <c r="G2878">
        <v>20304.461468400001</v>
      </c>
    </row>
    <row r="2879" spans="2:7" x14ac:dyDescent="0.25">
      <c r="B2879" t="s">
        <v>222</v>
      </c>
      <c r="C2879" t="s">
        <v>253</v>
      </c>
      <c r="D2879" t="s">
        <v>258</v>
      </c>
      <c r="E2879">
        <v>2</v>
      </c>
      <c r="F2879">
        <v>2030</v>
      </c>
      <c r="G2879">
        <v>22757.260929659999</v>
      </c>
    </row>
    <row r="2880" spans="2:7" x14ac:dyDescent="0.25">
      <c r="B2880" t="s">
        <v>222</v>
      </c>
      <c r="C2880" t="s">
        <v>253</v>
      </c>
      <c r="D2880" t="s">
        <v>258</v>
      </c>
      <c r="E2880">
        <v>2</v>
      </c>
      <c r="F2880">
        <v>2035</v>
      </c>
      <c r="G2880">
        <v>23057.8768427</v>
      </c>
    </row>
    <row r="2881" spans="2:7" x14ac:dyDescent="0.25">
      <c r="B2881" t="s">
        <v>222</v>
      </c>
      <c r="C2881" t="s">
        <v>253</v>
      </c>
      <c r="D2881" t="s">
        <v>258</v>
      </c>
      <c r="E2881">
        <v>2</v>
      </c>
      <c r="F2881">
        <v>2040</v>
      </c>
      <c r="G2881">
        <v>21352.5242469</v>
      </c>
    </row>
    <row r="2882" spans="2:7" x14ac:dyDescent="0.25">
      <c r="B2882" t="s">
        <v>222</v>
      </c>
      <c r="C2882" t="s">
        <v>253</v>
      </c>
      <c r="D2882" t="s">
        <v>258</v>
      </c>
      <c r="E2882">
        <v>2</v>
      </c>
      <c r="F2882">
        <v>2045</v>
      </c>
      <c r="G2882">
        <v>22118.486273679999</v>
      </c>
    </row>
    <row r="2883" spans="2:7" x14ac:dyDescent="0.25">
      <c r="B2883" t="s">
        <v>222</v>
      </c>
      <c r="C2883" t="s">
        <v>253</v>
      </c>
      <c r="D2883" t="s">
        <v>258</v>
      </c>
      <c r="E2883">
        <v>2</v>
      </c>
      <c r="F2883">
        <v>2050</v>
      </c>
      <c r="G2883">
        <v>22338.57272439</v>
      </c>
    </row>
    <row r="2884" spans="2:7" x14ac:dyDescent="0.25">
      <c r="B2884" t="s">
        <v>222</v>
      </c>
      <c r="C2884" t="s">
        <v>253</v>
      </c>
      <c r="D2884" t="s">
        <v>258</v>
      </c>
      <c r="E2884">
        <v>3</v>
      </c>
      <c r="F2884">
        <v>2010</v>
      </c>
      <c r="G2884">
        <v>4258.5191268899998</v>
      </c>
    </row>
    <row r="2885" spans="2:7" x14ac:dyDescent="0.25">
      <c r="B2885" t="s">
        <v>222</v>
      </c>
      <c r="C2885" t="s">
        <v>253</v>
      </c>
      <c r="D2885" t="s">
        <v>258</v>
      </c>
      <c r="E2885">
        <v>3</v>
      </c>
      <c r="F2885">
        <v>2015</v>
      </c>
      <c r="G2885">
        <v>4475.5763400100004</v>
      </c>
    </row>
    <row r="2886" spans="2:7" x14ac:dyDescent="0.25">
      <c r="B2886" t="s">
        <v>222</v>
      </c>
      <c r="C2886" t="s">
        <v>253</v>
      </c>
      <c r="D2886" t="s">
        <v>258</v>
      </c>
      <c r="E2886">
        <v>3</v>
      </c>
      <c r="F2886">
        <v>2020</v>
      </c>
      <c r="G2886">
        <v>4187.3399302099997</v>
      </c>
    </row>
    <row r="2887" spans="2:7" x14ac:dyDescent="0.25">
      <c r="B2887" t="s">
        <v>222</v>
      </c>
      <c r="C2887" t="s">
        <v>253</v>
      </c>
      <c r="D2887" t="s">
        <v>258</v>
      </c>
      <c r="E2887">
        <v>3</v>
      </c>
      <c r="F2887">
        <v>2025</v>
      </c>
      <c r="G2887">
        <v>4639.0728421499998</v>
      </c>
    </row>
    <row r="2888" spans="2:7" x14ac:dyDescent="0.25">
      <c r="B2888" t="s">
        <v>222</v>
      </c>
      <c r="C2888" t="s">
        <v>253</v>
      </c>
      <c r="D2888" t="s">
        <v>258</v>
      </c>
      <c r="E2888">
        <v>3</v>
      </c>
      <c r="F2888">
        <v>2030</v>
      </c>
      <c r="G2888">
        <v>5915.7291358000002</v>
      </c>
    </row>
    <row r="2889" spans="2:7" x14ac:dyDescent="0.25">
      <c r="B2889" t="s">
        <v>222</v>
      </c>
      <c r="C2889" t="s">
        <v>253</v>
      </c>
      <c r="D2889" t="s">
        <v>258</v>
      </c>
      <c r="E2889">
        <v>3</v>
      </c>
      <c r="F2889">
        <v>2035</v>
      </c>
      <c r="G2889">
        <v>5279.1061180099996</v>
      </c>
    </row>
    <row r="2890" spans="2:7" x14ac:dyDescent="0.25">
      <c r="B2890" t="s">
        <v>222</v>
      </c>
      <c r="C2890" t="s">
        <v>253</v>
      </c>
      <c r="D2890" t="s">
        <v>258</v>
      </c>
      <c r="E2890">
        <v>3</v>
      </c>
      <c r="F2890">
        <v>2040</v>
      </c>
      <c r="G2890">
        <v>6161.7202730400004</v>
      </c>
    </row>
    <row r="2891" spans="2:7" x14ac:dyDescent="0.25">
      <c r="B2891" t="s">
        <v>222</v>
      </c>
      <c r="C2891" t="s">
        <v>253</v>
      </c>
      <c r="D2891" t="s">
        <v>258</v>
      </c>
      <c r="E2891">
        <v>3</v>
      </c>
      <c r="F2891">
        <v>2045</v>
      </c>
      <c r="G2891">
        <v>5923.6549677399998</v>
      </c>
    </row>
    <row r="2892" spans="2:7" x14ac:dyDescent="0.25">
      <c r="B2892" t="s">
        <v>222</v>
      </c>
      <c r="C2892" t="s">
        <v>253</v>
      </c>
      <c r="D2892" t="s">
        <v>258</v>
      </c>
      <c r="E2892">
        <v>3</v>
      </c>
      <c r="F2892">
        <v>2050</v>
      </c>
      <c r="G2892">
        <v>5353.6433218399998</v>
      </c>
    </row>
    <row r="2893" spans="2:7" x14ac:dyDescent="0.25">
      <c r="B2893" t="s">
        <v>222</v>
      </c>
      <c r="C2893" t="s">
        <v>253</v>
      </c>
      <c r="D2893" t="s">
        <v>258</v>
      </c>
      <c r="E2893">
        <v>4</v>
      </c>
      <c r="F2893">
        <v>2010</v>
      </c>
      <c r="G2893">
        <v>1760.1090989100001</v>
      </c>
    </row>
    <row r="2894" spans="2:7" x14ac:dyDescent="0.25">
      <c r="B2894" t="s">
        <v>222</v>
      </c>
      <c r="C2894" t="s">
        <v>253</v>
      </c>
      <c r="D2894" t="s">
        <v>258</v>
      </c>
      <c r="E2894">
        <v>4</v>
      </c>
      <c r="F2894">
        <v>2015</v>
      </c>
      <c r="G2894">
        <v>3743.8240729499998</v>
      </c>
    </row>
    <row r="2895" spans="2:7" x14ac:dyDescent="0.25">
      <c r="B2895" t="s">
        <v>222</v>
      </c>
      <c r="C2895" t="s">
        <v>253</v>
      </c>
      <c r="D2895" t="s">
        <v>258</v>
      </c>
      <c r="E2895">
        <v>4</v>
      </c>
      <c r="F2895">
        <v>2020</v>
      </c>
      <c r="G2895">
        <v>3836.5486396000001</v>
      </c>
    </row>
    <row r="2896" spans="2:7" x14ac:dyDescent="0.25">
      <c r="B2896" t="s">
        <v>222</v>
      </c>
      <c r="C2896" t="s">
        <v>253</v>
      </c>
      <c r="D2896" t="s">
        <v>258</v>
      </c>
      <c r="E2896">
        <v>4</v>
      </c>
      <c r="F2896">
        <v>2025</v>
      </c>
      <c r="G2896">
        <v>5381.0086229400004</v>
      </c>
    </row>
    <row r="2897" spans="2:7" x14ac:dyDescent="0.25">
      <c r="B2897" t="s">
        <v>222</v>
      </c>
      <c r="C2897" t="s">
        <v>253</v>
      </c>
      <c r="D2897" t="s">
        <v>258</v>
      </c>
      <c r="E2897">
        <v>4</v>
      </c>
      <c r="F2897">
        <v>2030</v>
      </c>
      <c r="G2897">
        <v>4700.3081877799996</v>
      </c>
    </row>
    <row r="2898" spans="2:7" x14ac:dyDescent="0.25">
      <c r="B2898" t="s">
        <v>222</v>
      </c>
      <c r="C2898" t="s">
        <v>253</v>
      </c>
      <c r="D2898" t="s">
        <v>258</v>
      </c>
      <c r="E2898">
        <v>4</v>
      </c>
      <c r="F2898">
        <v>2035</v>
      </c>
      <c r="G2898">
        <v>4287.79752938</v>
      </c>
    </row>
    <row r="2899" spans="2:7" x14ac:dyDescent="0.25">
      <c r="B2899" t="s">
        <v>222</v>
      </c>
      <c r="C2899" t="s">
        <v>253</v>
      </c>
      <c r="D2899" t="s">
        <v>258</v>
      </c>
      <c r="E2899">
        <v>4</v>
      </c>
      <c r="F2899">
        <v>2040</v>
      </c>
      <c r="G2899">
        <v>3799.8162618900001</v>
      </c>
    </row>
    <row r="2900" spans="2:7" x14ac:dyDescent="0.25">
      <c r="B2900" t="s">
        <v>222</v>
      </c>
      <c r="C2900" t="s">
        <v>253</v>
      </c>
      <c r="D2900" t="s">
        <v>258</v>
      </c>
      <c r="E2900">
        <v>4</v>
      </c>
      <c r="F2900">
        <v>2045</v>
      </c>
      <c r="G2900">
        <v>4714.3179477000003</v>
      </c>
    </row>
    <row r="2901" spans="2:7" x14ac:dyDescent="0.25">
      <c r="B2901" t="s">
        <v>222</v>
      </c>
      <c r="C2901" t="s">
        <v>253</v>
      </c>
      <c r="D2901" t="s">
        <v>258</v>
      </c>
      <c r="E2901">
        <v>4</v>
      </c>
      <c r="F2901">
        <v>2050</v>
      </c>
      <c r="G2901">
        <v>6344.0761008999998</v>
      </c>
    </row>
    <row r="2902" spans="2:7" x14ac:dyDescent="0.25">
      <c r="B2902" t="s">
        <v>222</v>
      </c>
      <c r="C2902" t="s">
        <v>253</v>
      </c>
      <c r="D2902" t="s">
        <v>258</v>
      </c>
      <c r="E2902">
        <v>5</v>
      </c>
      <c r="F2902">
        <v>2010</v>
      </c>
      <c r="G2902">
        <v>276</v>
      </c>
    </row>
    <row r="2903" spans="2:7" x14ac:dyDescent="0.25">
      <c r="B2903" t="s">
        <v>222</v>
      </c>
      <c r="C2903" t="s">
        <v>253</v>
      </c>
      <c r="D2903" t="s">
        <v>258</v>
      </c>
      <c r="E2903">
        <v>5</v>
      </c>
      <c r="F2903">
        <v>2015</v>
      </c>
      <c r="G2903">
        <v>1824</v>
      </c>
    </row>
    <row r="2904" spans="2:7" x14ac:dyDescent="0.25">
      <c r="B2904" t="s">
        <v>222</v>
      </c>
      <c r="C2904" t="s">
        <v>253</v>
      </c>
      <c r="D2904" t="s">
        <v>258</v>
      </c>
      <c r="E2904">
        <v>5</v>
      </c>
      <c r="F2904">
        <v>2020</v>
      </c>
      <c r="G2904">
        <v>1260</v>
      </c>
    </row>
    <row r="2905" spans="2:7" x14ac:dyDescent="0.25">
      <c r="B2905" t="s">
        <v>222</v>
      </c>
      <c r="C2905" t="s">
        <v>253</v>
      </c>
      <c r="D2905" t="s">
        <v>258</v>
      </c>
      <c r="E2905">
        <v>5</v>
      </c>
      <c r="F2905">
        <v>2025</v>
      </c>
      <c r="G2905">
        <v>882</v>
      </c>
    </row>
    <row r="2906" spans="2:7" x14ac:dyDescent="0.25">
      <c r="B2906" t="s">
        <v>222</v>
      </c>
      <c r="C2906" t="s">
        <v>253</v>
      </c>
      <c r="D2906" t="s">
        <v>258</v>
      </c>
      <c r="E2906">
        <v>5</v>
      </c>
      <c r="F2906">
        <v>2030</v>
      </c>
      <c r="G2906">
        <v>1044</v>
      </c>
    </row>
    <row r="2907" spans="2:7" x14ac:dyDescent="0.25">
      <c r="B2907" t="s">
        <v>222</v>
      </c>
      <c r="C2907" t="s">
        <v>253</v>
      </c>
      <c r="D2907" t="s">
        <v>258</v>
      </c>
      <c r="E2907">
        <v>5</v>
      </c>
      <c r="F2907">
        <v>2035</v>
      </c>
      <c r="G2907">
        <v>1182</v>
      </c>
    </row>
    <row r="2908" spans="2:7" x14ac:dyDescent="0.25">
      <c r="B2908" t="s">
        <v>222</v>
      </c>
      <c r="C2908" t="s">
        <v>253</v>
      </c>
      <c r="D2908" t="s">
        <v>258</v>
      </c>
      <c r="E2908">
        <v>5</v>
      </c>
      <c r="F2908">
        <v>2040</v>
      </c>
      <c r="G2908">
        <v>1182</v>
      </c>
    </row>
    <row r="2909" spans="2:7" x14ac:dyDescent="0.25">
      <c r="B2909" t="s">
        <v>222</v>
      </c>
      <c r="C2909" t="s">
        <v>253</v>
      </c>
      <c r="D2909" t="s">
        <v>258</v>
      </c>
      <c r="E2909">
        <v>5</v>
      </c>
      <c r="F2909">
        <v>2045</v>
      </c>
      <c r="G2909">
        <v>1482</v>
      </c>
    </row>
    <row r="2910" spans="2:7" x14ac:dyDescent="0.25">
      <c r="B2910" t="s">
        <v>222</v>
      </c>
      <c r="C2910" t="s">
        <v>253</v>
      </c>
      <c r="D2910" t="s">
        <v>258</v>
      </c>
      <c r="E2910">
        <v>5</v>
      </c>
      <c r="F2910">
        <v>2050</v>
      </c>
      <c r="G2910">
        <v>924</v>
      </c>
    </row>
    <row r="2911" spans="2:7" x14ac:dyDescent="0.25">
      <c r="B2911" t="s">
        <v>222</v>
      </c>
      <c r="C2911" t="s">
        <v>253</v>
      </c>
      <c r="D2911" t="s">
        <v>258</v>
      </c>
      <c r="E2911">
        <v>6</v>
      </c>
      <c r="F2911">
        <v>2010</v>
      </c>
      <c r="G2911">
        <v>630</v>
      </c>
    </row>
    <row r="2912" spans="2:7" x14ac:dyDescent="0.25">
      <c r="B2912" t="s">
        <v>222</v>
      </c>
      <c r="C2912" t="s">
        <v>253</v>
      </c>
      <c r="D2912" t="s">
        <v>258</v>
      </c>
      <c r="E2912">
        <v>6</v>
      </c>
      <c r="F2912">
        <v>2015</v>
      </c>
      <c r="G2912">
        <v>360</v>
      </c>
    </row>
    <row r="2913" spans="2:7" x14ac:dyDescent="0.25">
      <c r="B2913" t="s">
        <v>222</v>
      </c>
      <c r="C2913" t="s">
        <v>253</v>
      </c>
      <c r="D2913" t="s">
        <v>258</v>
      </c>
      <c r="E2913">
        <v>6</v>
      </c>
      <c r="F2913">
        <v>2020</v>
      </c>
      <c r="G2913">
        <v>108</v>
      </c>
    </row>
    <row r="2914" spans="2:7" x14ac:dyDescent="0.25">
      <c r="B2914" t="s">
        <v>222</v>
      </c>
      <c r="C2914" t="s">
        <v>253</v>
      </c>
      <c r="D2914" t="s">
        <v>258</v>
      </c>
      <c r="E2914">
        <v>6</v>
      </c>
      <c r="F2914">
        <v>2025</v>
      </c>
      <c r="G2914">
        <v>336</v>
      </c>
    </row>
    <row r="2915" spans="2:7" x14ac:dyDescent="0.25">
      <c r="B2915" t="s">
        <v>222</v>
      </c>
      <c r="C2915" t="s">
        <v>253</v>
      </c>
      <c r="D2915" t="s">
        <v>258</v>
      </c>
      <c r="E2915">
        <v>6</v>
      </c>
      <c r="F2915">
        <v>2030</v>
      </c>
      <c r="G2915">
        <v>546</v>
      </c>
    </row>
    <row r="2916" spans="2:7" x14ac:dyDescent="0.25">
      <c r="B2916" t="s">
        <v>222</v>
      </c>
      <c r="C2916" t="s">
        <v>253</v>
      </c>
      <c r="D2916" t="s">
        <v>258</v>
      </c>
      <c r="E2916">
        <v>6</v>
      </c>
      <c r="F2916">
        <v>2035</v>
      </c>
      <c r="G2916">
        <v>264</v>
      </c>
    </row>
    <row r="2917" spans="2:7" x14ac:dyDescent="0.25">
      <c r="B2917" t="s">
        <v>222</v>
      </c>
      <c r="C2917" t="s">
        <v>253</v>
      </c>
      <c r="D2917" t="s">
        <v>258</v>
      </c>
      <c r="E2917">
        <v>6</v>
      </c>
      <c r="F2917">
        <v>2040</v>
      </c>
      <c r="G2917">
        <v>552</v>
      </c>
    </row>
    <row r="2918" spans="2:7" x14ac:dyDescent="0.25">
      <c r="B2918" t="s">
        <v>222</v>
      </c>
      <c r="C2918" t="s">
        <v>253</v>
      </c>
      <c r="D2918" t="s">
        <v>258</v>
      </c>
      <c r="E2918">
        <v>6</v>
      </c>
      <c r="F2918">
        <v>2045</v>
      </c>
      <c r="G2918">
        <v>402</v>
      </c>
    </row>
    <row r="2919" spans="2:7" x14ac:dyDescent="0.25">
      <c r="B2919" t="s">
        <v>222</v>
      </c>
      <c r="C2919" t="s">
        <v>253</v>
      </c>
      <c r="D2919" t="s">
        <v>258</v>
      </c>
      <c r="E2919">
        <v>6</v>
      </c>
      <c r="F2919">
        <v>2050</v>
      </c>
      <c r="G2919">
        <v>630</v>
      </c>
    </row>
    <row r="2920" spans="2:7" x14ac:dyDescent="0.25">
      <c r="B2920" t="s">
        <v>222</v>
      </c>
      <c r="C2920" t="s">
        <v>253</v>
      </c>
      <c r="D2920" t="s">
        <v>259</v>
      </c>
      <c r="E2920">
        <v>1</v>
      </c>
      <c r="F2920">
        <v>2010</v>
      </c>
      <c r="G2920">
        <v>9285.7881142000006</v>
      </c>
    </row>
    <row r="2921" spans="2:7" x14ac:dyDescent="0.25">
      <c r="B2921" t="s">
        <v>222</v>
      </c>
      <c r="C2921" t="s">
        <v>253</v>
      </c>
      <c r="D2921" t="s">
        <v>259</v>
      </c>
      <c r="E2921">
        <v>1</v>
      </c>
      <c r="F2921">
        <v>2015</v>
      </c>
      <c r="G2921">
        <v>10252.13981742</v>
      </c>
    </row>
    <row r="2922" spans="2:7" x14ac:dyDescent="0.25">
      <c r="B2922" t="s">
        <v>222</v>
      </c>
      <c r="C2922" t="s">
        <v>253</v>
      </c>
      <c r="D2922" t="s">
        <v>259</v>
      </c>
      <c r="E2922">
        <v>1</v>
      </c>
      <c r="F2922">
        <v>2020</v>
      </c>
      <c r="G2922">
        <v>13739.682601930001</v>
      </c>
    </row>
    <row r="2923" spans="2:7" x14ac:dyDescent="0.25">
      <c r="B2923" t="s">
        <v>222</v>
      </c>
      <c r="C2923" t="s">
        <v>253</v>
      </c>
      <c r="D2923" t="s">
        <v>259</v>
      </c>
      <c r="E2923">
        <v>1</v>
      </c>
      <c r="F2923">
        <v>2025</v>
      </c>
      <c r="G2923">
        <v>14194.244951479999</v>
      </c>
    </row>
    <row r="2924" spans="2:7" x14ac:dyDescent="0.25">
      <c r="B2924" t="s">
        <v>222</v>
      </c>
      <c r="C2924" t="s">
        <v>253</v>
      </c>
      <c r="D2924" t="s">
        <v>259</v>
      </c>
      <c r="E2924">
        <v>1</v>
      </c>
      <c r="F2924">
        <v>2030</v>
      </c>
      <c r="G2924">
        <v>14431.45725677</v>
      </c>
    </row>
    <row r="2925" spans="2:7" x14ac:dyDescent="0.25">
      <c r="B2925" t="s">
        <v>222</v>
      </c>
      <c r="C2925" t="s">
        <v>253</v>
      </c>
      <c r="D2925" t="s">
        <v>259</v>
      </c>
      <c r="E2925">
        <v>1</v>
      </c>
      <c r="F2925">
        <v>2035</v>
      </c>
      <c r="G2925">
        <v>16388.906006789999</v>
      </c>
    </row>
    <row r="2926" spans="2:7" x14ac:dyDescent="0.25">
      <c r="B2926" t="s">
        <v>222</v>
      </c>
      <c r="C2926" t="s">
        <v>253</v>
      </c>
      <c r="D2926" t="s">
        <v>259</v>
      </c>
      <c r="E2926">
        <v>1</v>
      </c>
      <c r="F2926">
        <v>2040</v>
      </c>
      <c r="G2926">
        <v>18101.680229239999</v>
      </c>
    </row>
    <row r="2927" spans="2:7" x14ac:dyDescent="0.25">
      <c r="B2927" t="s">
        <v>222</v>
      </c>
      <c r="C2927" t="s">
        <v>253</v>
      </c>
      <c r="D2927" t="s">
        <v>259</v>
      </c>
      <c r="E2927">
        <v>1</v>
      </c>
      <c r="F2927">
        <v>2045</v>
      </c>
      <c r="G2927">
        <v>15682.561799139999</v>
      </c>
    </row>
    <row r="2928" spans="2:7" x14ac:dyDescent="0.25">
      <c r="B2928" t="s">
        <v>222</v>
      </c>
      <c r="C2928" t="s">
        <v>253</v>
      </c>
      <c r="D2928" t="s">
        <v>259</v>
      </c>
      <c r="E2928">
        <v>1</v>
      </c>
      <c r="F2928">
        <v>2050</v>
      </c>
      <c r="G2928">
        <v>16324.31127255</v>
      </c>
    </row>
    <row r="2929" spans="2:7" x14ac:dyDescent="0.25">
      <c r="B2929" t="s">
        <v>222</v>
      </c>
      <c r="C2929" t="s">
        <v>253</v>
      </c>
      <c r="D2929" t="s">
        <v>259</v>
      </c>
      <c r="E2929">
        <v>2</v>
      </c>
      <c r="F2929">
        <v>2010</v>
      </c>
      <c r="G2929">
        <v>4461.2595253999998</v>
      </c>
    </row>
    <row r="2930" spans="2:7" x14ac:dyDescent="0.25">
      <c r="B2930" t="s">
        <v>222</v>
      </c>
      <c r="C2930" t="s">
        <v>253</v>
      </c>
      <c r="D2930" t="s">
        <v>259</v>
      </c>
      <c r="E2930">
        <v>2</v>
      </c>
      <c r="F2930">
        <v>2015</v>
      </c>
      <c r="G2930">
        <v>6048.0604902900004</v>
      </c>
    </row>
    <row r="2931" spans="2:7" x14ac:dyDescent="0.25">
      <c r="B2931" t="s">
        <v>222</v>
      </c>
      <c r="C2931" t="s">
        <v>253</v>
      </c>
      <c r="D2931" t="s">
        <v>259</v>
      </c>
      <c r="E2931">
        <v>2</v>
      </c>
      <c r="F2931">
        <v>2020</v>
      </c>
      <c r="G2931">
        <v>5402.2501511299997</v>
      </c>
    </row>
    <row r="2932" spans="2:7" x14ac:dyDescent="0.25">
      <c r="B2932" t="s">
        <v>222</v>
      </c>
      <c r="C2932" t="s">
        <v>253</v>
      </c>
      <c r="D2932" t="s">
        <v>259</v>
      </c>
      <c r="E2932">
        <v>2</v>
      </c>
      <c r="F2932">
        <v>2025</v>
      </c>
      <c r="G2932">
        <v>6033.6166942299997</v>
      </c>
    </row>
    <row r="2933" spans="2:7" x14ac:dyDescent="0.25">
      <c r="B2933" t="s">
        <v>222</v>
      </c>
      <c r="C2933" t="s">
        <v>253</v>
      </c>
      <c r="D2933" t="s">
        <v>259</v>
      </c>
      <c r="E2933">
        <v>2</v>
      </c>
      <c r="F2933">
        <v>2030</v>
      </c>
      <c r="G2933">
        <v>8021.6770295699998</v>
      </c>
    </row>
    <row r="2934" spans="2:7" x14ac:dyDescent="0.25">
      <c r="B2934" t="s">
        <v>222</v>
      </c>
      <c r="C2934" t="s">
        <v>253</v>
      </c>
      <c r="D2934" t="s">
        <v>259</v>
      </c>
      <c r="E2934">
        <v>2</v>
      </c>
      <c r="F2934">
        <v>2035</v>
      </c>
      <c r="G2934">
        <v>7403.6892409100001</v>
      </c>
    </row>
    <row r="2935" spans="2:7" x14ac:dyDescent="0.25">
      <c r="B2935" t="s">
        <v>222</v>
      </c>
      <c r="C2935" t="s">
        <v>253</v>
      </c>
      <c r="D2935" t="s">
        <v>259</v>
      </c>
      <c r="E2935">
        <v>2</v>
      </c>
      <c r="F2935">
        <v>2040</v>
      </c>
      <c r="G2935">
        <v>7348.3313911200003</v>
      </c>
    </row>
    <row r="2936" spans="2:7" x14ac:dyDescent="0.25">
      <c r="B2936" t="s">
        <v>222</v>
      </c>
      <c r="C2936" t="s">
        <v>253</v>
      </c>
      <c r="D2936" t="s">
        <v>259</v>
      </c>
      <c r="E2936">
        <v>2</v>
      </c>
      <c r="F2936">
        <v>2045</v>
      </c>
      <c r="G2936">
        <v>7114.9838371300002</v>
      </c>
    </row>
    <row r="2937" spans="2:7" x14ac:dyDescent="0.25">
      <c r="B2937" t="s">
        <v>222</v>
      </c>
      <c r="C2937" t="s">
        <v>253</v>
      </c>
      <c r="D2937" t="s">
        <v>259</v>
      </c>
      <c r="E2937">
        <v>2</v>
      </c>
      <c r="F2937">
        <v>2050</v>
      </c>
      <c r="G2937">
        <v>6575.4099526099999</v>
      </c>
    </row>
    <row r="2938" spans="2:7" x14ac:dyDescent="0.25">
      <c r="B2938" t="s">
        <v>222</v>
      </c>
      <c r="C2938" t="s">
        <v>253</v>
      </c>
      <c r="D2938" t="s">
        <v>259</v>
      </c>
      <c r="E2938">
        <v>3</v>
      </c>
      <c r="F2938">
        <v>2010</v>
      </c>
      <c r="G2938">
        <v>108</v>
      </c>
    </row>
    <row r="2939" spans="2:7" x14ac:dyDescent="0.25">
      <c r="B2939" t="s">
        <v>222</v>
      </c>
      <c r="C2939" t="s">
        <v>253</v>
      </c>
      <c r="D2939" t="s">
        <v>259</v>
      </c>
      <c r="E2939">
        <v>3</v>
      </c>
      <c r="F2939">
        <v>2015</v>
      </c>
      <c r="G2939">
        <v>1378.2067363799999</v>
      </c>
    </row>
    <row r="2940" spans="2:7" x14ac:dyDescent="0.25">
      <c r="B2940" t="s">
        <v>222</v>
      </c>
      <c r="C2940" t="s">
        <v>253</v>
      </c>
      <c r="D2940" t="s">
        <v>259</v>
      </c>
      <c r="E2940">
        <v>3</v>
      </c>
      <c r="F2940">
        <v>2020</v>
      </c>
      <c r="G2940">
        <v>1696.1831911199999</v>
      </c>
    </row>
    <row r="2941" spans="2:7" x14ac:dyDescent="0.25">
      <c r="B2941" t="s">
        <v>222</v>
      </c>
      <c r="C2941" t="s">
        <v>253</v>
      </c>
      <c r="D2941" t="s">
        <v>259</v>
      </c>
      <c r="E2941">
        <v>3</v>
      </c>
      <c r="F2941">
        <v>2025</v>
      </c>
      <c r="G2941">
        <v>1639.67725842</v>
      </c>
    </row>
    <row r="2942" spans="2:7" x14ac:dyDescent="0.25">
      <c r="B2942" t="s">
        <v>222</v>
      </c>
      <c r="C2942" t="s">
        <v>253</v>
      </c>
      <c r="D2942" t="s">
        <v>259</v>
      </c>
      <c r="E2942">
        <v>3</v>
      </c>
      <c r="F2942">
        <v>2030</v>
      </c>
      <c r="G2942">
        <v>1827.2807683200001</v>
      </c>
    </row>
    <row r="2943" spans="2:7" x14ac:dyDescent="0.25">
      <c r="B2943" t="s">
        <v>222</v>
      </c>
      <c r="C2943" t="s">
        <v>253</v>
      </c>
      <c r="D2943" t="s">
        <v>259</v>
      </c>
      <c r="E2943">
        <v>3</v>
      </c>
      <c r="F2943">
        <v>2035</v>
      </c>
      <c r="G2943">
        <v>1526.0155520599999</v>
      </c>
    </row>
    <row r="2944" spans="2:7" x14ac:dyDescent="0.25">
      <c r="B2944" t="s">
        <v>222</v>
      </c>
      <c r="C2944" t="s">
        <v>253</v>
      </c>
      <c r="D2944" t="s">
        <v>259</v>
      </c>
      <c r="E2944">
        <v>3</v>
      </c>
      <c r="F2944">
        <v>2040</v>
      </c>
      <c r="G2944">
        <v>2194.1349022600002</v>
      </c>
    </row>
    <row r="2945" spans="2:7" x14ac:dyDescent="0.25">
      <c r="B2945" t="s">
        <v>222</v>
      </c>
      <c r="C2945" t="s">
        <v>253</v>
      </c>
      <c r="D2945" t="s">
        <v>259</v>
      </c>
      <c r="E2945">
        <v>3</v>
      </c>
      <c r="F2945">
        <v>2045</v>
      </c>
      <c r="G2945">
        <v>2292</v>
      </c>
    </row>
    <row r="2946" spans="2:7" x14ac:dyDescent="0.25">
      <c r="B2946" t="s">
        <v>222</v>
      </c>
      <c r="C2946" t="s">
        <v>253</v>
      </c>
      <c r="D2946" t="s">
        <v>259</v>
      </c>
      <c r="E2946">
        <v>3</v>
      </c>
      <c r="F2946">
        <v>2050</v>
      </c>
      <c r="G2946">
        <v>2508.2432156099999</v>
      </c>
    </row>
    <row r="2947" spans="2:7" x14ac:dyDescent="0.25">
      <c r="B2947" t="s">
        <v>222</v>
      </c>
      <c r="C2947" t="s">
        <v>253</v>
      </c>
      <c r="D2947" t="s">
        <v>259</v>
      </c>
      <c r="E2947">
        <v>4</v>
      </c>
      <c r="F2947">
        <v>2015</v>
      </c>
      <c r="G2947">
        <v>654</v>
      </c>
    </row>
    <row r="2948" spans="2:7" x14ac:dyDescent="0.25">
      <c r="B2948" t="s">
        <v>222</v>
      </c>
      <c r="C2948" t="s">
        <v>253</v>
      </c>
      <c r="D2948" t="s">
        <v>259</v>
      </c>
      <c r="E2948">
        <v>4</v>
      </c>
      <c r="F2948">
        <v>2020</v>
      </c>
      <c r="G2948">
        <v>1122</v>
      </c>
    </row>
    <row r="2949" spans="2:7" x14ac:dyDescent="0.25">
      <c r="B2949" t="s">
        <v>222</v>
      </c>
      <c r="C2949" t="s">
        <v>253</v>
      </c>
      <c r="D2949" t="s">
        <v>259</v>
      </c>
      <c r="E2949">
        <v>4</v>
      </c>
      <c r="F2949">
        <v>2025</v>
      </c>
      <c r="G2949">
        <v>1374</v>
      </c>
    </row>
    <row r="2950" spans="2:7" x14ac:dyDescent="0.25">
      <c r="B2950" t="s">
        <v>222</v>
      </c>
      <c r="C2950" t="s">
        <v>253</v>
      </c>
      <c r="D2950" t="s">
        <v>259</v>
      </c>
      <c r="E2950">
        <v>4</v>
      </c>
      <c r="F2950">
        <v>2030</v>
      </c>
      <c r="G2950">
        <v>1434</v>
      </c>
    </row>
    <row r="2951" spans="2:7" x14ac:dyDescent="0.25">
      <c r="B2951" t="s">
        <v>222</v>
      </c>
      <c r="C2951" t="s">
        <v>253</v>
      </c>
      <c r="D2951" t="s">
        <v>259</v>
      </c>
      <c r="E2951">
        <v>4</v>
      </c>
      <c r="F2951">
        <v>2035</v>
      </c>
      <c r="G2951">
        <v>2047.9376016000001</v>
      </c>
    </row>
    <row r="2952" spans="2:7" x14ac:dyDescent="0.25">
      <c r="B2952" t="s">
        <v>222</v>
      </c>
      <c r="C2952" t="s">
        <v>253</v>
      </c>
      <c r="D2952" t="s">
        <v>259</v>
      </c>
      <c r="E2952">
        <v>4</v>
      </c>
      <c r="F2952">
        <v>2040</v>
      </c>
      <c r="G2952">
        <v>1422</v>
      </c>
    </row>
    <row r="2953" spans="2:7" x14ac:dyDescent="0.25">
      <c r="B2953" t="s">
        <v>222</v>
      </c>
      <c r="C2953" t="s">
        <v>253</v>
      </c>
      <c r="D2953" t="s">
        <v>259</v>
      </c>
      <c r="E2953">
        <v>4</v>
      </c>
      <c r="F2953">
        <v>2045</v>
      </c>
      <c r="G2953">
        <v>1728</v>
      </c>
    </row>
    <row r="2954" spans="2:7" x14ac:dyDescent="0.25">
      <c r="B2954" t="s">
        <v>222</v>
      </c>
      <c r="C2954" t="s">
        <v>253</v>
      </c>
      <c r="D2954" t="s">
        <v>259</v>
      </c>
      <c r="E2954">
        <v>4</v>
      </c>
      <c r="F2954">
        <v>2050</v>
      </c>
      <c r="G2954">
        <v>1248</v>
      </c>
    </row>
    <row r="2955" spans="2:7" x14ac:dyDescent="0.25">
      <c r="B2955" t="s">
        <v>222</v>
      </c>
      <c r="C2955" t="s">
        <v>253</v>
      </c>
      <c r="D2955" t="s">
        <v>259</v>
      </c>
      <c r="E2955">
        <v>5</v>
      </c>
      <c r="F2955">
        <v>2015</v>
      </c>
      <c r="G2955">
        <v>1032</v>
      </c>
    </row>
    <row r="2956" spans="2:7" x14ac:dyDescent="0.25">
      <c r="B2956" t="s">
        <v>222</v>
      </c>
      <c r="C2956" t="s">
        <v>253</v>
      </c>
      <c r="D2956" t="s">
        <v>259</v>
      </c>
      <c r="E2956">
        <v>5</v>
      </c>
      <c r="F2956">
        <v>2020</v>
      </c>
      <c r="G2956">
        <v>444</v>
      </c>
    </row>
    <row r="2957" spans="2:7" x14ac:dyDescent="0.25">
      <c r="B2957" t="s">
        <v>222</v>
      </c>
      <c r="C2957" t="s">
        <v>253</v>
      </c>
      <c r="D2957" t="s">
        <v>259</v>
      </c>
      <c r="E2957">
        <v>5</v>
      </c>
      <c r="F2957">
        <v>2025</v>
      </c>
      <c r="G2957">
        <v>528</v>
      </c>
    </row>
    <row r="2958" spans="2:7" x14ac:dyDescent="0.25">
      <c r="B2958" t="s">
        <v>222</v>
      </c>
      <c r="C2958" t="s">
        <v>253</v>
      </c>
      <c r="D2958" t="s">
        <v>259</v>
      </c>
      <c r="E2958">
        <v>5</v>
      </c>
      <c r="F2958">
        <v>2030</v>
      </c>
      <c r="G2958">
        <v>450</v>
      </c>
    </row>
    <row r="2959" spans="2:7" x14ac:dyDescent="0.25">
      <c r="B2959" t="s">
        <v>222</v>
      </c>
      <c r="C2959" t="s">
        <v>253</v>
      </c>
      <c r="D2959" t="s">
        <v>259</v>
      </c>
      <c r="E2959">
        <v>5</v>
      </c>
      <c r="F2959">
        <v>2035</v>
      </c>
      <c r="G2959">
        <v>546</v>
      </c>
    </row>
    <row r="2960" spans="2:7" x14ac:dyDescent="0.25">
      <c r="B2960" t="s">
        <v>222</v>
      </c>
      <c r="C2960" t="s">
        <v>253</v>
      </c>
      <c r="D2960" t="s">
        <v>259</v>
      </c>
      <c r="E2960">
        <v>5</v>
      </c>
      <c r="F2960">
        <v>2040</v>
      </c>
      <c r="G2960">
        <v>1212</v>
      </c>
    </row>
    <row r="2961" spans="2:8" x14ac:dyDescent="0.25">
      <c r="B2961" t="s">
        <v>222</v>
      </c>
      <c r="C2961" t="s">
        <v>253</v>
      </c>
      <c r="D2961" t="s">
        <v>259</v>
      </c>
      <c r="E2961">
        <v>5</v>
      </c>
      <c r="F2961">
        <v>2045</v>
      </c>
      <c r="G2961">
        <v>246</v>
      </c>
    </row>
    <row r="2962" spans="2:8" x14ac:dyDescent="0.25">
      <c r="B2962" t="s">
        <v>222</v>
      </c>
      <c r="C2962" t="s">
        <v>253</v>
      </c>
      <c r="D2962" t="s">
        <v>259</v>
      </c>
      <c r="E2962">
        <v>5</v>
      </c>
      <c r="F2962">
        <v>2050</v>
      </c>
      <c r="G2962">
        <v>336</v>
      </c>
    </row>
    <row r="2963" spans="2:8" x14ac:dyDescent="0.25">
      <c r="B2963" t="s">
        <v>222</v>
      </c>
      <c r="C2963" t="s">
        <v>253</v>
      </c>
      <c r="D2963" t="s">
        <v>259</v>
      </c>
      <c r="E2963">
        <v>6</v>
      </c>
      <c r="F2963">
        <v>2020</v>
      </c>
      <c r="G2963">
        <v>198</v>
      </c>
    </row>
    <row r="2964" spans="2:8" x14ac:dyDescent="0.25">
      <c r="B2964" t="s">
        <v>222</v>
      </c>
      <c r="C2964" t="s">
        <v>253</v>
      </c>
      <c r="D2964" t="s">
        <v>259</v>
      </c>
      <c r="E2964">
        <v>6</v>
      </c>
      <c r="F2964">
        <v>2025</v>
      </c>
      <c r="G2964">
        <v>132</v>
      </c>
    </row>
    <row r="2965" spans="2:8" x14ac:dyDescent="0.25">
      <c r="B2965" t="s">
        <v>222</v>
      </c>
      <c r="C2965" t="s">
        <v>253</v>
      </c>
      <c r="D2965" t="s">
        <v>259</v>
      </c>
      <c r="E2965">
        <v>6</v>
      </c>
      <c r="F2965">
        <v>2030</v>
      </c>
      <c r="G2965">
        <v>42</v>
      </c>
    </row>
    <row r="2966" spans="2:8" x14ac:dyDescent="0.25">
      <c r="B2966" t="s">
        <v>222</v>
      </c>
      <c r="C2966" t="s">
        <v>253</v>
      </c>
      <c r="D2966" t="s">
        <v>259</v>
      </c>
      <c r="E2966">
        <v>6</v>
      </c>
      <c r="F2966">
        <v>2040</v>
      </c>
      <c r="G2966">
        <v>84</v>
      </c>
    </row>
    <row r="2967" spans="2:8" x14ac:dyDescent="0.25">
      <c r="B2967" t="s">
        <v>222</v>
      </c>
      <c r="C2967" t="s">
        <v>253</v>
      </c>
      <c r="D2967" t="s">
        <v>259</v>
      </c>
      <c r="E2967">
        <v>6</v>
      </c>
      <c r="F2967">
        <v>2045</v>
      </c>
      <c r="G2967">
        <v>336</v>
      </c>
    </row>
    <row r="2968" spans="2:8" x14ac:dyDescent="0.25">
      <c r="B2968" t="s">
        <v>222</v>
      </c>
      <c r="C2968" t="s">
        <v>253</v>
      </c>
      <c r="D2968" t="s">
        <v>259</v>
      </c>
      <c r="E2968">
        <v>6</v>
      </c>
      <c r="F2968">
        <v>2050</v>
      </c>
      <c r="G2968">
        <v>168</v>
      </c>
    </row>
    <row r="2969" spans="2:8" x14ac:dyDescent="0.25">
      <c r="B2969" t="s">
        <v>222</v>
      </c>
      <c r="C2969" t="s">
        <v>252</v>
      </c>
      <c r="D2969" t="s">
        <v>251</v>
      </c>
      <c r="E2969">
        <v>1</v>
      </c>
      <c r="F2969">
        <v>2010</v>
      </c>
      <c r="G2969">
        <v>66114.18523925</v>
      </c>
    </row>
    <row r="2970" spans="2:8" x14ac:dyDescent="0.25">
      <c r="B2970" t="s">
        <v>222</v>
      </c>
      <c r="C2970" t="s">
        <v>252</v>
      </c>
      <c r="D2970" t="s">
        <v>251</v>
      </c>
      <c r="E2970">
        <v>1</v>
      </c>
      <c r="F2970">
        <v>2015</v>
      </c>
      <c r="G2970">
        <v>82164.223352090004</v>
      </c>
    </row>
    <row r="2971" spans="2:8" x14ac:dyDescent="0.25">
      <c r="B2971" t="s">
        <v>222</v>
      </c>
      <c r="C2971" t="s">
        <v>252</v>
      </c>
      <c r="D2971" t="s">
        <v>251</v>
      </c>
      <c r="E2971">
        <v>1</v>
      </c>
      <c r="F2971">
        <v>2020</v>
      </c>
      <c r="G2971">
        <v>87691.577207859998</v>
      </c>
    </row>
    <row r="2972" spans="2:8" x14ac:dyDescent="0.25">
      <c r="B2972" t="s">
        <v>222</v>
      </c>
      <c r="C2972" t="s">
        <v>252</v>
      </c>
      <c r="D2972" t="s">
        <v>251</v>
      </c>
      <c r="E2972">
        <v>1</v>
      </c>
      <c r="F2972">
        <v>2025</v>
      </c>
      <c r="G2972">
        <v>96086.63678714</v>
      </c>
    </row>
    <row r="2973" spans="2:8" x14ac:dyDescent="0.25">
      <c r="B2973" t="s">
        <v>222</v>
      </c>
      <c r="C2973" t="s">
        <v>252</v>
      </c>
      <c r="D2973" t="s">
        <v>251</v>
      </c>
      <c r="E2973">
        <v>1</v>
      </c>
      <c r="F2973">
        <v>2030</v>
      </c>
      <c r="G2973">
        <v>97831.573733090001</v>
      </c>
      <c r="H2973" s="161"/>
    </row>
    <row r="2974" spans="2:8" x14ac:dyDescent="0.25">
      <c r="B2974" t="s">
        <v>222</v>
      </c>
      <c r="C2974" t="s">
        <v>252</v>
      </c>
      <c r="D2974" t="s">
        <v>251</v>
      </c>
      <c r="E2974">
        <v>1</v>
      </c>
      <c r="F2974">
        <v>2035</v>
      </c>
      <c r="G2974" s="161">
        <v>101871.264125</v>
      </c>
      <c r="H2974" s="161"/>
    </row>
    <row r="2975" spans="2:8" x14ac:dyDescent="0.25">
      <c r="B2975" t="s">
        <v>222</v>
      </c>
      <c r="C2975" t="s">
        <v>252</v>
      </c>
      <c r="D2975" t="s">
        <v>251</v>
      </c>
      <c r="E2975">
        <v>1</v>
      </c>
      <c r="F2975">
        <v>2040</v>
      </c>
      <c r="G2975" s="161">
        <v>104607.48986099999</v>
      </c>
      <c r="H2975" s="161"/>
    </row>
    <row r="2976" spans="2:8" x14ac:dyDescent="0.25">
      <c r="B2976" t="s">
        <v>222</v>
      </c>
      <c r="C2976" t="s">
        <v>252</v>
      </c>
      <c r="D2976" t="s">
        <v>251</v>
      </c>
      <c r="E2976">
        <v>1</v>
      </c>
      <c r="F2976">
        <v>2045</v>
      </c>
      <c r="G2976" s="161">
        <v>107057.527208</v>
      </c>
      <c r="H2976" s="161"/>
    </row>
    <row r="2977" spans="2:7" x14ac:dyDescent="0.25">
      <c r="B2977" t="s">
        <v>222</v>
      </c>
      <c r="C2977" t="s">
        <v>252</v>
      </c>
      <c r="D2977" t="s">
        <v>251</v>
      </c>
      <c r="E2977">
        <v>1</v>
      </c>
      <c r="F2977">
        <v>2050</v>
      </c>
      <c r="G2977" s="161">
        <v>102830.557114</v>
      </c>
    </row>
    <row r="2978" spans="2:7" x14ac:dyDescent="0.25">
      <c r="B2978" t="s">
        <v>222</v>
      </c>
      <c r="C2978" t="s">
        <v>252</v>
      </c>
      <c r="D2978" t="s">
        <v>251</v>
      </c>
      <c r="E2978">
        <v>2</v>
      </c>
      <c r="F2978">
        <v>2010</v>
      </c>
      <c r="G2978">
        <v>31138.81422199</v>
      </c>
    </row>
    <row r="2979" spans="2:7" x14ac:dyDescent="0.25">
      <c r="B2979" t="s">
        <v>222</v>
      </c>
      <c r="C2979" t="s">
        <v>252</v>
      </c>
      <c r="D2979" t="s">
        <v>251</v>
      </c>
      <c r="E2979">
        <v>2</v>
      </c>
      <c r="F2979">
        <v>2015</v>
      </c>
      <c r="G2979">
        <v>25956.559256140001</v>
      </c>
    </row>
    <row r="2980" spans="2:7" x14ac:dyDescent="0.25">
      <c r="B2980" t="s">
        <v>222</v>
      </c>
      <c r="C2980" t="s">
        <v>252</v>
      </c>
      <c r="D2980" t="s">
        <v>251</v>
      </c>
      <c r="E2980">
        <v>2</v>
      </c>
      <c r="F2980">
        <v>2020</v>
      </c>
      <c r="G2980">
        <v>24592.356301439999</v>
      </c>
    </row>
    <row r="2981" spans="2:7" x14ac:dyDescent="0.25">
      <c r="B2981" t="s">
        <v>222</v>
      </c>
      <c r="C2981" t="s">
        <v>252</v>
      </c>
      <c r="D2981" t="s">
        <v>251</v>
      </c>
      <c r="E2981">
        <v>2</v>
      </c>
      <c r="F2981">
        <v>2025</v>
      </c>
      <c r="G2981">
        <v>26214.778502109999</v>
      </c>
    </row>
    <row r="2982" spans="2:7" x14ac:dyDescent="0.25">
      <c r="B2982" t="s">
        <v>222</v>
      </c>
      <c r="C2982" t="s">
        <v>252</v>
      </c>
      <c r="D2982" t="s">
        <v>251</v>
      </c>
      <c r="E2982">
        <v>2</v>
      </c>
      <c r="F2982">
        <v>2030</v>
      </c>
      <c r="G2982">
        <v>25204.511639889999</v>
      </c>
    </row>
    <row r="2983" spans="2:7" x14ac:dyDescent="0.25">
      <c r="B2983" t="s">
        <v>222</v>
      </c>
      <c r="C2983" t="s">
        <v>252</v>
      </c>
      <c r="D2983" t="s">
        <v>251</v>
      </c>
      <c r="E2983">
        <v>2</v>
      </c>
      <c r="F2983">
        <v>2035</v>
      </c>
      <c r="G2983">
        <v>23695.795150360002</v>
      </c>
    </row>
    <row r="2984" spans="2:7" x14ac:dyDescent="0.25">
      <c r="B2984" t="s">
        <v>222</v>
      </c>
      <c r="C2984" t="s">
        <v>252</v>
      </c>
      <c r="D2984" t="s">
        <v>251</v>
      </c>
      <c r="E2984">
        <v>2</v>
      </c>
      <c r="F2984">
        <v>2040</v>
      </c>
      <c r="G2984">
        <v>25241.886921469999</v>
      </c>
    </row>
    <row r="2985" spans="2:7" x14ac:dyDescent="0.25">
      <c r="B2985" t="s">
        <v>222</v>
      </c>
      <c r="C2985" t="s">
        <v>252</v>
      </c>
      <c r="D2985" t="s">
        <v>251</v>
      </c>
      <c r="E2985">
        <v>2</v>
      </c>
      <c r="F2985">
        <v>2045</v>
      </c>
      <c r="G2985">
        <v>24895.39405065</v>
      </c>
    </row>
    <row r="2986" spans="2:7" x14ac:dyDescent="0.25">
      <c r="B2986" t="s">
        <v>222</v>
      </c>
      <c r="C2986" t="s">
        <v>252</v>
      </c>
      <c r="D2986" t="s">
        <v>251</v>
      </c>
      <c r="E2986">
        <v>2</v>
      </c>
      <c r="F2986">
        <v>2050</v>
      </c>
      <c r="G2986">
        <v>26291.570120420001</v>
      </c>
    </row>
    <row r="2987" spans="2:7" x14ac:dyDescent="0.25">
      <c r="B2987" t="s">
        <v>222</v>
      </c>
      <c r="C2987" t="s">
        <v>252</v>
      </c>
      <c r="D2987" t="s">
        <v>251</v>
      </c>
      <c r="E2987">
        <v>3</v>
      </c>
      <c r="F2987">
        <v>2010</v>
      </c>
      <c r="G2987">
        <v>8391.0639055699994</v>
      </c>
    </row>
    <row r="2988" spans="2:7" x14ac:dyDescent="0.25">
      <c r="B2988" t="s">
        <v>222</v>
      </c>
      <c r="C2988" t="s">
        <v>252</v>
      </c>
      <c r="D2988" t="s">
        <v>251</v>
      </c>
      <c r="E2988">
        <v>3</v>
      </c>
      <c r="F2988">
        <v>2015</v>
      </c>
      <c r="G2988">
        <v>10164.960532180001</v>
      </c>
    </row>
    <row r="2989" spans="2:7" x14ac:dyDescent="0.25">
      <c r="B2989" t="s">
        <v>222</v>
      </c>
      <c r="C2989" t="s">
        <v>252</v>
      </c>
      <c r="D2989" t="s">
        <v>251</v>
      </c>
      <c r="E2989">
        <v>3</v>
      </c>
      <c r="F2989">
        <v>2020</v>
      </c>
      <c r="G2989">
        <v>12205.684911390001</v>
      </c>
    </row>
    <row r="2990" spans="2:7" x14ac:dyDescent="0.25">
      <c r="B2990" t="s">
        <v>222</v>
      </c>
      <c r="C2990" t="s">
        <v>252</v>
      </c>
      <c r="D2990" t="s">
        <v>251</v>
      </c>
      <c r="E2990">
        <v>3</v>
      </c>
      <c r="F2990">
        <v>2025</v>
      </c>
      <c r="G2990">
        <v>10599.303272970001</v>
      </c>
    </row>
    <row r="2991" spans="2:7" x14ac:dyDescent="0.25">
      <c r="B2991" t="s">
        <v>222</v>
      </c>
      <c r="C2991" t="s">
        <v>252</v>
      </c>
      <c r="D2991" t="s">
        <v>251</v>
      </c>
      <c r="E2991">
        <v>3</v>
      </c>
      <c r="F2991">
        <v>2030</v>
      </c>
      <c r="G2991">
        <v>11570.57267476</v>
      </c>
    </row>
    <row r="2992" spans="2:7" x14ac:dyDescent="0.25">
      <c r="B2992" t="s">
        <v>222</v>
      </c>
      <c r="C2992" t="s">
        <v>252</v>
      </c>
      <c r="D2992" t="s">
        <v>251</v>
      </c>
      <c r="E2992">
        <v>3</v>
      </c>
      <c r="F2992">
        <v>2035</v>
      </c>
      <c r="G2992">
        <v>10103.874393239999</v>
      </c>
    </row>
    <row r="2993" spans="2:7" x14ac:dyDescent="0.25">
      <c r="B2993" t="s">
        <v>222</v>
      </c>
      <c r="C2993" t="s">
        <v>252</v>
      </c>
      <c r="D2993" t="s">
        <v>251</v>
      </c>
      <c r="E2993">
        <v>3</v>
      </c>
      <c r="F2993">
        <v>2040</v>
      </c>
      <c r="G2993">
        <v>10189.68700091</v>
      </c>
    </row>
    <row r="2994" spans="2:7" x14ac:dyDescent="0.25">
      <c r="B2994" t="s">
        <v>222</v>
      </c>
      <c r="C2994" t="s">
        <v>252</v>
      </c>
      <c r="D2994" t="s">
        <v>251</v>
      </c>
      <c r="E2994">
        <v>3</v>
      </c>
      <c r="F2994">
        <v>2045</v>
      </c>
      <c r="G2994">
        <v>12523.184544559999</v>
      </c>
    </row>
    <row r="2995" spans="2:7" x14ac:dyDescent="0.25">
      <c r="B2995" t="s">
        <v>222</v>
      </c>
      <c r="C2995" t="s">
        <v>252</v>
      </c>
      <c r="D2995" t="s">
        <v>251</v>
      </c>
      <c r="E2995">
        <v>3</v>
      </c>
      <c r="F2995">
        <v>2050</v>
      </c>
      <c r="G2995">
        <v>10650.042698380001</v>
      </c>
    </row>
    <row r="2996" spans="2:7" x14ac:dyDescent="0.25">
      <c r="B2996" t="s">
        <v>222</v>
      </c>
      <c r="C2996" t="s">
        <v>252</v>
      </c>
      <c r="D2996" t="s">
        <v>251</v>
      </c>
      <c r="E2996">
        <v>4</v>
      </c>
      <c r="F2996">
        <v>2010</v>
      </c>
      <c r="G2996">
        <v>4323.975684</v>
      </c>
    </row>
    <row r="2997" spans="2:7" x14ac:dyDescent="0.25">
      <c r="B2997" t="s">
        <v>222</v>
      </c>
      <c r="C2997" t="s">
        <v>252</v>
      </c>
      <c r="D2997" t="s">
        <v>251</v>
      </c>
      <c r="E2997">
        <v>4</v>
      </c>
      <c r="F2997">
        <v>2015</v>
      </c>
      <c r="G2997">
        <v>5633.1905623100001</v>
      </c>
    </row>
    <row r="2998" spans="2:7" x14ac:dyDescent="0.25">
      <c r="B2998" t="s">
        <v>222</v>
      </c>
      <c r="C2998" t="s">
        <v>252</v>
      </c>
      <c r="D2998" t="s">
        <v>251</v>
      </c>
      <c r="E2998">
        <v>4</v>
      </c>
      <c r="F2998">
        <v>2020</v>
      </c>
      <c r="G2998">
        <v>5926.2610174499996</v>
      </c>
    </row>
    <row r="2999" spans="2:7" x14ac:dyDescent="0.25">
      <c r="B2999" t="s">
        <v>222</v>
      </c>
      <c r="C2999" t="s">
        <v>252</v>
      </c>
      <c r="D2999" t="s">
        <v>251</v>
      </c>
      <c r="E2999">
        <v>4</v>
      </c>
      <c r="F2999">
        <v>2025</v>
      </c>
      <c r="G2999">
        <v>6979.9539247800003</v>
      </c>
    </row>
    <row r="3000" spans="2:7" x14ac:dyDescent="0.25">
      <c r="B3000" t="s">
        <v>222</v>
      </c>
      <c r="C3000" t="s">
        <v>252</v>
      </c>
      <c r="D3000" t="s">
        <v>251</v>
      </c>
      <c r="E3000">
        <v>4</v>
      </c>
      <c r="F3000">
        <v>2030</v>
      </c>
      <c r="G3000">
        <v>7349.2057316500004</v>
      </c>
    </row>
    <row r="3001" spans="2:7" x14ac:dyDescent="0.25">
      <c r="B3001" t="s">
        <v>222</v>
      </c>
      <c r="C3001" t="s">
        <v>252</v>
      </c>
      <c r="D3001" t="s">
        <v>251</v>
      </c>
      <c r="E3001">
        <v>4</v>
      </c>
      <c r="F3001">
        <v>2035</v>
      </c>
      <c r="G3001">
        <v>6545.5474488399996</v>
      </c>
    </row>
    <row r="3002" spans="2:7" x14ac:dyDescent="0.25">
      <c r="B3002" t="s">
        <v>222</v>
      </c>
      <c r="C3002" t="s">
        <v>252</v>
      </c>
      <c r="D3002" t="s">
        <v>251</v>
      </c>
      <c r="E3002">
        <v>4</v>
      </c>
      <c r="F3002">
        <v>2040</v>
      </c>
      <c r="G3002">
        <v>7962.1241351500003</v>
      </c>
    </row>
    <row r="3003" spans="2:7" x14ac:dyDescent="0.25">
      <c r="B3003" t="s">
        <v>222</v>
      </c>
      <c r="C3003" t="s">
        <v>252</v>
      </c>
      <c r="D3003" t="s">
        <v>251</v>
      </c>
      <c r="E3003">
        <v>4</v>
      </c>
      <c r="F3003">
        <v>2045</v>
      </c>
      <c r="G3003">
        <v>7603.12095924</v>
      </c>
    </row>
    <row r="3004" spans="2:7" x14ac:dyDescent="0.25">
      <c r="B3004" t="s">
        <v>222</v>
      </c>
      <c r="C3004" t="s">
        <v>252</v>
      </c>
      <c r="D3004" t="s">
        <v>251</v>
      </c>
      <c r="E3004">
        <v>4</v>
      </c>
      <c r="F3004">
        <v>2050</v>
      </c>
      <c r="G3004">
        <v>7328.6538042599996</v>
      </c>
    </row>
    <row r="3005" spans="2:7" x14ac:dyDescent="0.25">
      <c r="B3005" t="s">
        <v>222</v>
      </c>
      <c r="C3005" t="s">
        <v>252</v>
      </c>
      <c r="D3005" t="s">
        <v>251</v>
      </c>
      <c r="E3005">
        <v>5</v>
      </c>
      <c r="F3005">
        <v>2010</v>
      </c>
      <c r="G3005">
        <v>1890</v>
      </c>
    </row>
    <row r="3006" spans="2:7" x14ac:dyDescent="0.25">
      <c r="B3006" t="s">
        <v>222</v>
      </c>
      <c r="C3006" t="s">
        <v>252</v>
      </c>
      <c r="D3006" t="s">
        <v>251</v>
      </c>
      <c r="E3006">
        <v>5</v>
      </c>
      <c r="F3006">
        <v>2015</v>
      </c>
      <c r="G3006">
        <v>1372.7092913399999</v>
      </c>
    </row>
    <row r="3007" spans="2:7" x14ac:dyDescent="0.25">
      <c r="B3007" t="s">
        <v>222</v>
      </c>
      <c r="C3007" t="s">
        <v>252</v>
      </c>
      <c r="D3007" t="s">
        <v>251</v>
      </c>
      <c r="E3007">
        <v>5</v>
      </c>
      <c r="F3007">
        <v>2020</v>
      </c>
      <c r="G3007">
        <v>1954.4485110000001</v>
      </c>
    </row>
    <row r="3008" spans="2:7" x14ac:dyDescent="0.25">
      <c r="B3008" t="s">
        <v>222</v>
      </c>
      <c r="C3008" t="s">
        <v>252</v>
      </c>
      <c r="D3008" t="s">
        <v>251</v>
      </c>
      <c r="E3008">
        <v>5</v>
      </c>
      <c r="F3008">
        <v>2025</v>
      </c>
      <c r="G3008">
        <v>2778</v>
      </c>
    </row>
    <row r="3009" spans="2:7" x14ac:dyDescent="0.25">
      <c r="B3009" t="s">
        <v>222</v>
      </c>
      <c r="C3009" t="s">
        <v>252</v>
      </c>
      <c r="D3009" t="s">
        <v>251</v>
      </c>
      <c r="E3009">
        <v>5</v>
      </c>
      <c r="F3009">
        <v>2030</v>
      </c>
      <c r="G3009">
        <v>1236</v>
      </c>
    </row>
    <row r="3010" spans="2:7" x14ac:dyDescent="0.25">
      <c r="B3010" t="s">
        <v>222</v>
      </c>
      <c r="C3010" t="s">
        <v>252</v>
      </c>
      <c r="D3010" t="s">
        <v>251</v>
      </c>
      <c r="E3010">
        <v>5</v>
      </c>
      <c r="F3010">
        <v>2035</v>
      </c>
      <c r="G3010">
        <v>1422</v>
      </c>
    </row>
    <row r="3011" spans="2:7" x14ac:dyDescent="0.25">
      <c r="B3011" t="s">
        <v>222</v>
      </c>
      <c r="C3011" t="s">
        <v>252</v>
      </c>
      <c r="D3011" t="s">
        <v>251</v>
      </c>
      <c r="E3011">
        <v>5</v>
      </c>
      <c r="F3011">
        <v>2040</v>
      </c>
      <c r="G3011">
        <v>1846.53664854</v>
      </c>
    </row>
    <row r="3012" spans="2:7" x14ac:dyDescent="0.25">
      <c r="B3012" t="s">
        <v>222</v>
      </c>
      <c r="C3012" t="s">
        <v>252</v>
      </c>
      <c r="D3012" t="s">
        <v>251</v>
      </c>
      <c r="E3012">
        <v>5</v>
      </c>
      <c r="F3012">
        <v>2045</v>
      </c>
      <c r="G3012">
        <v>1077.73362759</v>
      </c>
    </row>
    <row r="3013" spans="2:7" x14ac:dyDescent="0.25">
      <c r="B3013" t="s">
        <v>222</v>
      </c>
      <c r="C3013" t="s">
        <v>252</v>
      </c>
      <c r="D3013" t="s">
        <v>251</v>
      </c>
      <c r="E3013">
        <v>5</v>
      </c>
      <c r="F3013">
        <v>2050</v>
      </c>
      <c r="G3013">
        <v>1926.85563933</v>
      </c>
    </row>
    <row r="3014" spans="2:7" x14ac:dyDescent="0.25">
      <c r="B3014" t="s">
        <v>222</v>
      </c>
      <c r="C3014" t="s">
        <v>252</v>
      </c>
      <c r="D3014" t="s">
        <v>251</v>
      </c>
      <c r="E3014">
        <v>6</v>
      </c>
      <c r="F3014">
        <v>2010</v>
      </c>
      <c r="G3014">
        <v>960</v>
      </c>
    </row>
    <row r="3015" spans="2:7" x14ac:dyDescent="0.25">
      <c r="B3015" t="s">
        <v>222</v>
      </c>
      <c r="C3015" t="s">
        <v>252</v>
      </c>
      <c r="D3015" t="s">
        <v>251</v>
      </c>
      <c r="E3015">
        <v>6</v>
      </c>
      <c r="F3015">
        <v>2015</v>
      </c>
      <c r="G3015">
        <v>1122</v>
      </c>
    </row>
    <row r="3016" spans="2:7" x14ac:dyDescent="0.25">
      <c r="B3016" t="s">
        <v>222</v>
      </c>
      <c r="C3016" t="s">
        <v>252</v>
      </c>
      <c r="D3016" t="s">
        <v>251</v>
      </c>
      <c r="E3016">
        <v>6</v>
      </c>
      <c r="F3016">
        <v>2020</v>
      </c>
      <c r="G3016">
        <v>900</v>
      </c>
    </row>
    <row r="3017" spans="2:7" x14ac:dyDescent="0.25">
      <c r="B3017" t="s">
        <v>222</v>
      </c>
      <c r="C3017" t="s">
        <v>252</v>
      </c>
      <c r="D3017" t="s">
        <v>251</v>
      </c>
      <c r="E3017">
        <v>6</v>
      </c>
      <c r="F3017">
        <v>2025</v>
      </c>
      <c r="G3017">
        <v>1079.3435747799999</v>
      </c>
    </row>
    <row r="3018" spans="2:7" x14ac:dyDescent="0.25">
      <c r="B3018" t="s">
        <v>222</v>
      </c>
      <c r="C3018" t="s">
        <v>252</v>
      </c>
      <c r="D3018" t="s">
        <v>251</v>
      </c>
      <c r="E3018">
        <v>6</v>
      </c>
      <c r="F3018">
        <v>2030</v>
      </c>
      <c r="G3018">
        <v>971.49030965999998</v>
      </c>
    </row>
    <row r="3019" spans="2:7" x14ac:dyDescent="0.25">
      <c r="B3019" t="s">
        <v>222</v>
      </c>
      <c r="C3019" t="s">
        <v>252</v>
      </c>
      <c r="D3019" t="s">
        <v>251</v>
      </c>
      <c r="E3019">
        <v>6</v>
      </c>
      <c r="F3019">
        <v>2035</v>
      </c>
      <c r="G3019">
        <v>912</v>
      </c>
    </row>
    <row r="3020" spans="2:7" x14ac:dyDescent="0.25">
      <c r="B3020" t="s">
        <v>222</v>
      </c>
      <c r="C3020" t="s">
        <v>252</v>
      </c>
      <c r="D3020" t="s">
        <v>251</v>
      </c>
      <c r="E3020">
        <v>6</v>
      </c>
      <c r="F3020">
        <v>2040</v>
      </c>
      <c r="G3020">
        <v>1302</v>
      </c>
    </row>
    <row r="3021" spans="2:7" x14ac:dyDescent="0.25">
      <c r="B3021" t="s">
        <v>222</v>
      </c>
      <c r="C3021" t="s">
        <v>252</v>
      </c>
      <c r="D3021" t="s">
        <v>251</v>
      </c>
      <c r="E3021">
        <v>6</v>
      </c>
      <c r="F3021">
        <v>2045</v>
      </c>
      <c r="G3021">
        <v>1188</v>
      </c>
    </row>
    <row r="3022" spans="2:7" x14ac:dyDescent="0.25">
      <c r="B3022" t="s">
        <v>222</v>
      </c>
      <c r="C3022" t="s">
        <v>252</v>
      </c>
      <c r="D3022" t="s">
        <v>251</v>
      </c>
      <c r="E3022">
        <v>6</v>
      </c>
      <c r="F3022">
        <v>2050</v>
      </c>
      <c r="G3022">
        <v>1350</v>
      </c>
    </row>
    <row r="3023" spans="2:7" x14ac:dyDescent="0.25">
      <c r="B3023" t="s">
        <v>222</v>
      </c>
      <c r="C3023" t="s">
        <v>252</v>
      </c>
      <c r="D3023" t="s">
        <v>254</v>
      </c>
      <c r="E3023">
        <v>1</v>
      </c>
      <c r="F3023">
        <v>2010</v>
      </c>
      <c r="G3023">
        <v>12039.87591547</v>
      </c>
    </row>
    <row r="3024" spans="2:7" x14ac:dyDescent="0.25">
      <c r="B3024" t="s">
        <v>222</v>
      </c>
      <c r="C3024" t="s">
        <v>252</v>
      </c>
      <c r="D3024" t="s">
        <v>254</v>
      </c>
      <c r="E3024">
        <v>1</v>
      </c>
      <c r="F3024">
        <v>2015</v>
      </c>
      <c r="G3024">
        <v>16143.935797669999</v>
      </c>
    </row>
    <row r="3025" spans="2:7" x14ac:dyDescent="0.25">
      <c r="B3025" t="s">
        <v>222</v>
      </c>
      <c r="C3025" t="s">
        <v>252</v>
      </c>
      <c r="D3025" t="s">
        <v>254</v>
      </c>
      <c r="E3025">
        <v>1</v>
      </c>
      <c r="F3025">
        <v>2020</v>
      </c>
      <c r="G3025">
        <v>20628.661604640001</v>
      </c>
    </row>
    <row r="3026" spans="2:7" x14ac:dyDescent="0.25">
      <c r="B3026" t="s">
        <v>222</v>
      </c>
      <c r="C3026" t="s">
        <v>252</v>
      </c>
      <c r="D3026" t="s">
        <v>254</v>
      </c>
      <c r="E3026">
        <v>1</v>
      </c>
      <c r="F3026">
        <v>2025</v>
      </c>
      <c r="G3026">
        <v>22689.622597270001</v>
      </c>
    </row>
    <row r="3027" spans="2:7" x14ac:dyDescent="0.25">
      <c r="B3027" t="s">
        <v>222</v>
      </c>
      <c r="C3027" t="s">
        <v>252</v>
      </c>
      <c r="D3027" t="s">
        <v>254</v>
      </c>
      <c r="E3027">
        <v>1</v>
      </c>
      <c r="F3027">
        <v>2030</v>
      </c>
      <c r="G3027">
        <v>22742.85024236</v>
      </c>
    </row>
    <row r="3028" spans="2:7" x14ac:dyDescent="0.25">
      <c r="B3028" t="s">
        <v>222</v>
      </c>
      <c r="C3028" t="s">
        <v>252</v>
      </c>
      <c r="D3028" t="s">
        <v>254</v>
      </c>
      <c r="E3028">
        <v>1</v>
      </c>
      <c r="F3028">
        <v>2035</v>
      </c>
      <c r="G3028">
        <v>22798.261202369999</v>
      </c>
    </row>
    <row r="3029" spans="2:7" x14ac:dyDescent="0.25">
      <c r="B3029" t="s">
        <v>222</v>
      </c>
      <c r="C3029" t="s">
        <v>252</v>
      </c>
      <c r="D3029" t="s">
        <v>254</v>
      </c>
      <c r="E3029">
        <v>1</v>
      </c>
      <c r="F3029">
        <v>2040</v>
      </c>
      <c r="G3029">
        <v>22727.178401860001</v>
      </c>
    </row>
    <row r="3030" spans="2:7" x14ac:dyDescent="0.25">
      <c r="B3030" t="s">
        <v>222</v>
      </c>
      <c r="C3030" t="s">
        <v>252</v>
      </c>
      <c r="D3030" t="s">
        <v>254</v>
      </c>
      <c r="E3030">
        <v>1</v>
      </c>
      <c r="F3030">
        <v>2045</v>
      </c>
      <c r="G3030">
        <v>22720.251165680002</v>
      </c>
    </row>
    <row r="3031" spans="2:7" x14ac:dyDescent="0.25">
      <c r="B3031" t="s">
        <v>222</v>
      </c>
      <c r="C3031" t="s">
        <v>252</v>
      </c>
      <c r="D3031" t="s">
        <v>254</v>
      </c>
      <c r="E3031">
        <v>1</v>
      </c>
      <c r="F3031">
        <v>2050</v>
      </c>
      <c r="G3031">
        <v>25128.823119010001</v>
      </c>
    </row>
    <row r="3032" spans="2:7" x14ac:dyDescent="0.25">
      <c r="B3032" t="s">
        <v>222</v>
      </c>
      <c r="C3032" t="s">
        <v>252</v>
      </c>
      <c r="D3032" t="s">
        <v>254</v>
      </c>
      <c r="E3032">
        <v>2</v>
      </c>
      <c r="F3032">
        <v>2010</v>
      </c>
      <c r="G3032">
        <v>3277.7511623999999</v>
      </c>
    </row>
    <row r="3033" spans="2:7" x14ac:dyDescent="0.25">
      <c r="B3033" t="s">
        <v>222</v>
      </c>
      <c r="C3033" t="s">
        <v>252</v>
      </c>
      <c r="D3033" t="s">
        <v>254</v>
      </c>
      <c r="E3033">
        <v>2</v>
      </c>
      <c r="F3033">
        <v>2015</v>
      </c>
      <c r="G3033">
        <v>6138.2504915999998</v>
      </c>
    </row>
    <row r="3034" spans="2:7" x14ac:dyDescent="0.25">
      <c r="B3034" t="s">
        <v>222</v>
      </c>
      <c r="C3034" t="s">
        <v>252</v>
      </c>
      <c r="D3034" t="s">
        <v>254</v>
      </c>
      <c r="E3034">
        <v>2</v>
      </c>
      <c r="F3034">
        <v>2020</v>
      </c>
      <c r="G3034">
        <v>5417.92117194</v>
      </c>
    </row>
    <row r="3035" spans="2:7" x14ac:dyDescent="0.25">
      <c r="B3035" t="s">
        <v>222</v>
      </c>
      <c r="C3035" t="s">
        <v>252</v>
      </c>
      <c r="D3035" t="s">
        <v>254</v>
      </c>
      <c r="E3035">
        <v>2</v>
      </c>
      <c r="F3035">
        <v>2025</v>
      </c>
      <c r="G3035">
        <v>5323.3634849</v>
      </c>
    </row>
    <row r="3036" spans="2:7" x14ac:dyDescent="0.25">
      <c r="B3036" t="s">
        <v>222</v>
      </c>
      <c r="C3036" t="s">
        <v>252</v>
      </c>
      <c r="D3036" t="s">
        <v>254</v>
      </c>
      <c r="E3036">
        <v>2</v>
      </c>
      <c r="F3036">
        <v>2030</v>
      </c>
      <c r="G3036">
        <v>5411.7136672400002</v>
      </c>
    </row>
    <row r="3037" spans="2:7" x14ac:dyDescent="0.25">
      <c r="B3037" t="s">
        <v>222</v>
      </c>
      <c r="C3037" t="s">
        <v>252</v>
      </c>
      <c r="D3037" t="s">
        <v>254</v>
      </c>
      <c r="E3037">
        <v>2</v>
      </c>
      <c r="F3037">
        <v>2035</v>
      </c>
      <c r="G3037">
        <v>4886.7639156499999</v>
      </c>
    </row>
    <row r="3038" spans="2:7" x14ac:dyDescent="0.25">
      <c r="B3038" t="s">
        <v>222</v>
      </c>
      <c r="C3038" t="s">
        <v>252</v>
      </c>
      <c r="D3038" t="s">
        <v>254</v>
      </c>
      <c r="E3038">
        <v>2</v>
      </c>
      <c r="F3038">
        <v>2040</v>
      </c>
      <c r="G3038">
        <v>4450.6402135300004</v>
      </c>
    </row>
    <row r="3039" spans="2:7" x14ac:dyDescent="0.25">
      <c r="B3039" t="s">
        <v>222</v>
      </c>
      <c r="C3039" t="s">
        <v>252</v>
      </c>
      <c r="D3039" t="s">
        <v>254</v>
      </c>
      <c r="E3039">
        <v>2</v>
      </c>
      <c r="F3039">
        <v>2045</v>
      </c>
      <c r="G3039">
        <v>5239.0088346599996</v>
      </c>
    </row>
    <row r="3040" spans="2:7" x14ac:dyDescent="0.25">
      <c r="B3040" t="s">
        <v>222</v>
      </c>
      <c r="C3040" t="s">
        <v>252</v>
      </c>
      <c r="D3040" t="s">
        <v>254</v>
      </c>
      <c r="E3040">
        <v>2</v>
      </c>
      <c r="F3040">
        <v>2050</v>
      </c>
      <c r="G3040">
        <v>4200.1244420499997</v>
      </c>
    </row>
    <row r="3041" spans="2:7" x14ac:dyDescent="0.25">
      <c r="B3041" t="s">
        <v>222</v>
      </c>
      <c r="C3041" t="s">
        <v>252</v>
      </c>
      <c r="D3041" t="s">
        <v>254</v>
      </c>
      <c r="E3041">
        <v>3</v>
      </c>
      <c r="F3041">
        <v>2010</v>
      </c>
      <c r="G3041">
        <v>1466.223984</v>
      </c>
    </row>
    <row r="3042" spans="2:7" x14ac:dyDescent="0.25">
      <c r="B3042" t="s">
        <v>222</v>
      </c>
      <c r="C3042" t="s">
        <v>252</v>
      </c>
      <c r="D3042" t="s">
        <v>254</v>
      </c>
      <c r="E3042">
        <v>3</v>
      </c>
      <c r="F3042">
        <v>2015</v>
      </c>
      <c r="G3042">
        <v>926.27117706000001</v>
      </c>
    </row>
    <row r="3043" spans="2:7" x14ac:dyDescent="0.25">
      <c r="B3043" t="s">
        <v>222</v>
      </c>
      <c r="C3043" t="s">
        <v>252</v>
      </c>
      <c r="D3043" t="s">
        <v>254</v>
      </c>
      <c r="E3043">
        <v>3</v>
      </c>
      <c r="F3043">
        <v>2020</v>
      </c>
      <c r="G3043">
        <v>1194</v>
      </c>
    </row>
    <row r="3044" spans="2:7" x14ac:dyDescent="0.25">
      <c r="B3044" t="s">
        <v>222</v>
      </c>
      <c r="C3044" t="s">
        <v>252</v>
      </c>
      <c r="D3044" t="s">
        <v>254</v>
      </c>
      <c r="E3044">
        <v>3</v>
      </c>
      <c r="F3044">
        <v>2025</v>
      </c>
      <c r="G3044">
        <v>720</v>
      </c>
    </row>
    <row r="3045" spans="2:7" x14ac:dyDescent="0.25">
      <c r="B3045" t="s">
        <v>222</v>
      </c>
      <c r="C3045" t="s">
        <v>252</v>
      </c>
      <c r="D3045" t="s">
        <v>254</v>
      </c>
      <c r="E3045">
        <v>3</v>
      </c>
      <c r="F3045">
        <v>2030</v>
      </c>
      <c r="G3045">
        <v>1461.5744097899999</v>
      </c>
    </row>
    <row r="3046" spans="2:7" x14ac:dyDescent="0.25">
      <c r="B3046" t="s">
        <v>222</v>
      </c>
      <c r="C3046" t="s">
        <v>252</v>
      </c>
      <c r="D3046" t="s">
        <v>254</v>
      </c>
      <c r="E3046">
        <v>3</v>
      </c>
      <c r="F3046">
        <v>2035</v>
      </c>
      <c r="G3046">
        <v>1358.29472031</v>
      </c>
    </row>
    <row r="3047" spans="2:7" x14ac:dyDescent="0.25">
      <c r="B3047" t="s">
        <v>222</v>
      </c>
      <c r="C3047" t="s">
        <v>252</v>
      </c>
      <c r="D3047" t="s">
        <v>254</v>
      </c>
      <c r="E3047">
        <v>3</v>
      </c>
      <c r="F3047">
        <v>2040</v>
      </c>
      <c r="G3047">
        <v>1326.4183066400001</v>
      </c>
    </row>
    <row r="3048" spans="2:7" x14ac:dyDescent="0.25">
      <c r="B3048" t="s">
        <v>222</v>
      </c>
      <c r="C3048" t="s">
        <v>252</v>
      </c>
      <c r="D3048" t="s">
        <v>254</v>
      </c>
      <c r="E3048">
        <v>3</v>
      </c>
      <c r="F3048">
        <v>2045</v>
      </c>
      <c r="G3048">
        <v>1743.9909629700001</v>
      </c>
    </row>
    <row r="3049" spans="2:7" x14ac:dyDescent="0.25">
      <c r="B3049" t="s">
        <v>222</v>
      </c>
      <c r="C3049" t="s">
        <v>252</v>
      </c>
      <c r="D3049" t="s">
        <v>254</v>
      </c>
      <c r="E3049">
        <v>3</v>
      </c>
      <c r="F3049">
        <v>2050</v>
      </c>
      <c r="G3049">
        <v>1971.7836906299999</v>
      </c>
    </row>
    <row r="3050" spans="2:7" x14ac:dyDescent="0.25">
      <c r="B3050" t="s">
        <v>222</v>
      </c>
      <c r="C3050" t="s">
        <v>252</v>
      </c>
      <c r="D3050" t="s">
        <v>254</v>
      </c>
      <c r="E3050">
        <v>4</v>
      </c>
      <c r="F3050">
        <v>2010</v>
      </c>
      <c r="G3050">
        <v>762.02974944000005</v>
      </c>
    </row>
    <row r="3051" spans="2:7" x14ac:dyDescent="0.25">
      <c r="B3051" t="s">
        <v>222</v>
      </c>
      <c r="C3051" t="s">
        <v>252</v>
      </c>
      <c r="D3051" t="s">
        <v>254</v>
      </c>
      <c r="E3051">
        <v>4</v>
      </c>
      <c r="F3051">
        <v>2015</v>
      </c>
      <c r="G3051">
        <v>456</v>
      </c>
    </row>
    <row r="3052" spans="2:7" x14ac:dyDescent="0.25">
      <c r="B3052" t="s">
        <v>222</v>
      </c>
      <c r="C3052" t="s">
        <v>252</v>
      </c>
      <c r="D3052" t="s">
        <v>254</v>
      </c>
      <c r="E3052">
        <v>4</v>
      </c>
      <c r="F3052">
        <v>2020</v>
      </c>
      <c r="G3052">
        <v>822</v>
      </c>
    </row>
    <row r="3053" spans="2:7" x14ac:dyDescent="0.25">
      <c r="B3053" t="s">
        <v>222</v>
      </c>
      <c r="C3053" t="s">
        <v>252</v>
      </c>
      <c r="D3053" t="s">
        <v>254</v>
      </c>
      <c r="E3053">
        <v>4</v>
      </c>
      <c r="F3053">
        <v>2025</v>
      </c>
      <c r="G3053">
        <v>1578</v>
      </c>
    </row>
    <row r="3054" spans="2:7" x14ac:dyDescent="0.25">
      <c r="B3054" t="s">
        <v>222</v>
      </c>
      <c r="C3054" t="s">
        <v>252</v>
      </c>
      <c r="D3054" t="s">
        <v>254</v>
      </c>
      <c r="E3054">
        <v>4</v>
      </c>
      <c r="F3054">
        <v>2030</v>
      </c>
      <c r="G3054">
        <v>876</v>
      </c>
    </row>
    <row r="3055" spans="2:7" x14ac:dyDescent="0.25">
      <c r="B3055" t="s">
        <v>222</v>
      </c>
      <c r="C3055" t="s">
        <v>252</v>
      </c>
      <c r="D3055" t="s">
        <v>254</v>
      </c>
      <c r="E3055">
        <v>4</v>
      </c>
      <c r="F3055">
        <v>2035</v>
      </c>
      <c r="G3055">
        <v>859.59989561999998</v>
      </c>
    </row>
    <row r="3056" spans="2:7" x14ac:dyDescent="0.25">
      <c r="B3056" t="s">
        <v>222</v>
      </c>
      <c r="C3056" t="s">
        <v>252</v>
      </c>
      <c r="D3056" t="s">
        <v>254</v>
      </c>
      <c r="E3056">
        <v>4</v>
      </c>
      <c r="F3056">
        <v>2040</v>
      </c>
      <c r="G3056">
        <v>922.70473006999998</v>
      </c>
    </row>
    <row r="3057" spans="2:7" x14ac:dyDescent="0.25">
      <c r="B3057" t="s">
        <v>222</v>
      </c>
      <c r="C3057" t="s">
        <v>252</v>
      </c>
      <c r="D3057" t="s">
        <v>254</v>
      </c>
      <c r="E3057">
        <v>4</v>
      </c>
      <c r="F3057">
        <v>2045</v>
      </c>
      <c r="G3057">
        <v>1080</v>
      </c>
    </row>
    <row r="3058" spans="2:7" x14ac:dyDescent="0.25">
      <c r="B3058" t="s">
        <v>222</v>
      </c>
      <c r="C3058" t="s">
        <v>252</v>
      </c>
      <c r="D3058" t="s">
        <v>254</v>
      </c>
      <c r="E3058">
        <v>4</v>
      </c>
      <c r="F3058">
        <v>2050</v>
      </c>
      <c r="G3058">
        <v>1212</v>
      </c>
    </row>
    <row r="3059" spans="2:7" x14ac:dyDescent="0.25">
      <c r="B3059" t="s">
        <v>222</v>
      </c>
      <c r="C3059" t="s">
        <v>252</v>
      </c>
      <c r="D3059" t="s">
        <v>254</v>
      </c>
      <c r="E3059">
        <v>5</v>
      </c>
      <c r="F3059">
        <v>2010</v>
      </c>
      <c r="G3059">
        <v>246</v>
      </c>
    </row>
    <row r="3060" spans="2:7" x14ac:dyDescent="0.25">
      <c r="B3060" t="s">
        <v>222</v>
      </c>
      <c r="C3060" t="s">
        <v>252</v>
      </c>
      <c r="D3060" t="s">
        <v>254</v>
      </c>
      <c r="E3060">
        <v>5</v>
      </c>
      <c r="F3060">
        <v>2015</v>
      </c>
      <c r="G3060">
        <v>504</v>
      </c>
    </row>
    <row r="3061" spans="2:7" x14ac:dyDescent="0.25">
      <c r="B3061" t="s">
        <v>222</v>
      </c>
      <c r="C3061" t="s">
        <v>252</v>
      </c>
      <c r="D3061" t="s">
        <v>254</v>
      </c>
      <c r="E3061">
        <v>5</v>
      </c>
      <c r="F3061">
        <v>2020</v>
      </c>
      <c r="G3061">
        <v>216</v>
      </c>
    </row>
    <row r="3062" spans="2:7" x14ac:dyDescent="0.25">
      <c r="B3062" t="s">
        <v>222</v>
      </c>
      <c r="C3062" t="s">
        <v>252</v>
      </c>
      <c r="D3062" t="s">
        <v>254</v>
      </c>
      <c r="E3062">
        <v>5</v>
      </c>
      <c r="F3062">
        <v>2025</v>
      </c>
      <c r="G3062">
        <v>30</v>
      </c>
    </row>
    <row r="3063" spans="2:7" x14ac:dyDescent="0.25">
      <c r="B3063" t="s">
        <v>222</v>
      </c>
      <c r="C3063" t="s">
        <v>252</v>
      </c>
      <c r="D3063" t="s">
        <v>254</v>
      </c>
      <c r="E3063">
        <v>5</v>
      </c>
      <c r="F3063">
        <v>2030</v>
      </c>
      <c r="G3063">
        <v>108</v>
      </c>
    </row>
    <row r="3064" spans="2:7" x14ac:dyDescent="0.25">
      <c r="B3064" t="s">
        <v>222</v>
      </c>
      <c r="C3064" t="s">
        <v>252</v>
      </c>
      <c r="D3064" t="s">
        <v>254</v>
      </c>
      <c r="E3064">
        <v>5</v>
      </c>
      <c r="F3064">
        <v>2035</v>
      </c>
      <c r="G3064">
        <v>162</v>
      </c>
    </row>
    <row r="3065" spans="2:7" x14ac:dyDescent="0.25">
      <c r="B3065" t="s">
        <v>222</v>
      </c>
      <c r="C3065" t="s">
        <v>252</v>
      </c>
      <c r="D3065" t="s">
        <v>254</v>
      </c>
      <c r="E3065">
        <v>5</v>
      </c>
      <c r="F3065">
        <v>2040</v>
      </c>
      <c r="G3065">
        <v>414</v>
      </c>
    </row>
    <row r="3066" spans="2:7" x14ac:dyDescent="0.25">
      <c r="B3066" t="s">
        <v>222</v>
      </c>
      <c r="C3066" t="s">
        <v>252</v>
      </c>
      <c r="D3066" t="s">
        <v>254</v>
      </c>
      <c r="E3066">
        <v>5</v>
      </c>
      <c r="F3066">
        <v>2045</v>
      </c>
      <c r="G3066">
        <v>336</v>
      </c>
    </row>
    <row r="3067" spans="2:7" x14ac:dyDescent="0.25">
      <c r="B3067" t="s">
        <v>222</v>
      </c>
      <c r="C3067" t="s">
        <v>252</v>
      </c>
      <c r="D3067" t="s">
        <v>254</v>
      </c>
      <c r="E3067">
        <v>5</v>
      </c>
      <c r="F3067">
        <v>2050</v>
      </c>
      <c r="G3067">
        <v>66</v>
      </c>
    </row>
    <row r="3068" spans="2:7" x14ac:dyDescent="0.25">
      <c r="B3068" t="s">
        <v>222</v>
      </c>
      <c r="C3068" t="s">
        <v>252</v>
      </c>
      <c r="D3068" t="s">
        <v>254</v>
      </c>
      <c r="E3068">
        <v>6</v>
      </c>
      <c r="F3068">
        <v>2010</v>
      </c>
      <c r="G3068">
        <v>162</v>
      </c>
    </row>
    <row r="3069" spans="2:7" x14ac:dyDescent="0.25">
      <c r="B3069" t="s">
        <v>222</v>
      </c>
      <c r="C3069" t="s">
        <v>252</v>
      </c>
      <c r="D3069" t="s">
        <v>254</v>
      </c>
      <c r="E3069">
        <v>6</v>
      </c>
      <c r="F3069">
        <v>2015</v>
      </c>
      <c r="G3069">
        <v>162</v>
      </c>
    </row>
    <row r="3070" spans="2:7" x14ac:dyDescent="0.25">
      <c r="B3070" t="s">
        <v>222</v>
      </c>
      <c r="C3070" t="s">
        <v>252</v>
      </c>
      <c r="D3070" t="s">
        <v>254</v>
      </c>
      <c r="E3070">
        <v>6</v>
      </c>
      <c r="F3070">
        <v>2020</v>
      </c>
      <c r="G3070">
        <v>108</v>
      </c>
    </row>
    <row r="3071" spans="2:7" x14ac:dyDescent="0.25">
      <c r="B3071" t="s">
        <v>222</v>
      </c>
      <c r="C3071" t="s">
        <v>252</v>
      </c>
      <c r="D3071" t="s">
        <v>254</v>
      </c>
      <c r="E3071">
        <v>6</v>
      </c>
      <c r="F3071">
        <v>2025</v>
      </c>
      <c r="G3071">
        <v>132</v>
      </c>
    </row>
    <row r="3072" spans="2:7" x14ac:dyDescent="0.25">
      <c r="B3072" t="s">
        <v>222</v>
      </c>
      <c r="C3072" t="s">
        <v>252</v>
      </c>
      <c r="D3072" t="s">
        <v>254</v>
      </c>
      <c r="E3072">
        <v>6</v>
      </c>
      <c r="F3072">
        <v>2030</v>
      </c>
      <c r="G3072">
        <v>468</v>
      </c>
    </row>
    <row r="3073" spans="2:7" x14ac:dyDescent="0.25">
      <c r="B3073" t="s">
        <v>222</v>
      </c>
      <c r="C3073" t="s">
        <v>252</v>
      </c>
      <c r="D3073" t="s">
        <v>254</v>
      </c>
      <c r="E3073">
        <v>6</v>
      </c>
      <c r="F3073">
        <v>2035</v>
      </c>
      <c r="G3073">
        <v>42</v>
      </c>
    </row>
    <row r="3074" spans="2:7" x14ac:dyDescent="0.25">
      <c r="B3074" t="s">
        <v>222</v>
      </c>
      <c r="C3074" t="s">
        <v>252</v>
      </c>
      <c r="D3074" t="s">
        <v>254</v>
      </c>
      <c r="E3074">
        <v>6</v>
      </c>
      <c r="F3074">
        <v>2040</v>
      </c>
      <c r="G3074">
        <v>18</v>
      </c>
    </row>
    <row r="3075" spans="2:7" x14ac:dyDescent="0.25">
      <c r="B3075" t="s">
        <v>222</v>
      </c>
      <c r="C3075" t="s">
        <v>252</v>
      </c>
      <c r="D3075" t="s">
        <v>254</v>
      </c>
      <c r="E3075">
        <v>6</v>
      </c>
      <c r="F3075">
        <v>2045</v>
      </c>
      <c r="G3075">
        <v>132</v>
      </c>
    </row>
    <row r="3076" spans="2:7" x14ac:dyDescent="0.25">
      <c r="B3076" t="s">
        <v>222</v>
      </c>
      <c r="C3076" t="s">
        <v>252</v>
      </c>
      <c r="D3076" t="s">
        <v>257</v>
      </c>
      <c r="E3076">
        <v>1</v>
      </c>
      <c r="F3076">
        <v>2010</v>
      </c>
      <c r="G3076">
        <v>5834.1902551399999</v>
      </c>
    </row>
    <row r="3077" spans="2:7" x14ac:dyDescent="0.25">
      <c r="B3077" t="s">
        <v>222</v>
      </c>
      <c r="C3077" t="s">
        <v>252</v>
      </c>
      <c r="D3077" t="s">
        <v>257</v>
      </c>
      <c r="E3077">
        <v>1</v>
      </c>
      <c r="F3077">
        <v>2015</v>
      </c>
      <c r="G3077">
        <v>10317.51113644</v>
      </c>
    </row>
    <row r="3078" spans="2:7" x14ac:dyDescent="0.25">
      <c r="B3078" t="s">
        <v>222</v>
      </c>
      <c r="C3078" t="s">
        <v>252</v>
      </c>
      <c r="D3078" t="s">
        <v>257</v>
      </c>
      <c r="E3078">
        <v>1</v>
      </c>
      <c r="F3078">
        <v>2020</v>
      </c>
      <c r="G3078">
        <v>12807.12770202</v>
      </c>
    </row>
    <row r="3079" spans="2:7" x14ac:dyDescent="0.25">
      <c r="B3079" t="s">
        <v>222</v>
      </c>
      <c r="C3079" t="s">
        <v>252</v>
      </c>
      <c r="D3079" t="s">
        <v>257</v>
      </c>
      <c r="E3079">
        <v>1</v>
      </c>
      <c r="F3079">
        <v>2025</v>
      </c>
      <c r="G3079">
        <v>14796.67075746</v>
      </c>
    </row>
    <row r="3080" spans="2:7" x14ac:dyDescent="0.25">
      <c r="B3080" t="s">
        <v>222</v>
      </c>
      <c r="C3080" t="s">
        <v>252</v>
      </c>
      <c r="D3080" t="s">
        <v>257</v>
      </c>
      <c r="E3080">
        <v>1</v>
      </c>
      <c r="F3080">
        <v>2030</v>
      </c>
      <c r="G3080">
        <v>14010.04104367</v>
      </c>
    </row>
    <row r="3081" spans="2:7" x14ac:dyDescent="0.25">
      <c r="B3081" t="s">
        <v>222</v>
      </c>
      <c r="C3081" t="s">
        <v>252</v>
      </c>
      <c r="D3081" t="s">
        <v>257</v>
      </c>
      <c r="E3081">
        <v>1</v>
      </c>
      <c r="F3081">
        <v>2035</v>
      </c>
      <c r="G3081">
        <v>15153.020814269999</v>
      </c>
    </row>
    <row r="3082" spans="2:7" x14ac:dyDescent="0.25">
      <c r="B3082" t="s">
        <v>222</v>
      </c>
      <c r="C3082" t="s">
        <v>252</v>
      </c>
      <c r="D3082" t="s">
        <v>257</v>
      </c>
      <c r="E3082">
        <v>1</v>
      </c>
      <c r="F3082">
        <v>2040</v>
      </c>
      <c r="G3082">
        <v>14969.37816493</v>
      </c>
    </row>
    <row r="3083" spans="2:7" x14ac:dyDescent="0.25">
      <c r="B3083" t="s">
        <v>222</v>
      </c>
      <c r="C3083" t="s">
        <v>252</v>
      </c>
      <c r="D3083" t="s">
        <v>257</v>
      </c>
      <c r="E3083">
        <v>1</v>
      </c>
      <c r="F3083">
        <v>2045</v>
      </c>
      <c r="G3083">
        <v>13919.149781079999</v>
      </c>
    </row>
    <row r="3084" spans="2:7" x14ac:dyDescent="0.25">
      <c r="B3084" t="s">
        <v>222</v>
      </c>
      <c r="C3084" t="s">
        <v>252</v>
      </c>
      <c r="D3084" t="s">
        <v>257</v>
      </c>
      <c r="E3084">
        <v>1</v>
      </c>
      <c r="F3084">
        <v>2050</v>
      </c>
      <c r="G3084">
        <v>15204.960555129999</v>
      </c>
    </row>
    <row r="3085" spans="2:7" x14ac:dyDescent="0.25">
      <c r="B3085" t="s">
        <v>222</v>
      </c>
      <c r="C3085" t="s">
        <v>252</v>
      </c>
      <c r="D3085" t="s">
        <v>257</v>
      </c>
      <c r="E3085">
        <v>2</v>
      </c>
      <c r="F3085">
        <v>2010</v>
      </c>
      <c r="G3085">
        <v>1810.1145654300001</v>
      </c>
    </row>
    <row r="3086" spans="2:7" x14ac:dyDescent="0.25">
      <c r="B3086" t="s">
        <v>222</v>
      </c>
      <c r="C3086" t="s">
        <v>252</v>
      </c>
      <c r="D3086" t="s">
        <v>257</v>
      </c>
      <c r="E3086">
        <v>2</v>
      </c>
      <c r="F3086">
        <v>2015</v>
      </c>
      <c r="G3086">
        <v>2838.8490883300001</v>
      </c>
    </row>
    <row r="3087" spans="2:7" x14ac:dyDescent="0.25">
      <c r="B3087" t="s">
        <v>222</v>
      </c>
      <c r="C3087" t="s">
        <v>252</v>
      </c>
      <c r="D3087" t="s">
        <v>257</v>
      </c>
      <c r="E3087">
        <v>2</v>
      </c>
      <c r="F3087">
        <v>2020</v>
      </c>
      <c r="G3087">
        <v>3150.5605531800002</v>
      </c>
    </row>
    <row r="3088" spans="2:7" x14ac:dyDescent="0.25">
      <c r="B3088" t="s">
        <v>222</v>
      </c>
      <c r="C3088" t="s">
        <v>252</v>
      </c>
      <c r="D3088" t="s">
        <v>257</v>
      </c>
      <c r="E3088">
        <v>2</v>
      </c>
      <c r="F3088">
        <v>2025</v>
      </c>
      <c r="G3088">
        <v>2586.87866033</v>
      </c>
    </row>
    <row r="3089" spans="2:7" x14ac:dyDescent="0.25">
      <c r="B3089" t="s">
        <v>222</v>
      </c>
      <c r="C3089" t="s">
        <v>252</v>
      </c>
      <c r="D3089" t="s">
        <v>257</v>
      </c>
      <c r="E3089">
        <v>2</v>
      </c>
      <c r="F3089">
        <v>2030</v>
      </c>
      <c r="G3089">
        <v>2622.0218338200002</v>
      </c>
    </row>
    <row r="3090" spans="2:7" x14ac:dyDescent="0.25">
      <c r="B3090" t="s">
        <v>222</v>
      </c>
      <c r="C3090" t="s">
        <v>252</v>
      </c>
      <c r="D3090" t="s">
        <v>257</v>
      </c>
      <c r="E3090">
        <v>2</v>
      </c>
      <c r="F3090">
        <v>2035</v>
      </c>
      <c r="G3090">
        <v>3535.4381577499998</v>
      </c>
    </row>
    <row r="3091" spans="2:7" x14ac:dyDescent="0.25">
      <c r="B3091" t="s">
        <v>222</v>
      </c>
      <c r="C3091" t="s">
        <v>252</v>
      </c>
      <c r="D3091" t="s">
        <v>257</v>
      </c>
      <c r="E3091">
        <v>2</v>
      </c>
      <c r="F3091">
        <v>2040</v>
      </c>
      <c r="G3091">
        <v>2037.87949086</v>
      </c>
    </row>
    <row r="3092" spans="2:7" x14ac:dyDescent="0.25">
      <c r="B3092" t="s">
        <v>222</v>
      </c>
      <c r="C3092" t="s">
        <v>252</v>
      </c>
      <c r="D3092" t="s">
        <v>257</v>
      </c>
      <c r="E3092">
        <v>2</v>
      </c>
      <c r="F3092">
        <v>2045</v>
      </c>
      <c r="G3092">
        <v>2724.3689405499999</v>
      </c>
    </row>
    <row r="3093" spans="2:7" x14ac:dyDescent="0.25">
      <c r="B3093" t="s">
        <v>222</v>
      </c>
      <c r="C3093" t="s">
        <v>252</v>
      </c>
      <c r="D3093" t="s">
        <v>257</v>
      </c>
      <c r="E3093">
        <v>2</v>
      </c>
      <c r="F3093">
        <v>2050</v>
      </c>
      <c r="G3093">
        <v>2762.57929431</v>
      </c>
    </row>
    <row r="3094" spans="2:7" x14ac:dyDescent="0.25">
      <c r="B3094" t="s">
        <v>222</v>
      </c>
      <c r="C3094" t="s">
        <v>252</v>
      </c>
      <c r="D3094" t="s">
        <v>257</v>
      </c>
      <c r="E3094">
        <v>3</v>
      </c>
      <c r="F3094">
        <v>2010</v>
      </c>
      <c r="G3094">
        <v>1140</v>
      </c>
    </row>
    <row r="3095" spans="2:7" x14ac:dyDescent="0.25">
      <c r="B3095" t="s">
        <v>222</v>
      </c>
      <c r="C3095" t="s">
        <v>252</v>
      </c>
      <c r="D3095" t="s">
        <v>257</v>
      </c>
      <c r="E3095">
        <v>3</v>
      </c>
      <c r="F3095">
        <v>2015</v>
      </c>
      <c r="G3095">
        <v>756</v>
      </c>
    </row>
    <row r="3096" spans="2:7" x14ac:dyDescent="0.25">
      <c r="B3096" t="s">
        <v>222</v>
      </c>
      <c r="C3096" t="s">
        <v>252</v>
      </c>
      <c r="D3096" t="s">
        <v>257</v>
      </c>
      <c r="E3096">
        <v>3</v>
      </c>
      <c r="F3096">
        <v>2020</v>
      </c>
      <c r="G3096">
        <v>618</v>
      </c>
    </row>
    <row r="3097" spans="2:7" x14ac:dyDescent="0.25">
      <c r="B3097" t="s">
        <v>222</v>
      </c>
      <c r="C3097" t="s">
        <v>252</v>
      </c>
      <c r="D3097" t="s">
        <v>257</v>
      </c>
      <c r="E3097">
        <v>3</v>
      </c>
      <c r="F3097">
        <v>2025</v>
      </c>
      <c r="G3097">
        <v>672</v>
      </c>
    </row>
    <row r="3098" spans="2:7" x14ac:dyDescent="0.25">
      <c r="B3098" t="s">
        <v>222</v>
      </c>
      <c r="C3098" t="s">
        <v>252</v>
      </c>
      <c r="D3098" t="s">
        <v>257</v>
      </c>
      <c r="E3098">
        <v>3</v>
      </c>
      <c r="F3098">
        <v>2030</v>
      </c>
      <c r="G3098">
        <v>850.30827303000001</v>
      </c>
    </row>
    <row r="3099" spans="2:7" x14ac:dyDescent="0.25">
      <c r="B3099" t="s">
        <v>222</v>
      </c>
      <c r="C3099" t="s">
        <v>252</v>
      </c>
      <c r="D3099" t="s">
        <v>257</v>
      </c>
      <c r="E3099">
        <v>3</v>
      </c>
      <c r="F3099">
        <v>2035</v>
      </c>
      <c r="G3099">
        <v>882</v>
      </c>
    </row>
    <row r="3100" spans="2:7" x14ac:dyDescent="0.25">
      <c r="B3100" t="s">
        <v>222</v>
      </c>
      <c r="C3100" t="s">
        <v>252</v>
      </c>
      <c r="D3100" t="s">
        <v>257</v>
      </c>
      <c r="E3100">
        <v>3</v>
      </c>
      <c r="F3100">
        <v>2040</v>
      </c>
      <c r="G3100">
        <v>918</v>
      </c>
    </row>
    <row r="3101" spans="2:7" x14ac:dyDescent="0.25">
      <c r="B3101" t="s">
        <v>222</v>
      </c>
      <c r="C3101" t="s">
        <v>252</v>
      </c>
      <c r="D3101" t="s">
        <v>257</v>
      </c>
      <c r="E3101">
        <v>3</v>
      </c>
      <c r="F3101">
        <v>2045</v>
      </c>
      <c r="G3101">
        <v>726</v>
      </c>
    </row>
    <row r="3102" spans="2:7" x14ac:dyDescent="0.25">
      <c r="B3102" t="s">
        <v>222</v>
      </c>
      <c r="C3102" t="s">
        <v>252</v>
      </c>
      <c r="D3102" t="s">
        <v>257</v>
      </c>
      <c r="E3102">
        <v>3</v>
      </c>
      <c r="F3102">
        <v>2050</v>
      </c>
      <c r="G3102">
        <v>894</v>
      </c>
    </row>
    <row r="3103" spans="2:7" x14ac:dyDescent="0.25">
      <c r="B3103" t="s">
        <v>222</v>
      </c>
      <c r="C3103" t="s">
        <v>252</v>
      </c>
      <c r="D3103" t="s">
        <v>257</v>
      </c>
      <c r="E3103">
        <v>4</v>
      </c>
      <c r="F3103">
        <v>2010</v>
      </c>
      <c r="G3103">
        <v>186</v>
      </c>
    </row>
    <row r="3104" spans="2:7" x14ac:dyDescent="0.25">
      <c r="B3104" t="s">
        <v>222</v>
      </c>
      <c r="C3104" t="s">
        <v>252</v>
      </c>
      <c r="D3104" t="s">
        <v>257</v>
      </c>
      <c r="E3104">
        <v>4</v>
      </c>
      <c r="F3104">
        <v>2015</v>
      </c>
      <c r="G3104">
        <v>108</v>
      </c>
    </row>
    <row r="3105" spans="2:7" x14ac:dyDescent="0.25">
      <c r="B3105" t="s">
        <v>222</v>
      </c>
      <c r="C3105" t="s">
        <v>252</v>
      </c>
      <c r="D3105" t="s">
        <v>257</v>
      </c>
      <c r="E3105">
        <v>4</v>
      </c>
      <c r="F3105">
        <v>2020</v>
      </c>
      <c r="G3105">
        <v>384</v>
      </c>
    </row>
    <row r="3106" spans="2:7" x14ac:dyDescent="0.25">
      <c r="B3106" t="s">
        <v>222</v>
      </c>
      <c r="C3106" t="s">
        <v>252</v>
      </c>
      <c r="D3106" t="s">
        <v>257</v>
      </c>
      <c r="E3106">
        <v>4</v>
      </c>
      <c r="F3106">
        <v>2025</v>
      </c>
      <c r="G3106">
        <v>594</v>
      </c>
    </row>
    <row r="3107" spans="2:7" x14ac:dyDescent="0.25">
      <c r="B3107" t="s">
        <v>222</v>
      </c>
      <c r="C3107" t="s">
        <v>252</v>
      </c>
      <c r="D3107" t="s">
        <v>257</v>
      </c>
      <c r="E3107">
        <v>4</v>
      </c>
      <c r="F3107">
        <v>2030</v>
      </c>
      <c r="G3107">
        <v>792</v>
      </c>
    </row>
    <row r="3108" spans="2:7" x14ac:dyDescent="0.25">
      <c r="B3108" t="s">
        <v>222</v>
      </c>
      <c r="C3108" t="s">
        <v>252</v>
      </c>
      <c r="D3108" t="s">
        <v>257</v>
      </c>
      <c r="E3108">
        <v>4</v>
      </c>
      <c r="F3108">
        <v>2035</v>
      </c>
      <c r="G3108">
        <v>714</v>
      </c>
    </row>
    <row r="3109" spans="2:7" x14ac:dyDescent="0.25">
      <c r="B3109" t="s">
        <v>222</v>
      </c>
      <c r="C3109" t="s">
        <v>252</v>
      </c>
      <c r="D3109" t="s">
        <v>257</v>
      </c>
      <c r="E3109">
        <v>4</v>
      </c>
      <c r="F3109">
        <v>2040</v>
      </c>
      <c r="G3109">
        <v>901.15822068</v>
      </c>
    </row>
    <row r="3110" spans="2:7" x14ac:dyDescent="0.25">
      <c r="B3110" t="s">
        <v>222</v>
      </c>
      <c r="C3110" t="s">
        <v>252</v>
      </c>
      <c r="D3110" t="s">
        <v>257</v>
      </c>
      <c r="E3110">
        <v>4</v>
      </c>
      <c r="F3110">
        <v>2045</v>
      </c>
      <c r="G3110">
        <v>1036.0855856799999</v>
      </c>
    </row>
    <row r="3111" spans="2:7" x14ac:dyDescent="0.25">
      <c r="B3111" t="s">
        <v>222</v>
      </c>
      <c r="C3111" t="s">
        <v>252</v>
      </c>
      <c r="D3111" t="s">
        <v>257</v>
      </c>
      <c r="E3111">
        <v>4</v>
      </c>
      <c r="F3111">
        <v>2050</v>
      </c>
      <c r="G3111">
        <v>870</v>
      </c>
    </row>
    <row r="3112" spans="2:7" x14ac:dyDescent="0.25">
      <c r="B3112" t="s">
        <v>222</v>
      </c>
      <c r="C3112" t="s">
        <v>252</v>
      </c>
      <c r="D3112" t="s">
        <v>257</v>
      </c>
      <c r="E3112">
        <v>5</v>
      </c>
      <c r="F3112">
        <v>2010</v>
      </c>
      <c r="G3112">
        <v>60</v>
      </c>
    </row>
    <row r="3113" spans="2:7" x14ac:dyDescent="0.25">
      <c r="B3113" t="s">
        <v>222</v>
      </c>
      <c r="C3113" t="s">
        <v>252</v>
      </c>
      <c r="D3113" t="s">
        <v>257</v>
      </c>
      <c r="E3113">
        <v>5</v>
      </c>
      <c r="F3113">
        <v>2015</v>
      </c>
      <c r="G3113">
        <v>276</v>
      </c>
    </row>
    <row r="3114" spans="2:7" x14ac:dyDescent="0.25">
      <c r="B3114" t="s">
        <v>222</v>
      </c>
      <c r="C3114" t="s">
        <v>252</v>
      </c>
      <c r="D3114" t="s">
        <v>257</v>
      </c>
      <c r="E3114">
        <v>5</v>
      </c>
      <c r="F3114">
        <v>2020</v>
      </c>
      <c r="G3114">
        <v>96</v>
      </c>
    </row>
    <row r="3115" spans="2:7" x14ac:dyDescent="0.25">
      <c r="B3115" t="s">
        <v>222</v>
      </c>
      <c r="C3115" t="s">
        <v>252</v>
      </c>
      <c r="D3115" t="s">
        <v>257</v>
      </c>
      <c r="E3115">
        <v>5</v>
      </c>
      <c r="F3115">
        <v>2025</v>
      </c>
      <c r="G3115">
        <v>270</v>
      </c>
    </row>
    <row r="3116" spans="2:7" x14ac:dyDescent="0.25">
      <c r="B3116" t="s">
        <v>222</v>
      </c>
      <c r="C3116" t="s">
        <v>252</v>
      </c>
      <c r="D3116" t="s">
        <v>257</v>
      </c>
      <c r="E3116">
        <v>5</v>
      </c>
      <c r="F3116">
        <v>2030</v>
      </c>
      <c r="G3116">
        <v>186</v>
      </c>
    </row>
    <row r="3117" spans="2:7" x14ac:dyDescent="0.25">
      <c r="B3117" t="s">
        <v>222</v>
      </c>
      <c r="C3117" t="s">
        <v>252</v>
      </c>
      <c r="D3117" t="s">
        <v>257</v>
      </c>
      <c r="E3117">
        <v>5</v>
      </c>
      <c r="F3117">
        <v>2035</v>
      </c>
      <c r="G3117">
        <v>66</v>
      </c>
    </row>
    <row r="3118" spans="2:7" x14ac:dyDescent="0.25">
      <c r="B3118" t="s">
        <v>222</v>
      </c>
      <c r="C3118" t="s">
        <v>252</v>
      </c>
      <c r="D3118" t="s">
        <v>257</v>
      </c>
      <c r="E3118">
        <v>5</v>
      </c>
      <c r="F3118">
        <v>2040</v>
      </c>
      <c r="G3118">
        <v>120</v>
      </c>
    </row>
    <row r="3119" spans="2:7" x14ac:dyDescent="0.25">
      <c r="B3119" t="s">
        <v>222</v>
      </c>
      <c r="C3119" t="s">
        <v>252</v>
      </c>
      <c r="D3119" t="s">
        <v>257</v>
      </c>
      <c r="E3119">
        <v>5</v>
      </c>
      <c r="F3119">
        <v>2045</v>
      </c>
      <c r="G3119">
        <v>66</v>
      </c>
    </row>
    <row r="3120" spans="2:7" x14ac:dyDescent="0.25">
      <c r="B3120" t="s">
        <v>222</v>
      </c>
      <c r="C3120" t="s">
        <v>252</v>
      </c>
      <c r="D3120" t="s">
        <v>257</v>
      </c>
      <c r="E3120">
        <v>6</v>
      </c>
      <c r="F3120">
        <v>2020</v>
      </c>
      <c r="G3120">
        <v>54</v>
      </c>
    </row>
    <row r="3121" spans="2:7" x14ac:dyDescent="0.25">
      <c r="B3121" t="s">
        <v>222</v>
      </c>
      <c r="C3121" t="s">
        <v>252</v>
      </c>
      <c r="D3121" t="s">
        <v>257</v>
      </c>
      <c r="E3121">
        <v>6</v>
      </c>
      <c r="F3121">
        <v>2030</v>
      </c>
      <c r="G3121">
        <v>192</v>
      </c>
    </row>
    <row r="3122" spans="2:7" x14ac:dyDescent="0.25">
      <c r="B3122" t="s">
        <v>222</v>
      </c>
      <c r="C3122" t="s">
        <v>252</v>
      </c>
      <c r="D3122" t="s">
        <v>257</v>
      </c>
      <c r="E3122">
        <v>6</v>
      </c>
      <c r="F3122">
        <v>2035</v>
      </c>
      <c r="G3122">
        <v>42</v>
      </c>
    </row>
    <row r="3123" spans="2:7" x14ac:dyDescent="0.25">
      <c r="B3123" t="s">
        <v>222</v>
      </c>
      <c r="C3123" t="s">
        <v>252</v>
      </c>
      <c r="D3123" t="s">
        <v>258</v>
      </c>
      <c r="E3123">
        <v>1</v>
      </c>
      <c r="F3123">
        <v>2010</v>
      </c>
      <c r="G3123">
        <v>28013.685808490001</v>
      </c>
    </row>
    <row r="3124" spans="2:7" x14ac:dyDescent="0.25">
      <c r="B3124" t="s">
        <v>222</v>
      </c>
      <c r="C3124" t="s">
        <v>252</v>
      </c>
      <c r="D3124" t="s">
        <v>258</v>
      </c>
      <c r="E3124">
        <v>1</v>
      </c>
      <c r="F3124">
        <v>2015</v>
      </c>
      <c r="G3124">
        <v>33268.430151139997</v>
      </c>
    </row>
    <row r="3125" spans="2:7" x14ac:dyDescent="0.25">
      <c r="B3125" t="s">
        <v>222</v>
      </c>
      <c r="C3125" t="s">
        <v>252</v>
      </c>
      <c r="D3125" t="s">
        <v>258</v>
      </c>
      <c r="E3125">
        <v>1</v>
      </c>
      <c r="F3125">
        <v>2020</v>
      </c>
      <c r="G3125">
        <v>35746.603299479997</v>
      </c>
    </row>
    <row r="3126" spans="2:7" x14ac:dyDescent="0.25">
      <c r="B3126" t="s">
        <v>222</v>
      </c>
      <c r="C3126" t="s">
        <v>252</v>
      </c>
      <c r="D3126" t="s">
        <v>258</v>
      </c>
      <c r="E3126">
        <v>1</v>
      </c>
      <c r="F3126">
        <v>2025</v>
      </c>
      <c r="G3126">
        <v>36660.550072949998</v>
      </c>
    </row>
    <row r="3127" spans="2:7" x14ac:dyDescent="0.25">
      <c r="B3127" t="s">
        <v>222</v>
      </c>
      <c r="C3127" t="s">
        <v>252</v>
      </c>
      <c r="D3127" t="s">
        <v>258</v>
      </c>
      <c r="E3127">
        <v>1</v>
      </c>
      <c r="F3127">
        <v>2030</v>
      </c>
      <c r="G3127">
        <v>39055.720599840002</v>
      </c>
    </row>
    <row r="3128" spans="2:7" x14ac:dyDescent="0.25">
      <c r="B3128" t="s">
        <v>222</v>
      </c>
      <c r="C3128" t="s">
        <v>252</v>
      </c>
      <c r="D3128" t="s">
        <v>258</v>
      </c>
      <c r="E3128">
        <v>1</v>
      </c>
      <c r="F3128">
        <v>2035</v>
      </c>
      <c r="G3128">
        <v>42081.460915759999</v>
      </c>
    </row>
    <row r="3129" spans="2:7" x14ac:dyDescent="0.25">
      <c r="B3129" t="s">
        <v>222</v>
      </c>
      <c r="C3129" t="s">
        <v>252</v>
      </c>
      <c r="D3129" t="s">
        <v>258</v>
      </c>
      <c r="E3129">
        <v>1</v>
      </c>
      <c r="F3129">
        <v>2040</v>
      </c>
      <c r="G3129">
        <v>44493.234414840001</v>
      </c>
    </row>
    <row r="3130" spans="2:7" x14ac:dyDescent="0.25">
      <c r="B3130" t="s">
        <v>222</v>
      </c>
      <c r="C3130" t="s">
        <v>252</v>
      </c>
      <c r="D3130" t="s">
        <v>258</v>
      </c>
      <c r="E3130">
        <v>1</v>
      </c>
      <c r="F3130">
        <v>2045</v>
      </c>
      <c r="G3130">
        <v>43913.901686279998</v>
      </c>
    </row>
    <row r="3131" spans="2:7" x14ac:dyDescent="0.25">
      <c r="B3131" t="s">
        <v>222</v>
      </c>
      <c r="C3131" t="s">
        <v>252</v>
      </c>
      <c r="D3131" t="s">
        <v>258</v>
      </c>
      <c r="E3131">
        <v>1</v>
      </c>
      <c r="F3131">
        <v>2050</v>
      </c>
      <c r="G3131">
        <v>43277.524916019996</v>
      </c>
    </row>
    <row r="3132" spans="2:7" x14ac:dyDescent="0.25">
      <c r="B3132" t="s">
        <v>222</v>
      </c>
      <c r="C3132" t="s">
        <v>252</v>
      </c>
      <c r="D3132" t="s">
        <v>258</v>
      </c>
      <c r="E3132">
        <v>2</v>
      </c>
      <c r="F3132">
        <v>2010</v>
      </c>
      <c r="G3132">
        <v>6330.0520196300004</v>
      </c>
    </row>
    <row r="3133" spans="2:7" x14ac:dyDescent="0.25">
      <c r="B3133" t="s">
        <v>222</v>
      </c>
      <c r="C3133" t="s">
        <v>252</v>
      </c>
      <c r="D3133" t="s">
        <v>258</v>
      </c>
      <c r="E3133">
        <v>2</v>
      </c>
      <c r="F3133">
        <v>2015</v>
      </c>
      <c r="G3133">
        <v>7275.9896280299999</v>
      </c>
    </row>
    <row r="3134" spans="2:7" x14ac:dyDescent="0.25">
      <c r="B3134" t="s">
        <v>222</v>
      </c>
      <c r="C3134" t="s">
        <v>252</v>
      </c>
      <c r="D3134" t="s">
        <v>258</v>
      </c>
      <c r="E3134">
        <v>2</v>
      </c>
      <c r="F3134">
        <v>2020</v>
      </c>
      <c r="G3134">
        <v>6721.1315109899997</v>
      </c>
    </row>
    <row r="3135" spans="2:7" x14ac:dyDescent="0.25">
      <c r="B3135" t="s">
        <v>222</v>
      </c>
      <c r="C3135" t="s">
        <v>252</v>
      </c>
      <c r="D3135" t="s">
        <v>258</v>
      </c>
      <c r="E3135">
        <v>2</v>
      </c>
      <c r="F3135">
        <v>2025</v>
      </c>
      <c r="G3135">
        <v>8070.4845278900002</v>
      </c>
    </row>
    <row r="3136" spans="2:7" x14ac:dyDescent="0.25">
      <c r="B3136" t="s">
        <v>222</v>
      </c>
      <c r="C3136" t="s">
        <v>252</v>
      </c>
      <c r="D3136" t="s">
        <v>258</v>
      </c>
      <c r="E3136">
        <v>2</v>
      </c>
      <c r="F3136">
        <v>2030</v>
      </c>
      <c r="G3136">
        <v>7352.0588527</v>
      </c>
    </row>
    <row r="3137" spans="2:7" x14ac:dyDescent="0.25">
      <c r="B3137" t="s">
        <v>222</v>
      </c>
      <c r="C3137" t="s">
        <v>252</v>
      </c>
      <c r="D3137" t="s">
        <v>258</v>
      </c>
      <c r="E3137">
        <v>2</v>
      </c>
      <c r="F3137">
        <v>2035</v>
      </c>
      <c r="G3137">
        <v>8224.3573489800001</v>
      </c>
    </row>
    <row r="3138" spans="2:7" x14ac:dyDescent="0.25">
      <c r="B3138" t="s">
        <v>222</v>
      </c>
      <c r="C3138" t="s">
        <v>252</v>
      </c>
      <c r="D3138" t="s">
        <v>258</v>
      </c>
      <c r="E3138">
        <v>2</v>
      </c>
      <c r="F3138">
        <v>2040</v>
      </c>
      <c r="G3138">
        <v>8869.4070756100009</v>
      </c>
    </row>
    <row r="3139" spans="2:7" x14ac:dyDescent="0.25">
      <c r="B3139" t="s">
        <v>222</v>
      </c>
      <c r="C3139" t="s">
        <v>252</v>
      </c>
      <c r="D3139" t="s">
        <v>258</v>
      </c>
      <c r="E3139">
        <v>2</v>
      </c>
      <c r="F3139">
        <v>2045</v>
      </c>
      <c r="G3139">
        <v>8019.8986598000001</v>
      </c>
    </row>
    <row r="3140" spans="2:7" x14ac:dyDescent="0.25">
      <c r="B3140" t="s">
        <v>222</v>
      </c>
      <c r="C3140" t="s">
        <v>252</v>
      </c>
      <c r="D3140" t="s">
        <v>258</v>
      </c>
      <c r="E3140">
        <v>2</v>
      </c>
      <c r="F3140">
        <v>2050</v>
      </c>
      <c r="G3140">
        <v>6923.3329714800002</v>
      </c>
    </row>
    <row r="3141" spans="2:7" x14ac:dyDescent="0.25">
      <c r="B3141" t="s">
        <v>222</v>
      </c>
      <c r="C3141" t="s">
        <v>252</v>
      </c>
      <c r="D3141" t="s">
        <v>258</v>
      </c>
      <c r="E3141">
        <v>3</v>
      </c>
      <c r="F3141">
        <v>2010</v>
      </c>
      <c r="G3141">
        <v>1758.14794714</v>
      </c>
    </row>
    <row r="3142" spans="2:7" x14ac:dyDescent="0.25">
      <c r="B3142" t="s">
        <v>222</v>
      </c>
      <c r="C3142" t="s">
        <v>252</v>
      </c>
      <c r="D3142" t="s">
        <v>258</v>
      </c>
      <c r="E3142">
        <v>3</v>
      </c>
      <c r="F3142">
        <v>2015</v>
      </c>
      <c r="G3142">
        <v>2455.1685677099999</v>
      </c>
    </row>
    <row r="3143" spans="2:7" x14ac:dyDescent="0.25">
      <c r="B3143" t="s">
        <v>222</v>
      </c>
      <c r="C3143" t="s">
        <v>252</v>
      </c>
      <c r="D3143" t="s">
        <v>258</v>
      </c>
      <c r="E3143">
        <v>3</v>
      </c>
      <c r="F3143">
        <v>2020</v>
      </c>
      <c r="G3143">
        <v>1503.43865224</v>
      </c>
    </row>
    <row r="3144" spans="2:7" x14ac:dyDescent="0.25">
      <c r="B3144" t="s">
        <v>222</v>
      </c>
      <c r="C3144" t="s">
        <v>252</v>
      </c>
      <c r="D3144" t="s">
        <v>258</v>
      </c>
      <c r="E3144">
        <v>3</v>
      </c>
      <c r="F3144">
        <v>2025</v>
      </c>
      <c r="G3144">
        <v>2150.3463537900002</v>
      </c>
    </row>
    <row r="3145" spans="2:7" x14ac:dyDescent="0.25">
      <c r="B3145" t="s">
        <v>222</v>
      </c>
      <c r="C3145" t="s">
        <v>252</v>
      </c>
      <c r="D3145" t="s">
        <v>258</v>
      </c>
      <c r="E3145">
        <v>3</v>
      </c>
      <c r="F3145">
        <v>2030</v>
      </c>
      <c r="G3145">
        <v>1554.0703084500001</v>
      </c>
    </row>
    <row r="3146" spans="2:7" x14ac:dyDescent="0.25">
      <c r="B3146" t="s">
        <v>222</v>
      </c>
      <c r="C3146" t="s">
        <v>252</v>
      </c>
      <c r="D3146" t="s">
        <v>258</v>
      </c>
      <c r="E3146">
        <v>3</v>
      </c>
      <c r="F3146">
        <v>2035</v>
      </c>
      <c r="G3146">
        <v>3058.6849284300001</v>
      </c>
    </row>
    <row r="3147" spans="2:7" x14ac:dyDescent="0.25">
      <c r="B3147" t="s">
        <v>222</v>
      </c>
      <c r="C3147" t="s">
        <v>252</v>
      </c>
      <c r="D3147" t="s">
        <v>258</v>
      </c>
      <c r="E3147">
        <v>3</v>
      </c>
      <c r="F3147">
        <v>2040</v>
      </c>
      <c r="G3147">
        <v>2238.4783787599999</v>
      </c>
    </row>
    <row r="3148" spans="2:7" x14ac:dyDescent="0.25">
      <c r="B3148" t="s">
        <v>222</v>
      </c>
      <c r="C3148" t="s">
        <v>252</v>
      </c>
      <c r="D3148" t="s">
        <v>258</v>
      </c>
      <c r="E3148">
        <v>3</v>
      </c>
      <c r="F3148">
        <v>2045</v>
      </c>
      <c r="G3148">
        <v>2906.61538931</v>
      </c>
    </row>
    <row r="3149" spans="2:7" x14ac:dyDescent="0.25">
      <c r="B3149" t="s">
        <v>222</v>
      </c>
      <c r="C3149" t="s">
        <v>252</v>
      </c>
      <c r="D3149" t="s">
        <v>258</v>
      </c>
      <c r="E3149">
        <v>3</v>
      </c>
      <c r="F3149">
        <v>2050</v>
      </c>
      <c r="G3149">
        <v>2354.19287674</v>
      </c>
    </row>
    <row r="3150" spans="2:7" x14ac:dyDescent="0.25">
      <c r="B3150" t="s">
        <v>222</v>
      </c>
      <c r="C3150" t="s">
        <v>252</v>
      </c>
      <c r="D3150" t="s">
        <v>258</v>
      </c>
      <c r="E3150">
        <v>4</v>
      </c>
      <c r="F3150">
        <v>2010</v>
      </c>
      <c r="G3150">
        <v>258</v>
      </c>
    </row>
    <row r="3151" spans="2:7" x14ac:dyDescent="0.25">
      <c r="B3151" t="s">
        <v>222</v>
      </c>
      <c r="C3151" t="s">
        <v>252</v>
      </c>
      <c r="D3151" t="s">
        <v>258</v>
      </c>
      <c r="E3151">
        <v>4</v>
      </c>
      <c r="F3151">
        <v>2015</v>
      </c>
      <c r="G3151">
        <v>1142.56706616</v>
      </c>
    </row>
    <row r="3152" spans="2:7" x14ac:dyDescent="0.25">
      <c r="B3152" t="s">
        <v>222</v>
      </c>
      <c r="C3152" t="s">
        <v>252</v>
      </c>
      <c r="D3152" t="s">
        <v>258</v>
      </c>
      <c r="E3152">
        <v>4</v>
      </c>
      <c r="F3152">
        <v>2020</v>
      </c>
      <c r="G3152">
        <v>744</v>
      </c>
    </row>
    <row r="3153" spans="2:7" x14ac:dyDescent="0.25">
      <c r="B3153" t="s">
        <v>222</v>
      </c>
      <c r="C3153" t="s">
        <v>252</v>
      </c>
      <c r="D3153" t="s">
        <v>258</v>
      </c>
      <c r="E3153">
        <v>4</v>
      </c>
      <c r="F3153">
        <v>2025</v>
      </c>
      <c r="G3153">
        <v>1169.6120097600001</v>
      </c>
    </row>
    <row r="3154" spans="2:7" x14ac:dyDescent="0.25">
      <c r="B3154" t="s">
        <v>222</v>
      </c>
      <c r="C3154" t="s">
        <v>252</v>
      </c>
      <c r="D3154" t="s">
        <v>258</v>
      </c>
      <c r="E3154">
        <v>4</v>
      </c>
      <c r="F3154">
        <v>2030</v>
      </c>
      <c r="G3154">
        <v>1422.55018266</v>
      </c>
    </row>
    <row r="3155" spans="2:7" x14ac:dyDescent="0.25">
      <c r="B3155" t="s">
        <v>222</v>
      </c>
      <c r="C3155" t="s">
        <v>252</v>
      </c>
      <c r="D3155" t="s">
        <v>258</v>
      </c>
      <c r="E3155">
        <v>4</v>
      </c>
      <c r="F3155">
        <v>2035</v>
      </c>
      <c r="G3155">
        <v>1871.6759571</v>
      </c>
    </row>
    <row r="3156" spans="2:7" x14ac:dyDescent="0.25">
      <c r="B3156" t="s">
        <v>222</v>
      </c>
      <c r="C3156" t="s">
        <v>252</v>
      </c>
      <c r="D3156" t="s">
        <v>258</v>
      </c>
      <c r="E3156">
        <v>4</v>
      </c>
      <c r="F3156">
        <v>2040</v>
      </c>
      <c r="G3156">
        <v>2626.5635491200001</v>
      </c>
    </row>
    <row r="3157" spans="2:7" x14ac:dyDescent="0.25">
      <c r="B3157" t="s">
        <v>222</v>
      </c>
      <c r="C3157" t="s">
        <v>252</v>
      </c>
      <c r="D3157" t="s">
        <v>258</v>
      </c>
      <c r="E3157">
        <v>4</v>
      </c>
      <c r="F3157">
        <v>2045</v>
      </c>
      <c r="G3157">
        <v>964.80190823999999</v>
      </c>
    </row>
    <row r="3158" spans="2:7" x14ac:dyDescent="0.25">
      <c r="B3158" t="s">
        <v>222</v>
      </c>
      <c r="C3158" t="s">
        <v>252</v>
      </c>
      <c r="D3158" t="s">
        <v>258</v>
      </c>
      <c r="E3158">
        <v>4</v>
      </c>
      <c r="F3158">
        <v>2050</v>
      </c>
      <c r="G3158">
        <v>1075.1473994999999</v>
      </c>
    </row>
    <row r="3159" spans="2:7" x14ac:dyDescent="0.25">
      <c r="B3159" t="s">
        <v>222</v>
      </c>
      <c r="C3159" t="s">
        <v>252</v>
      </c>
      <c r="D3159" t="s">
        <v>258</v>
      </c>
      <c r="E3159">
        <v>5</v>
      </c>
      <c r="F3159">
        <v>2010</v>
      </c>
      <c r="G3159">
        <v>265.13325302999999</v>
      </c>
    </row>
    <row r="3160" spans="2:7" x14ac:dyDescent="0.25">
      <c r="B3160" t="s">
        <v>222</v>
      </c>
      <c r="C3160" t="s">
        <v>252</v>
      </c>
      <c r="D3160" t="s">
        <v>258</v>
      </c>
      <c r="E3160">
        <v>5</v>
      </c>
      <c r="F3160">
        <v>2020</v>
      </c>
      <c r="G3160">
        <v>522</v>
      </c>
    </row>
    <row r="3161" spans="2:7" x14ac:dyDescent="0.25">
      <c r="B3161" t="s">
        <v>222</v>
      </c>
      <c r="C3161" t="s">
        <v>252</v>
      </c>
      <c r="D3161" t="s">
        <v>258</v>
      </c>
      <c r="E3161">
        <v>5</v>
      </c>
      <c r="F3161">
        <v>2025</v>
      </c>
      <c r="G3161">
        <v>252</v>
      </c>
    </row>
    <row r="3162" spans="2:7" x14ac:dyDescent="0.25">
      <c r="B3162" t="s">
        <v>222</v>
      </c>
      <c r="C3162" t="s">
        <v>252</v>
      </c>
      <c r="D3162" t="s">
        <v>258</v>
      </c>
      <c r="E3162">
        <v>5</v>
      </c>
      <c r="F3162">
        <v>2030</v>
      </c>
      <c r="G3162">
        <v>556.91189042999997</v>
      </c>
    </row>
    <row r="3163" spans="2:7" x14ac:dyDescent="0.25">
      <c r="B3163" t="s">
        <v>222</v>
      </c>
      <c r="C3163" t="s">
        <v>252</v>
      </c>
      <c r="D3163" t="s">
        <v>258</v>
      </c>
      <c r="E3163">
        <v>5</v>
      </c>
      <c r="F3163">
        <v>2035</v>
      </c>
      <c r="G3163">
        <v>894.42978782</v>
      </c>
    </row>
    <row r="3164" spans="2:7" x14ac:dyDescent="0.25">
      <c r="B3164" t="s">
        <v>222</v>
      </c>
      <c r="C3164" t="s">
        <v>252</v>
      </c>
      <c r="D3164" t="s">
        <v>258</v>
      </c>
      <c r="E3164">
        <v>5</v>
      </c>
      <c r="F3164">
        <v>2040</v>
      </c>
      <c r="G3164">
        <v>546</v>
      </c>
    </row>
    <row r="3165" spans="2:7" x14ac:dyDescent="0.25">
      <c r="B3165" t="s">
        <v>222</v>
      </c>
      <c r="C3165" t="s">
        <v>252</v>
      </c>
      <c r="D3165" t="s">
        <v>258</v>
      </c>
      <c r="E3165">
        <v>5</v>
      </c>
      <c r="F3165">
        <v>2045</v>
      </c>
      <c r="G3165">
        <v>300</v>
      </c>
    </row>
    <row r="3166" spans="2:7" x14ac:dyDescent="0.25">
      <c r="B3166" t="s">
        <v>222</v>
      </c>
      <c r="C3166" t="s">
        <v>252</v>
      </c>
      <c r="D3166" t="s">
        <v>258</v>
      </c>
      <c r="E3166">
        <v>5</v>
      </c>
      <c r="F3166">
        <v>2050</v>
      </c>
      <c r="G3166">
        <v>384</v>
      </c>
    </row>
    <row r="3167" spans="2:7" x14ac:dyDescent="0.25">
      <c r="B3167" t="s">
        <v>222</v>
      </c>
      <c r="C3167" t="s">
        <v>252</v>
      </c>
      <c r="D3167" t="s">
        <v>258</v>
      </c>
      <c r="E3167">
        <v>6</v>
      </c>
      <c r="F3167">
        <v>2015</v>
      </c>
      <c r="G3167">
        <v>132</v>
      </c>
    </row>
    <row r="3168" spans="2:7" x14ac:dyDescent="0.25">
      <c r="B3168" t="s">
        <v>222</v>
      </c>
      <c r="C3168" t="s">
        <v>252</v>
      </c>
      <c r="D3168" t="s">
        <v>258</v>
      </c>
      <c r="E3168">
        <v>6</v>
      </c>
      <c r="F3168">
        <v>2020</v>
      </c>
      <c r="G3168">
        <v>198</v>
      </c>
    </row>
    <row r="3169" spans="2:7" x14ac:dyDescent="0.25">
      <c r="B3169" t="s">
        <v>222</v>
      </c>
      <c r="C3169" t="s">
        <v>252</v>
      </c>
      <c r="D3169" t="s">
        <v>258</v>
      </c>
      <c r="E3169">
        <v>6</v>
      </c>
      <c r="F3169">
        <v>2025</v>
      </c>
      <c r="G3169">
        <v>552</v>
      </c>
    </row>
    <row r="3170" spans="2:7" x14ac:dyDescent="0.25">
      <c r="B3170" t="s">
        <v>222</v>
      </c>
      <c r="C3170" t="s">
        <v>252</v>
      </c>
      <c r="D3170" t="s">
        <v>258</v>
      </c>
      <c r="E3170">
        <v>6</v>
      </c>
      <c r="F3170">
        <v>2030</v>
      </c>
      <c r="G3170">
        <v>126</v>
      </c>
    </row>
    <row r="3171" spans="2:7" x14ac:dyDescent="0.25">
      <c r="B3171" t="s">
        <v>222</v>
      </c>
      <c r="C3171" t="s">
        <v>252</v>
      </c>
      <c r="D3171" t="s">
        <v>258</v>
      </c>
      <c r="E3171">
        <v>6</v>
      </c>
      <c r="F3171">
        <v>2035</v>
      </c>
      <c r="G3171">
        <v>162</v>
      </c>
    </row>
    <row r="3172" spans="2:7" x14ac:dyDescent="0.25">
      <c r="B3172" t="s">
        <v>222</v>
      </c>
      <c r="C3172" t="s">
        <v>252</v>
      </c>
      <c r="D3172" t="s">
        <v>258</v>
      </c>
      <c r="E3172">
        <v>6</v>
      </c>
      <c r="F3172">
        <v>2040</v>
      </c>
      <c r="G3172">
        <v>54</v>
      </c>
    </row>
    <row r="3173" spans="2:7" x14ac:dyDescent="0.25">
      <c r="B3173" t="s">
        <v>222</v>
      </c>
      <c r="C3173" t="s">
        <v>252</v>
      </c>
      <c r="D3173" t="s">
        <v>258</v>
      </c>
      <c r="E3173">
        <v>6</v>
      </c>
      <c r="F3173">
        <v>2045</v>
      </c>
      <c r="G3173">
        <v>54</v>
      </c>
    </row>
    <row r="3174" spans="2:7" x14ac:dyDescent="0.25">
      <c r="B3174" t="s">
        <v>222</v>
      </c>
      <c r="C3174" t="s">
        <v>252</v>
      </c>
      <c r="D3174" t="s">
        <v>258</v>
      </c>
      <c r="E3174">
        <v>6</v>
      </c>
      <c r="F3174">
        <v>2050</v>
      </c>
      <c r="G3174">
        <v>318</v>
      </c>
    </row>
    <row r="3175" spans="2:7" x14ac:dyDescent="0.25">
      <c r="B3175" t="s">
        <v>222</v>
      </c>
      <c r="C3175" t="s">
        <v>252</v>
      </c>
      <c r="D3175" t="s">
        <v>259</v>
      </c>
      <c r="E3175">
        <v>1</v>
      </c>
      <c r="F3175">
        <v>2010</v>
      </c>
      <c r="G3175">
        <v>7668.2118124899998</v>
      </c>
    </row>
    <row r="3176" spans="2:7" x14ac:dyDescent="0.25">
      <c r="B3176" t="s">
        <v>222</v>
      </c>
      <c r="C3176" t="s">
        <v>252</v>
      </c>
      <c r="D3176" t="s">
        <v>259</v>
      </c>
      <c r="E3176">
        <v>1</v>
      </c>
      <c r="F3176">
        <v>2015</v>
      </c>
      <c r="G3176">
        <v>10859.25394364</v>
      </c>
    </row>
    <row r="3177" spans="2:7" x14ac:dyDescent="0.25">
      <c r="B3177" t="s">
        <v>222</v>
      </c>
      <c r="C3177" t="s">
        <v>252</v>
      </c>
      <c r="D3177" t="s">
        <v>259</v>
      </c>
      <c r="E3177">
        <v>1</v>
      </c>
      <c r="F3177">
        <v>2020</v>
      </c>
      <c r="G3177">
        <v>10203.738605480001</v>
      </c>
    </row>
    <row r="3178" spans="2:7" x14ac:dyDescent="0.25">
      <c r="B3178" t="s">
        <v>222</v>
      </c>
      <c r="C3178" t="s">
        <v>252</v>
      </c>
      <c r="D3178" t="s">
        <v>259</v>
      </c>
      <c r="E3178">
        <v>1</v>
      </c>
      <c r="F3178">
        <v>2025</v>
      </c>
      <c r="G3178">
        <v>12740.89521083</v>
      </c>
    </row>
    <row r="3179" spans="2:7" x14ac:dyDescent="0.25">
      <c r="B3179" t="s">
        <v>222</v>
      </c>
      <c r="C3179" t="s">
        <v>252</v>
      </c>
      <c r="D3179" t="s">
        <v>259</v>
      </c>
      <c r="E3179">
        <v>1</v>
      </c>
      <c r="F3179">
        <v>2030</v>
      </c>
      <c r="G3179">
        <v>12564.952363619999</v>
      </c>
    </row>
    <row r="3180" spans="2:7" x14ac:dyDescent="0.25">
      <c r="B3180" t="s">
        <v>222</v>
      </c>
      <c r="C3180" t="s">
        <v>252</v>
      </c>
      <c r="D3180" t="s">
        <v>259</v>
      </c>
      <c r="E3180">
        <v>1</v>
      </c>
      <c r="F3180">
        <v>2035</v>
      </c>
      <c r="G3180">
        <v>12275.22482557</v>
      </c>
    </row>
    <row r="3181" spans="2:7" x14ac:dyDescent="0.25">
      <c r="B3181" t="s">
        <v>222</v>
      </c>
      <c r="C3181" t="s">
        <v>252</v>
      </c>
      <c r="D3181" t="s">
        <v>259</v>
      </c>
      <c r="E3181">
        <v>1</v>
      </c>
      <c r="F3181">
        <v>2040</v>
      </c>
      <c r="G3181">
        <v>14823.77336483</v>
      </c>
    </row>
    <row r="3182" spans="2:7" x14ac:dyDescent="0.25">
      <c r="B3182" t="s">
        <v>222</v>
      </c>
      <c r="C3182" t="s">
        <v>252</v>
      </c>
      <c r="D3182" t="s">
        <v>259</v>
      </c>
      <c r="E3182">
        <v>1</v>
      </c>
      <c r="F3182">
        <v>2045</v>
      </c>
      <c r="G3182">
        <v>13756.965257919999</v>
      </c>
    </row>
    <row r="3183" spans="2:7" x14ac:dyDescent="0.25">
      <c r="B3183" t="s">
        <v>222</v>
      </c>
      <c r="C3183" t="s">
        <v>252</v>
      </c>
      <c r="D3183" t="s">
        <v>259</v>
      </c>
      <c r="E3183">
        <v>1</v>
      </c>
      <c r="F3183">
        <v>2050</v>
      </c>
      <c r="G3183">
        <v>13925.80230856</v>
      </c>
    </row>
    <row r="3184" spans="2:7" x14ac:dyDescent="0.25">
      <c r="B3184" t="s">
        <v>222</v>
      </c>
      <c r="C3184" t="s">
        <v>252</v>
      </c>
      <c r="D3184" t="s">
        <v>259</v>
      </c>
      <c r="E3184">
        <v>2</v>
      </c>
      <c r="F3184">
        <v>2010</v>
      </c>
      <c r="G3184">
        <v>1681.79652016</v>
      </c>
    </row>
    <row r="3185" spans="2:7" x14ac:dyDescent="0.25">
      <c r="B3185" t="s">
        <v>222</v>
      </c>
      <c r="C3185" t="s">
        <v>252</v>
      </c>
      <c r="D3185" t="s">
        <v>259</v>
      </c>
      <c r="E3185">
        <v>2</v>
      </c>
      <c r="F3185">
        <v>2015</v>
      </c>
      <c r="G3185">
        <v>2424.7412077099998</v>
      </c>
    </row>
    <row r="3186" spans="2:7" x14ac:dyDescent="0.25">
      <c r="B3186" t="s">
        <v>222</v>
      </c>
      <c r="C3186" t="s">
        <v>252</v>
      </c>
      <c r="D3186" t="s">
        <v>259</v>
      </c>
      <c r="E3186">
        <v>2</v>
      </c>
      <c r="F3186">
        <v>2020</v>
      </c>
      <c r="G3186">
        <v>3119.9462373900001</v>
      </c>
    </row>
    <row r="3187" spans="2:7" x14ac:dyDescent="0.25">
      <c r="B3187" t="s">
        <v>222</v>
      </c>
      <c r="C3187" t="s">
        <v>252</v>
      </c>
      <c r="D3187" t="s">
        <v>259</v>
      </c>
      <c r="E3187">
        <v>2</v>
      </c>
      <c r="F3187">
        <v>2025</v>
      </c>
      <c r="G3187">
        <v>2930.7360316899999</v>
      </c>
    </row>
    <row r="3188" spans="2:7" x14ac:dyDescent="0.25">
      <c r="B3188" t="s">
        <v>222</v>
      </c>
      <c r="C3188" t="s">
        <v>252</v>
      </c>
      <c r="D3188" t="s">
        <v>259</v>
      </c>
      <c r="E3188">
        <v>2</v>
      </c>
      <c r="F3188">
        <v>2030</v>
      </c>
      <c r="G3188">
        <v>3839.7600451600001</v>
      </c>
    </row>
    <row r="3189" spans="2:7" x14ac:dyDescent="0.25">
      <c r="B3189" t="s">
        <v>222</v>
      </c>
      <c r="C3189" t="s">
        <v>252</v>
      </c>
      <c r="D3189" t="s">
        <v>259</v>
      </c>
      <c r="E3189">
        <v>2</v>
      </c>
      <c r="F3189">
        <v>2035</v>
      </c>
      <c r="G3189">
        <v>4241.6797047800001</v>
      </c>
    </row>
    <row r="3190" spans="2:7" x14ac:dyDescent="0.25">
      <c r="B3190" t="s">
        <v>222</v>
      </c>
      <c r="C3190" t="s">
        <v>252</v>
      </c>
      <c r="D3190" t="s">
        <v>259</v>
      </c>
      <c r="E3190">
        <v>2</v>
      </c>
      <c r="F3190">
        <v>2040</v>
      </c>
      <c r="G3190">
        <v>3595.78724594</v>
      </c>
    </row>
    <row r="3191" spans="2:7" x14ac:dyDescent="0.25">
      <c r="B3191" t="s">
        <v>222</v>
      </c>
      <c r="C3191" t="s">
        <v>252</v>
      </c>
      <c r="D3191" t="s">
        <v>259</v>
      </c>
      <c r="E3191">
        <v>2</v>
      </c>
      <c r="F3191">
        <v>2045</v>
      </c>
      <c r="G3191">
        <v>3899.7270954300002</v>
      </c>
    </row>
    <row r="3192" spans="2:7" x14ac:dyDescent="0.25">
      <c r="B3192" t="s">
        <v>222</v>
      </c>
      <c r="C3192" t="s">
        <v>252</v>
      </c>
      <c r="D3192" t="s">
        <v>259</v>
      </c>
      <c r="E3192">
        <v>2</v>
      </c>
      <c r="F3192">
        <v>2050</v>
      </c>
      <c r="G3192">
        <v>2986.1212398399998</v>
      </c>
    </row>
    <row r="3193" spans="2:7" x14ac:dyDescent="0.25">
      <c r="B3193" t="s">
        <v>222</v>
      </c>
      <c r="C3193" t="s">
        <v>252</v>
      </c>
      <c r="D3193" t="s">
        <v>259</v>
      </c>
      <c r="E3193">
        <v>3</v>
      </c>
      <c r="F3193">
        <v>2010</v>
      </c>
      <c r="G3193">
        <v>108</v>
      </c>
    </row>
    <row r="3194" spans="2:7" x14ac:dyDescent="0.25">
      <c r="B3194" t="s">
        <v>222</v>
      </c>
      <c r="C3194" t="s">
        <v>252</v>
      </c>
      <c r="D3194" t="s">
        <v>259</v>
      </c>
      <c r="E3194">
        <v>3</v>
      </c>
      <c r="F3194">
        <v>2015</v>
      </c>
      <c r="G3194">
        <v>895.90569741000002</v>
      </c>
    </row>
    <row r="3195" spans="2:7" x14ac:dyDescent="0.25">
      <c r="B3195" t="s">
        <v>222</v>
      </c>
      <c r="C3195" t="s">
        <v>252</v>
      </c>
      <c r="D3195" t="s">
        <v>259</v>
      </c>
      <c r="E3195">
        <v>3</v>
      </c>
      <c r="F3195">
        <v>2020</v>
      </c>
      <c r="G3195">
        <v>1014</v>
      </c>
    </row>
    <row r="3196" spans="2:7" x14ac:dyDescent="0.25">
      <c r="B3196" t="s">
        <v>222</v>
      </c>
      <c r="C3196" t="s">
        <v>252</v>
      </c>
      <c r="D3196" t="s">
        <v>259</v>
      </c>
      <c r="E3196">
        <v>3</v>
      </c>
      <c r="F3196">
        <v>2025</v>
      </c>
      <c r="G3196">
        <v>990</v>
      </c>
    </row>
    <row r="3197" spans="2:7" x14ac:dyDescent="0.25">
      <c r="B3197" t="s">
        <v>222</v>
      </c>
      <c r="C3197" t="s">
        <v>252</v>
      </c>
      <c r="D3197" t="s">
        <v>259</v>
      </c>
      <c r="E3197">
        <v>3</v>
      </c>
      <c r="F3197">
        <v>2030</v>
      </c>
      <c r="G3197">
        <v>909.14770358999999</v>
      </c>
    </row>
    <row r="3198" spans="2:7" x14ac:dyDescent="0.25">
      <c r="B3198" t="s">
        <v>222</v>
      </c>
      <c r="C3198" t="s">
        <v>252</v>
      </c>
      <c r="D3198" t="s">
        <v>259</v>
      </c>
      <c r="E3198">
        <v>3</v>
      </c>
      <c r="F3198">
        <v>2035</v>
      </c>
      <c r="G3198">
        <v>1025.69641548</v>
      </c>
    </row>
    <row r="3199" spans="2:7" x14ac:dyDescent="0.25">
      <c r="B3199" t="s">
        <v>222</v>
      </c>
      <c r="C3199" t="s">
        <v>252</v>
      </c>
      <c r="D3199" t="s">
        <v>259</v>
      </c>
      <c r="E3199">
        <v>3</v>
      </c>
      <c r="F3199">
        <v>2040</v>
      </c>
      <c r="G3199">
        <v>1609.6328965800001</v>
      </c>
    </row>
    <row r="3200" spans="2:7" x14ac:dyDescent="0.25">
      <c r="B3200" t="s">
        <v>222</v>
      </c>
      <c r="C3200" t="s">
        <v>252</v>
      </c>
      <c r="D3200" t="s">
        <v>259</v>
      </c>
      <c r="E3200">
        <v>3</v>
      </c>
      <c r="F3200">
        <v>2045</v>
      </c>
      <c r="G3200">
        <v>791.71399707</v>
      </c>
    </row>
    <row r="3201" spans="2:7" x14ac:dyDescent="0.25">
      <c r="B3201" t="s">
        <v>222</v>
      </c>
      <c r="C3201" t="s">
        <v>252</v>
      </c>
      <c r="D3201" t="s">
        <v>259</v>
      </c>
      <c r="E3201">
        <v>3</v>
      </c>
      <c r="F3201">
        <v>2050</v>
      </c>
      <c r="G3201">
        <v>480</v>
      </c>
    </row>
    <row r="3202" spans="2:7" x14ac:dyDescent="0.25">
      <c r="B3202" t="s">
        <v>222</v>
      </c>
      <c r="C3202" t="s">
        <v>252</v>
      </c>
      <c r="D3202" t="s">
        <v>259</v>
      </c>
      <c r="E3202">
        <v>4</v>
      </c>
      <c r="F3202">
        <v>2010</v>
      </c>
      <c r="G3202">
        <v>42</v>
      </c>
    </row>
    <row r="3203" spans="2:7" x14ac:dyDescent="0.25">
      <c r="B3203" t="s">
        <v>222</v>
      </c>
      <c r="C3203" t="s">
        <v>252</v>
      </c>
      <c r="D3203" t="s">
        <v>259</v>
      </c>
      <c r="E3203">
        <v>4</v>
      </c>
      <c r="F3203">
        <v>2015</v>
      </c>
      <c r="G3203">
        <v>216</v>
      </c>
    </row>
    <row r="3204" spans="2:7" x14ac:dyDescent="0.25">
      <c r="B3204" t="s">
        <v>222</v>
      </c>
      <c r="C3204" t="s">
        <v>252</v>
      </c>
      <c r="D3204" t="s">
        <v>259</v>
      </c>
      <c r="E3204">
        <v>4</v>
      </c>
      <c r="F3204">
        <v>2020</v>
      </c>
      <c r="G3204">
        <v>733.21942905000003</v>
      </c>
    </row>
    <row r="3205" spans="2:7" x14ac:dyDescent="0.25">
      <c r="B3205" t="s">
        <v>222</v>
      </c>
      <c r="C3205" t="s">
        <v>252</v>
      </c>
      <c r="D3205" t="s">
        <v>259</v>
      </c>
      <c r="E3205">
        <v>4</v>
      </c>
      <c r="F3205">
        <v>2025</v>
      </c>
      <c r="G3205">
        <v>498</v>
      </c>
    </row>
    <row r="3206" spans="2:7" x14ac:dyDescent="0.25">
      <c r="B3206" t="s">
        <v>222</v>
      </c>
      <c r="C3206" t="s">
        <v>252</v>
      </c>
      <c r="D3206" t="s">
        <v>259</v>
      </c>
      <c r="E3206">
        <v>4</v>
      </c>
      <c r="F3206">
        <v>2030</v>
      </c>
      <c r="G3206">
        <v>540</v>
      </c>
    </row>
    <row r="3207" spans="2:7" x14ac:dyDescent="0.25">
      <c r="B3207" t="s">
        <v>222</v>
      </c>
      <c r="C3207" t="s">
        <v>252</v>
      </c>
      <c r="D3207" t="s">
        <v>259</v>
      </c>
      <c r="E3207">
        <v>4</v>
      </c>
      <c r="F3207">
        <v>2035</v>
      </c>
      <c r="G3207">
        <v>216</v>
      </c>
    </row>
    <row r="3208" spans="2:7" x14ac:dyDescent="0.25">
      <c r="B3208" t="s">
        <v>222</v>
      </c>
      <c r="C3208" t="s">
        <v>252</v>
      </c>
      <c r="D3208" t="s">
        <v>259</v>
      </c>
      <c r="E3208">
        <v>4</v>
      </c>
      <c r="F3208">
        <v>2040</v>
      </c>
      <c r="G3208">
        <v>234</v>
      </c>
    </row>
    <row r="3209" spans="2:7" x14ac:dyDescent="0.25">
      <c r="B3209" t="s">
        <v>222</v>
      </c>
      <c r="C3209" t="s">
        <v>252</v>
      </c>
      <c r="D3209" t="s">
        <v>259</v>
      </c>
      <c r="E3209">
        <v>4</v>
      </c>
      <c r="F3209">
        <v>2045</v>
      </c>
      <c r="G3209">
        <v>384</v>
      </c>
    </row>
    <row r="3210" spans="2:7" x14ac:dyDescent="0.25">
      <c r="B3210" t="s">
        <v>222</v>
      </c>
      <c r="C3210" t="s">
        <v>252</v>
      </c>
      <c r="D3210" t="s">
        <v>259</v>
      </c>
      <c r="E3210">
        <v>4</v>
      </c>
      <c r="F3210">
        <v>2050</v>
      </c>
      <c r="G3210">
        <v>444</v>
      </c>
    </row>
    <row r="3211" spans="2:7" x14ac:dyDescent="0.25">
      <c r="B3211" t="s">
        <v>222</v>
      </c>
      <c r="C3211" t="s">
        <v>252</v>
      </c>
      <c r="D3211" t="s">
        <v>259</v>
      </c>
      <c r="E3211">
        <v>5</v>
      </c>
      <c r="F3211">
        <v>2015</v>
      </c>
      <c r="G3211">
        <v>366</v>
      </c>
    </row>
    <row r="3212" spans="2:7" x14ac:dyDescent="0.25">
      <c r="B3212" t="s">
        <v>222</v>
      </c>
      <c r="C3212" t="s">
        <v>252</v>
      </c>
      <c r="D3212" t="s">
        <v>259</v>
      </c>
      <c r="E3212">
        <v>5</v>
      </c>
      <c r="F3212">
        <v>2025</v>
      </c>
      <c r="G3212">
        <v>168</v>
      </c>
    </row>
    <row r="3213" spans="2:7" x14ac:dyDescent="0.25">
      <c r="B3213" t="s">
        <v>222</v>
      </c>
      <c r="C3213" t="s">
        <v>252</v>
      </c>
      <c r="D3213" t="s">
        <v>259</v>
      </c>
      <c r="E3213">
        <v>5</v>
      </c>
      <c r="F3213">
        <v>2035</v>
      </c>
      <c r="G3213">
        <v>174</v>
      </c>
    </row>
    <row r="3214" spans="2:7" x14ac:dyDescent="0.25">
      <c r="B3214" t="s">
        <v>222</v>
      </c>
      <c r="C3214" t="s">
        <v>252</v>
      </c>
      <c r="D3214" t="s">
        <v>259</v>
      </c>
      <c r="E3214">
        <v>5</v>
      </c>
      <c r="F3214">
        <v>2040</v>
      </c>
      <c r="G3214">
        <v>252</v>
      </c>
    </row>
    <row r="3215" spans="2:7" x14ac:dyDescent="0.25">
      <c r="B3215" t="s">
        <v>222</v>
      </c>
      <c r="C3215" t="s">
        <v>252</v>
      </c>
      <c r="D3215" t="s">
        <v>259</v>
      </c>
      <c r="E3215">
        <v>5</v>
      </c>
      <c r="F3215">
        <v>2045</v>
      </c>
      <c r="G3215">
        <v>54</v>
      </c>
    </row>
    <row r="3216" spans="2:7" x14ac:dyDescent="0.25">
      <c r="B3216" t="s">
        <v>222</v>
      </c>
      <c r="C3216" t="s">
        <v>252</v>
      </c>
      <c r="D3216" t="s">
        <v>259</v>
      </c>
      <c r="E3216">
        <v>5</v>
      </c>
      <c r="F3216">
        <v>2050</v>
      </c>
      <c r="G3216">
        <v>696</v>
      </c>
    </row>
    <row r="3217" spans="2:8" x14ac:dyDescent="0.25">
      <c r="B3217" t="s">
        <v>222</v>
      </c>
      <c r="C3217" t="s">
        <v>252</v>
      </c>
      <c r="D3217" t="s">
        <v>259</v>
      </c>
      <c r="E3217">
        <v>6</v>
      </c>
      <c r="F3217">
        <v>2030</v>
      </c>
      <c r="G3217">
        <v>42</v>
      </c>
    </row>
    <row r="3218" spans="2:8" x14ac:dyDescent="0.25">
      <c r="B3218" t="s">
        <v>222</v>
      </c>
      <c r="C3218" t="s">
        <v>252</v>
      </c>
      <c r="D3218" t="s">
        <v>259</v>
      </c>
      <c r="E3218">
        <v>6</v>
      </c>
      <c r="F3218">
        <v>2035</v>
      </c>
      <c r="G3218">
        <v>180</v>
      </c>
    </row>
    <row r="3219" spans="2:8" x14ac:dyDescent="0.25">
      <c r="B3219" t="s">
        <v>222</v>
      </c>
      <c r="C3219" t="s">
        <v>252</v>
      </c>
      <c r="D3219" t="s">
        <v>259</v>
      </c>
      <c r="E3219">
        <v>6</v>
      </c>
      <c r="F3219">
        <v>2045</v>
      </c>
      <c r="G3219">
        <v>462</v>
      </c>
    </row>
    <row r="3220" spans="2:8" x14ac:dyDescent="0.25">
      <c r="B3220" t="s">
        <v>222</v>
      </c>
      <c r="C3220" t="s">
        <v>252</v>
      </c>
      <c r="D3220" t="s">
        <v>259</v>
      </c>
      <c r="E3220">
        <v>6</v>
      </c>
      <c r="F3220">
        <v>2050</v>
      </c>
      <c r="G3220">
        <v>198</v>
      </c>
      <c r="H3220" s="161"/>
    </row>
    <row r="3221" spans="2:8" x14ac:dyDescent="0.25">
      <c r="B3221" t="s">
        <v>238</v>
      </c>
      <c r="C3221" t="s">
        <v>250</v>
      </c>
      <c r="D3221" t="s">
        <v>251</v>
      </c>
      <c r="E3221">
        <v>1</v>
      </c>
      <c r="F3221">
        <v>2010</v>
      </c>
      <c r="G3221" s="161">
        <v>400547.22683200001</v>
      </c>
      <c r="H3221" s="161"/>
    </row>
    <row r="3222" spans="2:8" x14ac:dyDescent="0.25">
      <c r="B3222" t="s">
        <v>238</v>
      </c>
      <c r="C3222" t="s">
        <v>250</v>
      </c>
      <c r="D3222" t="s">
        <v>251</v>
      </c>
      <c r="E3222">
        <v>1</v>
      </c>
      <c r="F3222">
        <v>2015</v>
      </c>
      <c r="G3222" s="161">
        <v>571712.55329099996</v>
      </c>
      <c r="H3222" s="161"/>
    </row>
    <row r="3223" spans="2:8" x14ac:dyDescent="0.25">
      <c r="B3223" t="s">
        <v>238</v>
      </c>
      <c r="C3223" t="s">
        <v>250</v>
      </c>
      <c r="D3223" t="s">
        <v>251</v>
      </c>
      <c r="E3223">
        <v>1</v>
      </c>
      <c r="F3223">
        <v>2020</v>
      </c>
      <c r="G3223" s="161">
        <v>662113.36180099996</v>
      </c>
      <c r="H3223" s="161"/>
    </row>
    <row r="3224" spans="2:8" x14ac:dyDescent="0.25">
      <c r="B3224" t="s">
        <v>238</v>
      </c>
      <c r="C3224" t="s">
        <v>250</v>
      </c>
      <c r="D3224" t="s">
        <v>251</v>
      </c>
      <c r="E3224">
        <v>1</v>
      </c>
      <c r="F3224">
        <v>2025</v>
      </c>
      <c r="G3224" s="161">
        <v>714656.89959100005</v>
      </c>
      <c r="H3224" s="161"/>
    </row>
    <row r="3225" spans="2:8" x14ac:dyDescent="0.25">
      <c r="B3225" t="s">
        <v>238</v>
      </c>
      <c r="C3225" t="s">
        <v>250</v>
      </c>
      <c r="D3225" t="s">
        <v>251</v>
      </c>
      <c r="E3225">
        <v>1</v>
      </c>
      <c r="F3225">
        <v>2030</v>
      </c>
      <c r="G3225" s="161">
        <v>739131.28045099997</v>
      </c>
      <c r="H3225" s="161"/>
    </row>
    <row r="3226" spans="2:8" x14ac:dyDescent="0.25">
      <c r="B3226" t="s">
        <v>238</v>
      </c>
      <c r="C3226" t="s">
        <v>250</v>
      </c>
      <c r="D3226" t="s">
        <v>251</v>
      </c>
      <c r="E3226">
        <v>1</v>
      </c>
      <c r="F3226">
        <v>2035</v>
      </c>
      <c r="G3226" s="161">
        <v>770362.29864699999</v>
      </c>
      <c r="H3226" s="161"/>
    </row>
    <row r="3227" spans="2:8" x14ac:dyDescent="0.25">
      <c r="B3227" t="s">
        <v>238</v>
      </c>
      <c r="C3227" t="s">
        <v>250</v>
      </c>
      <c r="D3227" t="s">
        <v>251</v>
      </c>
      <c r="E3227">
        <v>1</v>
      </c>
      <c r="F3227">
        <v>2040</v>
      </c>
      <c r="G3227" s="161">
        <v>775309.79521400004</v>
      </c>
      <c r="H3227" s="161"/>
    </row>
    <row r="3228" spans="2:8" x14ac:dyDescent="0.25">
      <c r="B3228" t="s">
        <v>238</v>
      </c>
      <c r="C3228" t="s">
        <v>250</v>
      </c>
      <c r="D3228" t="s">
        <v>251</v>
      </c>
      <c r="E3228">
        <v>1</v>
      </c>
      <c r="F3228">
        <v>2045</v>
      </c>
      <c r="G3228" s="161">
        <v>803964.16242800001</v>
      </c>
      <c r="H3228" s="161"/>
    </row>
    <row r="3229" spans="2:8" x14ac:dyDescent="0.25">
      <c r="B3229" t="s">
        <v>238</v>
      </c>
      <c r="C3229" t="s">
        <v>250</v>
      </c>
      <c r="D3229" t="s">
        <v>251</v>
      </c>
      <c r="E3229">
        <v>1</v>
      </c>
      <c r="F3229">
        <v>2050</v>
      </c>
      <c r="G3229" s="161">
        <v>859989.71118300001</v>
      </c>
      <c r="H3229" s="161"/>
    </row>
    <row r="3230" spans="2:8" x14ac:dyDescent="0.25">
      <c r="B3230" t="s">
        <v>238</v>
      </c>
      <c r="C3230" t="s">
        <v>250</v>
      </c>
      <c r="D3230" t="s">
        <v>251</v>
      </c>
      <c r="E3230">
        <v>2</v>
      </c>
      <c r="F3230">
        <v>2010</v>
      </c>
      <c r="G3230" s="161">
        <v>851504.87306500005</v>
      </c>
      <c r="H3230" s="161"/>
    </row>
    <row r="3231" spans="2:8" x14ac:dyDescent="0.25">
      <c r="B3231" t="s">
        <v>238</v>
      </c>
      <c r="C3231" t="s">
        <v>250</v>
      </c>
      <c r="D3231" t="s">
        <v>251</v>
      </c>
      <c r="E3231">
        <v>2</v>
      </c>
      <c r="F3231">
        <v>2015</v>
      </c>
      <c r="G3231" s="161">
        <v>859591.94100899994</v>
      </c>
      <c r="H3231" s="161"/>
    </row>
    <row r="3232" spans="2:8" x14ac:dyDescent="0.25">
      <c r="B3232" t="s">
        <v>238</v>
      </c>
      <c r="C3232" t="s">
        <v>250</v>
      </c>
      <c r="D3232" t="s">
        <v>251</v>
      </c>
      <c r="E3232">
        <v>2</v>
      </c>
      <c r="F3232">
        <v>2020</v>
      </c>
      <c r="G3232" s="161">
        <v>899163.00941599999</v>
      </c>
      <c r="H3232" s="161"/>
    </row>
    <row r="3233" spans="2:8" x14ac:dyDescent="0.25">
      <c r="B3233" t="s">
        <v>238</v>
      </c>
      <c r="C3233" t="s">
        <v>250</v>
      </c>
      <c r="D3233" t="s">
        <v>251</v>
      </c>
      <c r="E3233">
        <v>2</v>
      </c>
      <c r="F3233">
        <v>2025</v>
      </c>
      <c r="G3233" s="161">
        <v>909504.28746000002</v>
      </c>
      <c r="H3233" s="161"/>
    </row>
    <row r="3234" spans="2:8" x14ac:dyDescent="0.25">
      <c r="B3234" t="s">
        <v>238</v>
      </c>
      <c r="C3234" t="s">
        <v>250</v>
      </c>
      <c r="D3234" t="s">
        <v>251</v>
      </c>
      <c r="E3234">
        <v>2</v>
      </c>
      <c r="F3234">
        <v>2030</v>
      </c>
      <c r="G3234" s="161">
        <v>913256.93160899996</v>
      </c>
      <c r="H3234" s="161"/>
    </row>
    <row r="3235" spans="2:8" x14ac:dyDescent="0.25">
      <c r="B3235" t="s">
        <v>238</v>
      </c>
      <c r="C3235" t="s">
        <v>250</v>
      </c>
      <c r="D3235" t="s">
        <v>251</v>
      </c>
      <c r="E3235">
        <v>2</v>
      </c>
      <c r="F3235">
        <v>2035</v>
      </c>
      <c r="G3235" s="161">
        <v>931679.68769699999</v>
      </c>
      <c r="H3235" s="161"/>
    </row>
    <row r="3236" spans="2:8" x14ac:dyDescent="0.25">
      <c r="B3236" t="s">
        <v>238</v>
      </c>
      <c r="C3236" t="s">
        <v>250</v>
      </c>
      <c r="D3236" t="s">
        <v>251</v>
      </c>
      <c r="E3236">
        <v>2</v>
      </c>
      <c r="F3236">
        <v>2040</v>
      </c>
      <c r="G3236" s="161">
        <v>900950.64119500003</v>
      </c>
      <c r="H3236" s="161"/>
    </row>
    <row r="3237" spans="2:8" x14ac:dyDescent="0.25">
      <c r="B3237" t="s">
        <v>238</v>
      </c>
      <c r="C3237" t="s">
        <v>250</v>
      </c>
      <c r="D3237" t="s">
        <v>251</v>
      </c>
      <c r="E3237">
        <v>2</v>
      </c>
      <c r="F3237">
        <v>2045</v>
      </c>
      <c r="G3237" s="161">
        <v>923005.35294799996</v>
      </c>
      <c r="H3237" s="161"/>
    </row>
    <row r="3238" spans="2:8" x14ac:dyDescent="0.25">
      <c r="B3238" t="s">
        <v>238</v>
      </c>
      <c r="C3238" t="s">
        <v>250</v>
      </c>
      <c r="D3238" t="s">
        <v>251</v>
      </c>
      <c r="E3238">
        <v>2</v>
      </c>
      <c r="F3238">
        <v>2050</v>
      </c>
      <c r="G3238" s="161">
        <v>918318.95285600005</v>
      </c>
      <c r="H3238" s="161"/>
    </row>
    <row r="3239" spans="2:8" x14ac:dyDescent="0.25">
      <c r="B3239" t="s">
        <v>238</v>
      </c>
      <c r="C3239" t="s">
        <v>250</v>
      </c>
      <c r="D3239" t="s">
        <v>251</v>
      </c>
      <c r="E3239">
        <v>3</v>
      </c>
      <c r="F3239">
        <v>2010</v>
      </c>
      <c r="G3239" s="161">
        <v>390778.21468600002</v>
      </c>
      <c r="H3239" s="161"/>
    </row>
    <row r="3240" spans="2:8" x14ac:dyDescent="0.25">
      <c r="B3240" t="s">
        <v>238</v>
      </c>
      <c r="C3240" t="s">
        <v>250</v>
      </c>
      <c r="D3240" t="s">
        <v>251</v>
      </c>
      <c r="E3240">
        <v>3</v>
      </c>
      <c r="F3240">
        <v>2015</v>
      </c>
      <c r="G3240" s="161">
        <v>409726.18349099997</v>
      </c>
      <c r="H3240" s="161"/>
    </row>
    <row r="3241" spans="2:8" x14ac:dyDescent="0.25">
      <c r="B3241" t="s">
        <v>238</v>
      </c>
      <c r="C3241" t="s">
        <v>250</v>
      </c>
      <c r="D3241" t="s">
        <v>251</v>
      </c>
      <c r="E3241">
        <v>3</v>
      </c>
      <c r="F3241">
        <v>2020</v>
      </c>
      <c r="G3241" s="161">
        <v>414743.950014</v>
      </c>
      <c r="H3241" s="161"/>
    </row>
    <row r="3242" spans="2:8" x14ac:dyDescent="0.25">
      <c r="B3242" t="s">
        <v>238</v>
      </c>
      <c r="C3242" t="s">
        <v>250</v>
      </c>
      <c r="D3242" t="s">
        <v>251</v>
      </c>
      <c r="E3242">
        <v>3</v>
      </c>
      <c r="F3242">
        <v>2025</v>
      </c>
      <c r="G3242" s="161">
        <v>418324.425827</v>
      </c>
      <c r="H3242" s="161"/>
    </row>
    <row r="3243" spans="2:8" x14ac:dyDescent="0.25">
      <c r="B3243" t="s">
        <v>238</v>
      </c>
      <c r="C3243" t="s">
        <v>250</v>
      </c>
      <c r="D3243" t="s">
        <v>251</v>
      </c>
      <c r="E3243">
        <v>3</v>
      </c>
      <c r="F3243">
        <v>2030</v>
      </c>
      <c r="G3243" s="161">
        <v>420130.852984</v>
      </c>
      <c r="H3243" s="161"/>
    </row>
    <row r="3244" spans="2:8" x14ac:dyDescent="0.25">
      <c r="B3244" t="s">
        <v>238</v>
      </c>
      <c r="C3244" t="s">
        <v>250</v>
      </c>
      <c r="D3244" t="s">
        <v>251</v>
      </c>
      <c r="E3244">
        <v>3</v>
      </c>
      <c r="F3244">
        <v>2035</v>
      </c>
      <c r="G3244" s="161">
        <v>422951.75466899999</v>
      </c>
      <c r="H3244" s="161"/>
    </row>
    <row r="3245" spans="2:8" x14ac:dyDescent="0.25">
      <c r="B3245" t="s">
        <v>238</v>
      </c>
      <c r="C3245" t="s">
        <v>250</v>
      </c>
      <c r="D3245" t="s">
        <v>251</v>
      </c>
      <c r="E3245">
        <v>3</v>
      </c>
      <c r="F3245">
        <v>2040</v>
      </c>
      <c r="G3245" s="161">
        <v>444739.11130799999</v>
      </c>
      <c r="H3245" s="161"/>
    </row>
    <row r="3246" spans="2:8" x14ac:dyDescent="0.25">
      <c r="B3246" t="s">
        <v>238</v>
      </c>
      <c r="C3246" t="s">
        <v>250</v>
      </c>
      <c r="D3246" t="s">
        <v>251</v>
      </c>
      <c r="E3246">
        <v>3</v>
      </c>
      <c r="F3246">
        <v>2045</v>
      </c>
      <c r="G3246" s="161">
        <v>440757.48700299999</v>
      </c>
      <c r="H3246" s="161"/>
    </row>
    <row r="3247" spans="2:8" x14ac:dyDescent="0.25">
      <c r="B3247" t="s">
        <v>238</v>
      </c>
      <c r="C3247" t="s">
        <v>250</v>
      </c>
      <c r="D3247" t="s">
        <v>251</v>
      </c>
      <c r="E3247">
        <v>3</v>
      </c>
      <c r="F3247">
        <v>2050</v>
      </c>
      <c r="G3247" s="161">
        <v>463022.017115</v>
      </c>
      <c r="H3247" s="161"/>
    </row>
    <row r="3248" spans="2:8" x14ac:dyDescent="0.25">
      <c r="B3248" t="s">
        <v>238</v>
      </c>
      <c r="C3248" t="s">
        <v>250</v>
      </c>
      <c r="D3248" t="s">
        <v>251</v>
      </c>
      <c r="E3248">
        <v>4</v>
      </c>
      <c r="F3248">
        <v>2010</v>
      </c>
      <c r="G3248" s="161">
        <v>504481.67541500001</v>
      </c>
      <c r="H3248" s="161"/>
    </row>
    <row r="3249" spans="2:8" x14ac:dyDescent="0.25">
      <c r="B3249" t="s">
        <v>238</v>
      </c>
      <c r="C3249" t="s">
        <v>250</v>
      </c>
      <c r="D3249" t="s">
        <v>251</v>
      </c>
      <c r="E3249">
        <v>4</v>
      </c>
      <c r="F3249">
        <v>2015</v>
      </c>
      <c r="G3249" s="161">
        <v>488042.60327399999</v>
      </c>
      <c r="H3249" s="161"/>
    </row>
    <row r="3250" spans="2:8" x14ac:dyDescent="0.25">
      <c r="B3250" t="s">
        <v>238</v>
      </c>
      <c r="C3250" t="s">
        <v>250</v>
      </c>
      <c r="D3250" t="s">
        <v>251</v>
      </c>
      <c r="E3250">
        <v>4</v>
      </c>
      <c r="F3250">
        <v>2020</v>
      </c>
      <c r="G3250" s="161">
        <v>469591.405608</v>
      </c>
      <c r="H3250" s="161"/>
    </row>
    <row r="3251" spans="2:8" x14ac:dyDescent="0.25">
      <c r="B3251" t="s">
        <v>238</v>
      </c>
      <c r="C3251" t="s">
        <v>250</v>
      </c>
      <c r="D3251" t="s">
        <v>251</v>
      </c>
      <c r="E3251">
        <v>4</v>
      </c>
      <c r="F3251">
        <v>2025</v>
      </c>
      <c r="G3251" s="161">
        <v>464448.83657099999</v>
      </c>
      <c r="H3251" s="161"/>
    </row>
    <row r="3252" spans="2:8" x14ac:dyDescent="0.25">
      <c r="B3252" t="s">
        <v>238</v>
      </c>
      <c r="C3252" t="s">
        <v>250</v>
      </c>
      <c r="D3252" t="s">
        <v>251</v>
      </c>
      <c r="E3252">
        <v>4</v>
      </c>
      <c r="F3252">
        <v>2030</v>
      </c>
      <c r="G3252" s="161">
        <v>477085.65796799998</v>
      </c>
      <c r="H3252" s="161"/>
    </row>
    <row r="3253" spans="2:8" x14ac:dyDescent="0.25">
      <c r="B3253" t="s">
        <v>238</v>
      </c>
      <c r="C3253" t="s">
        <v>250</v>
      </c>
      <c r="D3253" t="s">
        <v>251</v>
      </c>
      <c r="E3253">
        <v>4</v>
      </c>
      <c r="F3253">
        <v>2035</v>
      </c>
      <c r="G3253" s="161">
        <v>508478.88329099998</v>
      </c>
      <c r="H3253" s="161"/>
    </row>
    <row r="3254" spans="2:8" x14ac:dyDescent="0.25">
      <c r="B3254" t="s">
        <v>238</v>
      </c>
      <c r="C3254" t="s">
        <v>250</v>
      </c>
      <c r="D3254" t="s">
        <v>251</v>
      </c>
      <c r="E3254">
        <v>4</v>
      </c>
      <c r="F3254">
        <v>2040</v>
      </c>
      <c r="G3254" s="161">
        <v>521680.88897899998</v>
      </c>
      <c r="H3254" s="161"/>
    </row>
    <row r="3255" spans="2:8" x14ac:dyDescent="0.25">
      <c r="B3255" t="s">
        <v>238</v>
      </c>
      <c r="C3255" t="s">
        <v>250</v>
      </c>
      <c r="D3255" t="s">
        <v>251</v>
      </c>
      <c r="E3255">
        <v>4</v>
      </c>
      <c r="F3255">
        <v>2045</v>
      </c>
      <c r="G3255" s="161">
        <v>514564.48483600002</v>
      </c>
      <c r="H3255" s="161"/>
    </row>
    <row r="3256" spans="2:8" x14ac:dyDescent="0.25">
      <c r="B3256" t="s">
        <v>238</v>
      </c>
      <c r="C3256" t="s">
        <v>250</v>
      </c>
      <c r="D3256" t="s">
        <v>251</v>
      </c>
      <c r="E3256">
        <v>4</v>
      </c>
      <c r="F3256">
        <v>2050</v>
      </c>
      <c r="G3256" s="161">
        <v>512867.92212800001</v>
      </c>
      <c r="H3256" s="161"/>
    </row>
    <row r="3257" spans="2:8" x14ac:dyDescent="0.25">
      <c r="B3257" t="s">
        <v>238</v>
      </c>
      <c r="C3257" t="s">
        <v>250</v>
      </c>
      <c r="D3257" t="s">
        <v>251</v>
      </c>
      <c r="E3257">
        <v>5</v>
      </c>
      <c r="F3257">
        <v>2010</v>
      </c>
      <c r="G3257" s="161">
        <v>175698.152298</v>
      </c>
      <c r="H3257" s="161"/>
    </row>
    <row r="3258" spans="2:8" x14ac:dyDescent="0.25">
      <c r="B3258" t="s">
        <v>238</v>
      </c>
      <c r="C3258" t="s">
        <v>250</v>
      </c>
      <c r="D3258" t="s">
        <v>251</v>
      </c>
      <c r="E3258">
        <v>5</v>
      </c>
      <c r="F3258">
        <v>2015</v>
      </c>
      <c r="G3258" s="161">
        <v>169923.37748</v>
      </c>
      <c r="H3258" s="161"/>
    </row>
    <row r="3259" spans="2:8" x14ac:dyDescent="0.25">
      <c r="B3259" t="s">
        <v>238</v>
      </c>
      <c r="C3259" t="s">
        <v>250</v>
      </c>
      <c r="D3259" t="s">
        <v>251</v>
      </c>
      <c r="E3259">
        <v>5</v>
      </c>
      <c r="F3259">
        <v>2020</v>
      </c>
      <c r="G3259" s="161">
        <v>166457.252821</v>
      </c>
      <c r="H3259" s="161"/>
    </row>
    <row r="3260" spans="2:8" x14ac:dyDescent="0.25">
      <c r="B3260" t="s">
        <v>238</v>
      </c>
      <c r="C3260" t="s">
        <v>250</v>
      </c>
      <c r="D3260" t="s">
        <v>251</v>
      </c>
      <c r="E3260">
        <v>5</v>
      </c>
      <c r="F3260">
        <v>2025</v>
      </c>
      <c r="G3260" s="161">
        <v>171565.73125300001</v>
      </c>
      <c r="H3260" s="161"/>
    </row>
    <row r="3261" spans="2:8" x14ac:dyDescent="0.25">
      <c r="B3261" t="s">
        <v>238</v>
      </c>
      <c r="C3261" t="s">
        <v>250</v>
      </c>
      <c r="D3261" t="s">
        <v>251</v>
      </c>
      <c r="E3261">
        <v>5</v>
      </c>
      <c r="F3261">
        <v>2030</v>
      </c>
      <c r="G3261" s="161">
        <v>178783.59925299999</v>
      </c>
      <c r="H3261" s="161"/>
    </row>
    <row r="3262" spans="2:8" x14ac:dyDescent="0.25">
      <c r="B3262" t="s">
        <v>238</v>
      </c>
      <c r="C3262" t="s">
        <v>250</v>
      </c>
      <c r="D3262" t="s">
        <v>251</v>
      </c>
      <c r="E3262">
        <v>5</v>
      </c>
      <c r="F3262">
        <v>2035</v>
      </c>
      <c r="G3262" s="161">
        <v>175341.59564700001</v>
      </c>
      <c r="H3262" s="161"/>
    </row>
    <row r="3263" spans="2:8" x14ac:dyDescent="0.25">
      <c r="B3263" t="s">
        <v>238</v>
      </c>
      <c r="C3263" t="s">
        <v>250</v>
      </c>
      <c r="D3263" t="s">
        <v>251</v>
      </c>
      <c r="E3263">
        <v>5</v>
      </c>
      <c r="F3263">
        <v>2040</v>
      </c>
      <c r="G3263" s="161">
        <v>169332.284785</v>
      </c>
      <c r="H3263" s="161"/>
    </row>
    <row r="3264" spans="2:8" x14ac:dyDescent="0.25">
      <c r="B3264" t="s">
        <v>238</v>
      </c>
      <c r="C3264" t="s">
        <v>250</v>
      </c>
      <c r="D3264" t="s">
        <v>251</v>
      </c>
      <c r="E3264">
        <v>5</v>
      </c>
      <c r="F3264">
        <v>2045</v>
      </c>
      <c r="G3264" s="161">
        <v>183545.52931000001</v>
      </c>
      <c r="H3264" s="161"/>
    </row>
    <row r="3265" spans="2:8" x14ac:dyDescent="0.25">
      <c r="B3265" t="s">
        <v>238</v>
      </c>
      <c r="C3265" t="s">
        <v>250</v>
      </c>
      <c r="D3265" t="s">
        <v>251</v>
      </c>
      <c r="E3265">
        <v>5</v>
      </c>
      <c r="F3265">
        <v>2050</v>
      </c>
      <c r="G3265" s="161">
        <v>183041.32983199999</v>
      </c>
    </row>
    <row r="3266" spans="2:8" x14ac:dyDescent="0.25">
      <c r="B3266" t="s">
        <v>238</v>
      </c>
      <c r="C3266" t="s">
        <v>250</v>
      </c>
      <c r="D3266" t="s">
        <v>251</v>
      </c>
      <c r="E3266">
        <v>6</v>
      </c>
      <c r="F3266">
        <v>2010</v>
      </c>
      <c r="G3266">
        <v>93051.59917093</v>
      </c>
    </row>
    <row r="3267" spans="2:8" x14ac:dyDescent="0.25">
      <c r="B3267" t="s">
        <v>238</v>
      </c>
      <c r="C3267" t="s">
        <v>250</v>
      </c>
      <c r="D3267" t="s">
        <v>251</v>
      </c>
      <c r="E3267">
        <v>6</v>
      </c>
      <c r="F3267">
        <v>2015</v>
      </c>
      <c r="G3267">
        <v>93377.862863939998</v>
      </c>
    </row>
    <row r="3268" spans="2:8" x14ac:dyDescent="0.25">
      <c r="B3268" t="s">
        <v>238</v>
      </c>
      <c r="C3268" t="s">
        <v>250</v>
      </c>
      <c r="D3268" t="s">
        <v>251</v>
      </c>
      <c r="E3268">
        <v>6</v>
      </c>
      <c r="F3268">
        <v>2020</v>
      </c>
      <c r="G3268">
        <v>97129.004089969996</v>
      </c>
      <c r="H3268" s="161"/>
    </row>
    <row r="3269" spans="2:8" x14ac:dyDescent="0.25">
      <c r="B3269" t="s">
        <v>238</v>
      </c>
      <c r="C3269" t="s">
        <v>250</v>
      </c>
      <c r="D3269" t="s">
        <v>251</v>
      </c>
      <c r="E3269">
        <v>6</v>
      </c>
      <c r="F3269">
        <v>2025</v>
      </c>
      <c r="G3269" s="161">
        <v>104867.454341</v>
      </c>
      <c r="H3269" s="161"/>
    </row>
    <row r="3270" spans="2:8" x14ac:dyDescent="0.25">
      <c r="B3270" t="s">
        <v>238</v>
      </c>
      <c r="C3270" t="s">
        <v>250</v>
      </c>
      <c r="D3270" t="s">
        <v>251</v>
      </c>
      <c r="E3270">
        <v>6</v>
      </c>
      <c r="F3270">
        <v>2030</v>
      </c>
      <c r="G3270" s="161">
        <v>105694.331809</v>
      </c>
      <c r="H3270" s="161"/>
    </row>
    <row r="3271" spans="2:8" x14ac:dyDescent="0.25">
      <c r="B3271" t="s">
        <v>238</v>
      </c>
      <c r="C3271" t="s">
        <v>250</v>
      </c>
      <c r="D3271" t="s">
        <v>251</v>
      </c>
      <c r="E3271">
        <v>6</v>
      </c>
      <c r="F3271">
        <v>2035</v>
      </c>
      <c r="G3271" s="161">
        <v>113049.44179700001</v>
      </c>
      <c r="H3271" s="161"/>
    </row>
    <row r="3272" spans="2:8" x14ac:dyDescent="0.25">
      <c r="B3272" t="s">
        <v>238</v>
      </c>
      <c r="C3272" t="s">
        <v>250</v>
      </c>
      <c r="D3272" t="s">
        <v>251</v>
      </c>
      <c r="E3272">
        <v>6</v>
      </c>
      <c r="F3272">
        <v>2040</v>
      </c>
      <c r="G3272" s="161">
        <v>113366.156409</v>
      </c>
      <c r="H3272" s="161"/>
    </row>
    <row r="3273" spans="2:8" x14ac:dyDescent="0.25">
      <c r="B3273" t="s">
        <v>238</v>
      </c>
      <c r="C3273" t="s">
        <v>250</v>
      </c>
      <c r="D3273" t="s">
        <v>251</v>
      </c>
      <c r="E3273">
        <v>6</v>
      </c>
      <c r="F3273">
        <v>2045</v>
      </c>
      <c r="G3273" s="161">
        <v>112149.793225</v>
      </c>
      <c r="H3273" s="161"/>
    </row>
    <row r="3274" spans="2:8" x14ac:dyDescent="0.25">
      <c r="B3274" t="s">
        <v>238</v>
      </c>
      <c r="C3274" t="s">
        <v>250</v>
      </c>
      <c r="D3274" t="s">
        <v>251</v>
      </c>
      <c r="E3274">
        <v>6</v>
      </c>
      <c r="F3274">
        <v>2050</v>
      </c>
      <c r="G3274" s="161">
        <v>116416.067542</v>
      </c>
      <c r="H3274" s="161"/>
    </row>
    <row r="3275" spans="2:8" x14ac:dyDescent="0.25">
      <c r="B3275" t="s">
        <v>238</v>
      </c>
      <c r="C3275" t="s">
        <v>250</v>
      </c>
      <c r="D3275" t="s">
        <v>254</v>
      </c>
      <c r="E3275">
        <v>1</v>
      </c>
      <c r="F3275">
        <v>2010</v>
      </c>
      <c r="G3275" s="161">
        <v>327895.429107</v>
      </c>
      <c r="H3275" s="161"/>
    </row>
    <row r="3276" spans="2:8" x14ac:dyDescent="0.25">
      <c r="B3276" t="s">
        <v>238</v>
      </c>
      <c r="C3276" t="s">
        <v>250</v>
      </c>
      <c r="D3276" t="s">
        <v>254</v>
      </c>
      <c r="E3276">
        <v>1</v>
      </c>
      <c r="F3276">
        <v>2015</v>
      </c>
      <c r="G3276" s="161">
        <v>460191.58926899999</v>
      </c>
      <c r="H3276" s="161"/>
    </row>
    <row r="3277" spans="2:8" x14ac:dyDescent="0.25">
      <c r="B3277" t="s">
        <v>238</v>
      </c>
      <c r="C3277" t="s">
        <v>250</v>
      </c>
      <c r="D3277" t="s">
        <v>254</v>
      </c>
      <c r="E3277">
        <v>1</v>
      </c>
      <c r="F3277">
        <v>2020</v>
      </c>
      <c r="G3277" s="161">
        <v>513789.12914700003</v>
      </c>
      <c r="H3277" s="161"/>
    </row>
    <row r="3278" spans="2:8" x14ac:dyDescent="0.25">
      <c r="B3278" t="s">
        <v>238</v>
      </c>
      <c r="C3278" t="s">
        <v>250</v>
      </c>
      <c r="D3278" t="s">
        <v>254</v>
      </c>
      <c r="E3278">
        <v>1</v>
      </c>
      <c r="F3278">
        <v>2025</v>
      </c>
      <c r="G3278" s="161">
        <v>553058.73855000001</v>
      </c>
      <c r="H3278" s="161"/>
    </row>
    <row r="3279" spans="2:8" x14ac:dyDescent="0.25">
      <c r="B3279" t="s">
        <v>238</v>
      </c>
      <c r="C3279" t="s">
        <v>250</v>
      </c>
      <c r="D3279" t="s">
        <v>254</v>
      </c>
      <c r="E3279">
        <v>1</v>
      </c>
      <c r="F3279">
        <v>2030</v>
      </c>
      <c r="G3279" s="161">
        <v>552882.69877400005</v>
      </c>
      <c r="H3279" s="161"/>
    </row>
    <row r="3280" spans="2:8" x14ac:dyDescent="0.25">
      <c r="B3280" t="s">
        <v>238</v>
      </c>
      <c r="C3280" t="s">
        <v>250</v>
      </c>
      <c r="D3280" t="s">
        <v>254</v>
      </c>
      <c r="E3280">
        <v>1</v>
      </c>
      <c r="F3280">
        <v>2035</v>
      </c>
      <c r="G3280" s="161">
        <v>539235.63005499996</v>
      </c>
      <c r="H3280" s="161"/>
    </row>
    <row r="3281" spans="2:8" x14ac:dyDescent="0.25">
      <c r="B3281" t="s">
        <v>238</v>
      </c>
      <c r="C3281" t="s">
        <v>250</v>
      </c>
      <c r="D3281" t="s">
        <v>254</v>
      </c>
      <c r="E3281">
        <v>1</v>
      </c>
      <c r="F3281">
        <v>2040</v>
      </c>
      <c r="G3281" s="161">
        <v>538001.12748999998</v>
      </c>
      <c r="H3281" s="161"/>
    </row>
    <row r="3282" spans="2:8" x14ac:dyDescent="0.25">
      <c r="B3282" t="s">
        <v>238</v>
      </c>
      <c r="C3282" t="s">
        <v>250</v>
      </c>
      <c r="D3282" t="s">
        <v>254</v>
      </c>
      <c r="E3282">
        <v>1</v>
      </c>
      <c r="F3282">
        <v>2045</v>
      </c>
      <c r="G3282" s="161">
        <v>528411.00257899996</v>
      </c>
      <c r="H3282" s="161"/>
    </row>
    <row r="3283" spans="2:8" x14ac:dyDescent="0.25">
      <c r="B3283" t="s">
        <v>238</v>
      </c>
      <c r="C3283" t="s">
        <v>250</v>
      </c>
      <c r="D3283" t="s">
        <v>254</v>
      </c>
      <c r="E3283">
        <v>1</v>
      </c>
      <c r="F3283">
        <v>2050</v>
      </c>
      <c r="G3283" s="161">
        <v>543766.93031800003</v>
      </c>
      <c r="H3283" s="161"/>
    </row>
    <row r="3284" spans="2:8" x14ac:dyDescent="0.25">
      <c r="B3284" t="s">
        <v>238</v>
      </c>
      <c r="C3284" t="s">
        <v>250</v>
      </c>
      <c r="D3284" t="s">
        <v>254</v>
      </c>
      <c r="E3284">
        <v>2</v>
      </c>
      <c r="F3284">
        <v>2010</v>
      </c>
      <c r="G3284" s="161">
        <v>1020372.30433</v>
      </c>
      <c r="H3284" s="161"/>
    </row>
    <row r="3285" spans="2:8" x14ac:dyDescent="0.25">
      <c r="B3285" t="s">
        <v>238</v>
      </c>
      <c r="C3285" t="s">
        <v>250</v>
      </c>
      <c r="D3285" t="s">
        <v>254</v>
      </c>
      <c r="E3285">
        <v>2</v>
      </c>
      <c r="F3285">
        <v>2015</v>
      </c>
      <c r="G3285" s="161">
        <v>967454.97901400004</v>
      </c>
      <c r="H3285" s="161"/>
    </row>
    <row r="3286" spans="2:8" x14ac:dyDescent="0.25">
      <c r="B3286" t="s">
        <v>238</v>
      </c>
      <c r="C3286" t="s">
        <v>250</v>
      </c>
      <c r="D3286" t="s">
        <v>254</v>
      </c>
      <c r="E3286">
        <v>2</v>
      </c>
      <c r="F3286">
        <v>2020</v>
      </c>
      <c r="G3286" s="161">
        <v>913959.928969</v>
      </c>
      <c r="H3286" s="161"/>
    </row>
    <row r="3287" spans="2:8" x14ac:dyDescent="0.25">
      <c r="B3287" t="s">
        <v>238</v>
      </c>
      <c r="C3287" t="s">
        <v>250</v>
      </c>
      <c r="D3287" t="s">
        <v>254</v>
      </c>
      <c r="E3287">
        <v>2</v>
      </c>
      <c r="F3287">
        <v>2025</v>
      </c>
      <c r="G3287" s="161">
        <v>878860.64682799997</v>
      </c>
      <c r="H3287" s="161"/>
    </row>
    <row r="3288" spans="2:8" x14ac:dyDescent="0.25">
      <c r="B3288" t="s">
        <v>238</v>
      </c>
      <c r="C3288" t="s">
        <v>250</v>
      </c>
      <c r="D3288" t="s">
        <v>254</v>
      </c>
      <c r="E3288">
        <v>2</v>
      </c>
      <c r="F3288">
        <v>2030</v>
      </c>
      <c r="G3288" s="161">
        <v>847146.28263499995</v>
      </c>
      <c r="H3288" s="161"/>
    </row>
    <row r="3289" spans="2:8" x14ac:dyDescent="0.25">
      <c r="B3289" t="s">
        <v>238</v>
      </c>
      <c r="C3289" t="s">
        <v>250</v>
      </c>
      <c r="D3289" t="s">
        <v>254</v>
      </c>
      <c r="E3289">
        <v>2</v>
      </c>
      <c r="F3289">
        <v>2035</v>
      </c>
      <c r="G3289" s="161">
        <v>800064.22719600005</v>
      </c>
      <c r="H3289" s="161"/>
    </row>
    <row r="3290" spans="2:8" x14ac:dyDescent="0.25">
      <c r="B3290" t="s">
        <v>238</v>
      </c>
      <c r="C3290" t="s">
        <v>250</v>
      </c>
      <c r="D3290" t="s">
        <v>254</v>
      </c>
      <c r="E3290">
        <v>2</v>
      </c>
      <c r="F3290">
        <v>2040</v>
      </c>
      <c r="G3290" s="161">
        <v>778315.16995600006</v>
      </c>
      <c r="H3290" s="161"/>
    </row>
    <row r="3291" spans="2:8" x14ac:dyDescent="0.25">
      <c r="B3291" t="s">
        <v>238</v>
      </c>
      <c r="C3291" t="s">
        <v>250</v>
      </c>
      <c r="D3291" t="s">
        <v>254</v>
      </c>
      <c r="E3291">
        <v>2</v>
      </c>
      <c r="F3291">
        <v>2045</v>
      </c>
      <c r="G3291" s="161">
        <v>769583.61124999996</v>
      </c>
      <c r="H3291" s="161"/>
    </row>
    <row r="3292" spans="2:8" x14ac:dyDescent="0.25">
      <c r="B3292" t="s">
        <v>238</v>
      </c>
      <c r="C3292" t="s">
        <v>250</v>
      </c>
      <c r="D3292" t="s">
        <v>254</v>
      </c>
      <c r="E3292">
        <v>2</v>
      </c>
      <c r="F3292">
        <v>2050</v>
      </c>
      <c r="G3292" s="161">
        <v>759195.26465899998</v>
      </c>
      <c r="H3292" s="161"/>
    </row>
    <row r="3293" spans="2:8" x14ac:dyDescent="0.25">
      <c r="B3293" t="s">
        <v>238</v>
      </c>
      <c r="C3293" t="s">
        <v>250</v>
      </c>
      <c r="D3293" t="s">
        <v>254</v>
      </c>
      <c r="E3293">
        <v>3</v>
      </c>
      <c r="F3293">
        <v>2010</v>
      </c>
      <c r="G3293" s="161">
        <v>354766.07850499998</v>
      </c>
      <c r="H3293" s="161"/>
    </row>
    <row r="3294" spans="2:8" x14ac:dyDescent="0.25">
      <c r="B3294" t="s">
        <v>238</v>
      </c>
      <c r="C3294" t="s">
        <v>250</v>
      </c>
      <c r="D3294" t="s">
        <v>254</v>
      </c>
      <c r="E3294">
        <v>3</v>
      </c>
      <c r="F3294">
        <v>2015</v>
      </c>
      <c r="G3294" s="161">
        <v>342849.493701</v>
      </c>
      <c r="H3294" s="161"/>
    </row>
    <row r="3295" spans="2:8" x14ac:dyDescent="0.25">
      <c r="B3295" t="s">
        <v>238</v>
      </c>
      <c r="C3295" t="s">
        <v>250</v>
      </c>
      <c r="D3295" t="s">
        <v>254</v>
      </c>
      <c r="E3295">
        <v>3</v>
      </c>
      <c r="F3295">
        <v>2020</v>
      </c>
      <c r="G3295" s="161">
        <v>337179.67269099999</v>
      </c>
      <c r="H3295" s="161"/>
    </row>
    <row r="3296" spans="2:8" x14ac:dyDescent="0.25">
      <c r="B3296" t="s">
        <v>238</v>
      </c>
      <c r="C3296" t="s">
        <v>250</v>
      </c>
      <c r="D3296" t="s">
        <v>254</v>
      </c>
      <c r="E3296">
        <v>3</v>
      </c>
      <c r="F3296">
        <v>2025</v>
      </c>
      <c r="G3296" s="161">
        <v>321494.76706899999</v>
      </c>
      <c r="H3296" s="161"/>
    </row>
    <row r="3297" spans="2:8" x14ac:dyDescent="0.25">
      <c r="B3297" t="s">
        <v>238</v>
      </c>
      <c r="C3297" t="s">
        <v>250</v>
      </c>
      <c r="D3297" t="s">
        <v>254</v>
      </c>
      <c r="E3297">
        <v>3</v>
      </c>
      <c r="F3297">
        <v>2030</v>
      </c>
      <c r="G3297" s="161">
        <v>310567.58239499998</v>
      </c>
      <c r="H3297" s="161"/>
    </row>
    <row r="3298" spans="2:8" x14ac:dyDescent="0.25">
      <c r="B3298" t="s">
        <v>238</v>
      </c>
      <c r="C3298" t="s">
        <v>250</v>
      </c>
      <c r="D3298" t="s">
        <v>254</v>
      </c>
      <c r="E3298">
        <v>3</v>
      </c>
      <c r="F3298">
        <v>2035</v>
      </c>
      <c r="G3298" s="161">
        <v>311314.87333999999</v>
      </c>
      <c r="H3298" s="161"/>
    </row>
    <row r="3299" spans="2:8" x14ac:dyDescent="0.25">
      <c r="B3299" t="s">
        <v>238</v>
      </c>
      <c r="C3299" t="s">
        <v>250</v>
      </c>
      <c r="D3299" t="s">
        <v>254</v>
      </c>
      <c r="E3299">
        <v>3</v>
      </c>
      <c r="F3299">
        <v>2040</v>
      </c>
      <c r="G3299" s="161">
        <v>306337.77899600001</v>
      </c>
      <c r="H3299" s="161"/>
    </row>
    <row r="3300" spans="2:8" x14ac:dyDescent="0.25">
      <c r="B3300" t="s">
        <v>238</v>
      </c>
      <c r="C3300" t="s">
        <v>250</v>
      </c>
      <c r="D3300" t="s">
        <v>254</v>
      </c>
      <c r="E3300">
        <v>3</v>
      </c>
      <c r="F3300">
        <v>2045</v>
      </c>
      <c r="G3300" s="161">
        <v>318273.89119400003</v>
      </c>
      <c r="H3300" s="161"/>
    </row>
    <row r="3301" spans="2:8" x14ac:dyDescent="0.25">
      <c r="B3301" t="s">
        <v>238</v>
      </c>
      <c r="C3301" t="s">
        <v>250</v>
      </c>
      <c r="D3301" t="s">
        <v>254</v>
      </c>
      <c r="E3301">
        <v>3</v>
      </c>
      <c r="F3301">
        <v>2050</v>
      </c>
      <c r="G3301" s="161">
        <v>320266.85700700001</v>
      </c>
      <c r="H3301" s="161"/>
    </row>
    <row r="3302" spans="2:8" x14ac:dyDescent="0.25">
      <c r="B3302" t="s">
        <v>238</v>
      </c>
      <c r="C3302" t="s">
        <v>250</v>
      </c>
      <c r="D3302" t="s">
        <v>254</v>
      </c>
      <c r="E3302">
        <v>4</v>
      </c>
      <c r="F3302">
        <v>2010</v>
      </c>
      <c r="G3302" s="161">
        <v>486681.52374700003</v>
      </c>
      <c r="H3302" s="161"/>
    </row>
    <row r="3303" spans="2:8" x14ac:dyDescent="0.25">
      <c r="B3303" t="s">
        <v>238</v>
      </c>
      <c r="C3303" t="s">
        <v>250</v>
      </c>
      <c r="D3303" t="s">
        <v>254</v>
      </c>
      <c r="E3303">
        <v>4</v>
      </c>
      <c r="F3303">
        <v>2015</v>
      </c>
      <c r="G3303" s="161">
        <v>420736.70760800003</v>
      </c>
      <c r="H3303" s="161"/>
    </row>
    <row r="3304" spans="2:8" x14ac:dyDescent="0.25">
      <c r="B3304" t="s">
        <v>238</v>
      </c>
      <c r="C3304" t="s">
        <v>250</v>
      </c>
      <c r="D3304" t="s">
        <v>254</v>
      </c>
      <c r="E3304">
        <v>4</v>
      </c>
      <c r="F3304">
        <v>2020</v>
      </c>
      <c r="G3304" s="161">
        <v>373029.46039899997</v>
      </c>
      <c r="H3304" s="161"/>
    </row>
    <row r="3305" spans="2:8" x14ac:dyDescent="0.25">
      <c r="B3305" t="s">
        <v>238</v>
      </c>
      <c r="C3305" t="s">
        <v>250</v>
      </c>
      <c r="D3305" t="s">
        <v>254</v>
      </c>
      <c r="E3305">
        <v>4</v>
      </c>
      <c r="F3305">
        <v>2025</v>
      </c>
      <c r="G3305" s="161">
        <v>358698.32793000003</v>
      </c>
      <c r="H3305" s="161"/>
    </row>
    <row r="3306" spans="2:8" x14ac:dyDescent="0.25">
      <c r="B3306" t="s">
        <v>238</v>
      </c>
      <c r="C3306" t="s">
        <v>250</v>
      </c>
      <c r="D3306" t="s">
        <v>254</v>
      </c>
      <c r="E3306">
        <v>4</v>
      </c>
      <c r="F3306">
        <v>2030</v>
      </c>
      <c r="G3306" s="161">
        <v>345807.13161699998</v>
      </c>
      <c r="H3306" s="161"/>
    </row>
    <row r="3307" spans="2:8" x14ac:dyDescent="0.25">
      <c r="B3307" t="s">
        <v>238</v>
      </c>
      <c r="C3307" t="s">
        <v>250</v>
      </c>
      <c r="D3307" t="s">
        <v>254</v>
      </c>
      <c r="E3307">
        <v>4</v>
      </c>
      <c r="F3307">
        <v>2035</v>
      </c>
      <c r="G3307" s="161">
        <v>360093.63823500002</v>
      </c>
      <c r="H3307" s="161"/>
    </row>
    <row r="3308" spans="2:8" x14ac:dyDescent="0.25">
      <c r="B3308" t="s">
        <v>238</v>
      </c>
      <c r="C3308" t="s">
        <v>250</v>
      </c>
      <c r="D3308" t="s">
        <v>254</v>
      </c>
      <c r="E3308">
        <v>4</v>
      </c>
      <c r="F3308">
        <v>2040</v>
      </c>
      <c r="G3308" s="161">
        <v>368046.00637900003</v>
      </c>
      <c r="H3308" s="161"/>
    </row>
    <row r="3309" spans="2:8" x14ac:dyDescent="0.25">
      <c r="B3309" t="s">
        <v>238</v>
      </c>
      <c r="C3309" t="s">
        <v>250</v>
      </c>
      <c r="D3309" t="s">
        <v>254</v>
      </c>
      <c r="E3309">
        <v>4</v>
      </c>
      <c r="F3309">
        <v>2045</v>
      </c>
      <c r="G3309" s="161">
        <v>364857.83283899998</v>
      </c>
      <c r="H3309" s="161"/>
    </row>
    <row r="3310" spans="2:8" x14ac:dyDescent="0.25">
      <c r="B3310" t="s">
        <v>238</v>
      </c>
      <c r="C3310" t="s">
        <v>250</v>
      </c>
      <c r="D3310" t="s">
        <v>254</v>
      </c>
      <c r="E3310">
        <v>4</v>
      </c>
      <c r="F3310">
        <v>2050</v>
      </c>
      <c r="G3310" s="161">
        <v>377540.884249</v>
      </c>
      <c r="H3310" s="161"/>
    </row>
    <row r="3311" spans="2:8" x14ac:dyDescent="0.25">
      <c r="B3311" t="s">
        <v>238</v>
      </c>
      <c r="C3311" t="s">
        <v>250</v>
      </c>
      <c r="D3311" t="s">
        <v>254</v>
      </c>
      <c r="E3311">
        <v>5</v>
      </c>
      <c r="F3311">
        <v>2010</v>
      </c>
      <c r="G3311" s="161">
        <v>143578.60762</v>
      </c>
      <c r="H3311" s="161"/>
    </row>
    <row r="3312" spans="2:8" x14ac:dyDescent="0.25">
      <c r="B3312" t="s">
        <v>238</v>
      </c>
      <c r="C3312" t="s">
        <v>250</v>
      </c>
      <c r="D3312" t="s">
        <v>254</v>
      </c>
      <c r="E3312">
        <v>5</v>
      </c>
      <c r="F3312">
        <v>2015</v>
      </c>
      <c r="G3312" s="161">
        <v>140409.398159</v>
      </c>
      <c r="H3312" s="161"/>
    </row>
    <row r="3313" spans="2:8" x14ac:dyDescent="0.25">
      <c r="B3313" t="s">
        <v>238</v>
      </c>
      <c r="C3313" t="s">
        <v>250</v>
      </c>
      <c r="D3313" t="s">
        <v>254</v>
      </c>
      <c r="E3313">
        <v>5</v>
      </c>
      <c r="F3313">
        <v>2020</v>
      </c>
      <c r="G3313" s="161">
        <v>134774.83607799999</v>
      </c>
      <c r="H3313" s="161"/>
    </row>
    <row r="3314" spans="2:8" x14ac:dyDescent="0.25">
      <c r="B3314" t="s">
        <v>238</v>
      </c>
      <c r="C3314" t="s">
        <v>250</v>
      </c>
      <c r="D3314" t="s">
        <v>254</v>
      </c>
      <c r="E3314">
        <v>5</v>
      </c>
      <c r="F3314">
        <v>2025</v>
      </c>
      <c r="G3314" s="161">
        <v>129594.33812</v>
      </c>
      <c r="H3314" s="161"/>
    </row>
    <row r="3315" spans="2:8" x14ac:dyDescent="0.25">
      <c r="B3315" t="s">
        <v>238</v>
      </c>
      <c r="C3315" t="s">
        <v>250</v>
      </c>
      <c r="D3315" t="s">
        <v>254</v>
      </c>
      <c r="E3315">
        <v>5</v>
      </c>
      <c r="F3315">
        <v>2030</v>
      </c>
      <c r="G3315" s="161">
        <v>128947.507532</v>
      </c>
      <c r="H3315" s="161"/>
    </row>
    <row r="3316" spans="2:8" x14ac:dyDescent="0.25">
      <c r="B3316" t="s">
        <v>238</v>
      </c>
      <c r="C3316" t="s">
        <v>250</v>
      </c>
      <c r="D3316" t="s">
        <v>254</v>
      </c>
      <c r="E3316">
        <v>5</v>
      </c>
      <c r="F3316">
        <v>2035</v>
      </c>
      <c r="G3316" s="161">
        <v>128058.44070200001</v>
      </c>
      <c r="H3316" s="161"/>
    </row>
    <row r="3317" spans="2:8" x14ac:dyDescent="0.25">
      <c r="B3317" t="s">
        <v>238</v>
      </c>
      <c r="C3317" t="s">
        <v>250</v>
      </c>
      <c r="D3317" t="s">
        <v>254</v>
      </c>
      <c r="E3317">
        <v>5</v>
      </c>
      <c r="F3317">
        <v>2040</v>
      </c>
      <c r="G3317" s="161">
        <v>130478.717422</v>
      </c>
      <c r="H3317" s="161"/>
    </row>
    <row r="3318" spans="2:8" x14ac:dyDescent="0.25">
      <c r="B3318" t="s">
        <v>238</v>
      </c>
      <c r="C3318" t="s">
        <v>250</v>
      </c>
      <c r="D3318" t="s">
        <v>254</v>
      </c>
      <c r="E3318">
        <v>5</v>
      </c>
      <c r="F3318">
        <v>2045</v>
      </c>
      <c r="G3318" s="161">
        <v>131011.776816</v>
      </c>
      <c r="H3318" s="161"/>
    </row>
    <row r="3319" spans="2:8" x14ac:dyDescent="0.25">
      <c r="B3319" t="s">
        <v>238</v>
      </c>
      <c r="C3319" t="s">
        <v>250</v>
      </c>
      <c r="D3319" t="s">
        <v>254</v>
      </c>
      <c r="E3319">
        <v>5</v>
      </c>
      <c r="F3319">
        <v>2050</v>
      </c>
      <c r="G3319" s="161">
        <v>136296.95019599999</v>
      </c>
    </row>
    <row r="3320" spans="2:8" x14ac:dyDescent="0.25">
      <c r="B3320" t="s">
        <v>238</v>
      </c>
      <c r="C3320" t="s">
        <v>250</v>
      </c>
      <c r="D3320" t="s">
        <v>254</v>
      </c>
      <c r="E3320">
        <v>6</v>
      </c>
      <c r="F3320">
        <v>2010</v>
      </c>
      <c r="G3320">
        <v>53586.289746199996</v>
      </c>
    </row>
    <row r="3321" spans="2:8" x14ac:dyDescent="0.25">
      <c r="B3321" t="s">
        <v>238</v>
      </c>
      <c r="C3321" t="s">
        <v>250</v>
      </c>
      <c r="D3321" t="s">
        <v>254</v>
      </c>
      <c r="E3321">
        <v>6</v>
      </c>
      <c r="F3321">
        <v>2015</v>
      </c>
      <c r="G3321">
        <v>56100.861868029999</v>
      </c>
    </row>
    <row r="3322" spans="2:8" x14ac:dyDescent="0.25">
      <c r="B3322" t="s">
        <v>238</v>
      </c>
      <c r="C3322" t="s">
        <v>250</v>
      </c>
      <c r="D3322" t="s">
        <v>254</v>
      </c>
      <c r="E3322">
        <v>6</v>
      </c>
      <c r="F3322">
        <v>2020</v>
      </c>
      <c r="G3322">
        <v>57620.916671550003</v>
      </c>
    </row>
    <row r="3323" spans="2:8" x14ac:dyDescent="0.25">
      <c r="B3323" t="s">
        <v>238</v>
      </c>
      <c r="C3323" t="s">
        <v>250</v>
      </c>
      <c r="D3323" t="s">
        <v>254</v>
      </c>
      <c r="E3323">
        <v>6</v>
      </c>
      <c r="F3323">
        <v>2025</v>
      </c>
      <c r="G3323">
        <v>57243.967455279999</v>
      </c>
    </row>
    <row r="3324" spans="2:8" x14ac:dyDescent="0.25">
      <c r="B3324" t="s">
        <v>238</v>
      </c>
      <c r="C3324" t="s">
        <v>250</v>
      </c>
      <c r="D3324" t="s">
        <v>254</v>
      </c>
      <c r="E3324">
        <v>6</v>
      </c>
      <c r="F3324">
        <v>2030</v>
      </c>
      <c r="G3324">
        <v>60528.788615199999</v>
      </c>
    </row>
    <row r="3325" spans="2:8" x14ac:dyDescent="0.25">
      <c r="B3325" t="s">
        <v>238</v>
      </c>
      <c r="C3325" t="s">
        <v>250</v>
      </c>
      <c r="D3325" t="s">
        <v>254</v>
      </c>
      <c r="E3325">
        <v>6</v>
      </c>
      <c r="F3325">
        <v>2035</v>
      </c>
      <c r="G3325">
        <v>64546.756688469999</v>
      </c>
    </row>
    <row r="3326" spans="2:8" x14ac:dyDescent="0.25">
      <c r="B3326" t="s">
        <v>238</v>
      </c>
      <c r="C3326" t="s">
        <v>250</v>
      </c>
      <c r="D3326" t="s">
        <v>254</v>
      </c>
      <c r="E3326">
        <v>6</v>
      </c>
      <c r="F3326">
        <v>2040</v>
      </c>
      <c r="G3326">
        <v>60135.370439960003</v>
      </c>
    </row>
    <row r="3327" spans="2:8" x14ac:dyDescent="0.25">
      <c r="B3327" t="s">
        <v>238</v>
      </c>
      <c r="C3327" t="s">
        <v>250</v>
      </c>
      <c r="D3327" t="s">
        <v>254</v>
      </c>
      <c r="E3327">
        <v>6</v>
      </c>
      <c r="F3327">
        <v>2045</v>
      </c>
      <c r="G3327">
        <v>66705.487531270002</v>
      </c>
    </row>
    <row r="3328" spans="2:8" x14ac:dyDescent="0.25">
      <c r="B3328" t="s">
        <v>238</v>
      </c>
      <c r="C3328" t="s">
        <v>250</v>
      </c>
      <c r="D3328" t="s">
        <v>254</v>
      </c>
      <c r="E3328">
        <v>6</v>
      </c>
      <c r="F3328">
        <v>2050</v>
      </c>
      <c r="G3328">
        <v>65093.138194320003</v>
      </c>
      <c r="H3328" s="161"/>
    </row>
    <row r="3329" spans="2:8" x14ac:dyDescent="0.25">
      <c r="B3329" t="s">
        <v>238</v>
      </c>
      <c r="C3329" t="s">
        <v>250</v>
      </c>
      <c r="D3329" t="s">
        <v>257</v>
      </c>
      <c r="E3329">
        <v>1</v>
      </c>
      <c r="F3329">
        <v>2010</v>
      </c>
      <c r="G3329" s="161">
        <v>137076.432806</v>
      </c>
      <c r="H3329" s="161"/>
    </row>
    <row r="3330" spans="2:8" x14ac:dyDescent="0.25">
      <c r="B3330" t="s">
        <v>238</v>
      </c>
      <c r="C3330" t="s">
        <v>250</v>
      </c>
      <c r="D3330" t="s">
        <v>257</v>
      </c>
      <c r="E3330">
        <v>1</v>
      </c>
      <c r="F3330">
        <v>2015</v>
      </c>
      <c r="G3330" s="161">
        <v>201974.569005</v>
      </c>
      <c r="H3330" s="161"/>
    </row>
    <row r="3331" spans="2:8" x14ac:dyDescent="0.25">
      <c r="B3331" t="s">
        <v>238</v>
      </c>
      <c r="C3331" t="s">
        <v>250</v>
      </c>
      <c r="D3331" t="s">
        <v>257</v>
      </c>
      <c r="E3331">
        <v>1</v>
      </c>
      <c r="F3331">
        <v>2020</v>
      </c>
      <c r="G3331" s="161">
        <v>226800.32514599999</v>
      </c>
      <c r="H3331" s="161"/>
    </row>
    <row r="3332" spans="2:8" x14ac:dyDescent="0.25">
      <c r="B3332" t="s">
        <v>238</v>
      </c>
      <c r="C3332" t="s">
        <v>250</v>
      </c>
      <c r="D3332" t="s">
        <v>257</v>
      </c>
      <c r="E3332">
        <v>1</v>
      </c>
      <c r="F3332">
        <v>2025</v>
      </c>
      <c r="G3332" s="161">
        <v>261325.335953</v>
      </c>
      <c r="H3332" s="161"/>
    </row>
    <row r="3333" spans="2:8" x14ac:dyDescent="0.25">
      <c r="B3333" t="s">
        <v>238</v>
      </c>
      <c r="C3333" t="s">
        <v>250</v>
      </c>
      <c r="D3333" t="s">
        <v>257</v>
      </c>
      <c r="E3333">
        <v>1</v>
      </c>
      <c r="F3333">
        <v>2030</v>
      </c>
      <c r="G3333" s="161">
        <v>270208.47755700001</v>
      </c>
      <c r="H3333" s="161"/>
    </row>
    <row r="3334" spans="2:8" x14ac:dyDescent="0.25">
      <c r="B3334" t="s">
        <v>238</v>
      </c>
      <c r="C3334" t="s">
        <v>250</v>
      </c>
      <c r="D3334" t="s">
        <v>257</v>
      </c>
      <c r="E3334">
        <v>1</v>
      </c>
      <c r="F3334">
        <v>2035</v>
      </c>
      <c r="G3334" s="161">
        <v>273473.564679</v>
      </c>
      <c r="H3334" s="161"/>
    </row>
    <row r="3335" spans="2:8" x14ac:dyDescent="0.25">
      <c r="B3335" t="s">
        <v>238</v>
      </c>
      <c r="C3335" t="s">
        <v>250</v>
      </c>
      <c r="D3335" t="s">
        <v>257</v>
      </c>
      <c r="E3335">
        <v>1</v>
      </c>
      <c r="F3335">
        <v>2040</v>
      </c>
      <c r="G3335" s="161">
        <v>270716.47920300002</v>
      </c>
      <c r="H3335" s="161"/>
    </row>
    <row r="3336" spans="2:8" x14ac:dyDescent="0.25">
      <c r="B3336" t="s">
        <v>238</v>
      </c>
      <c r="C3336" t="s">
        <v>250</v>
      </c>
      <c r="D3336" t="s">
        <v>257</v>
      </c>
      <c r="E3336">
        <v>1</v>
      </c>
      <c r="F3336">
        <v>2045</v>
      </c>
      <c r="G3336" s="161">
        <v>257220.064075</v>
      </c>
      <c r="H3336" s="161"/>
    </row>
    <row r="3337" spans="2:8" x14ac:dyDescent="0.25">
      <c r="B3337" t="s">
        <v>238</v>
      </c>
      <c r="C3337" t="s">
        <v>250</v>
      </c>
      <c r="D3337" t="s">
        <v>257</v>
      </c>
      <c r="E3337">
        <v>1</v>
      </c>
      <c r="F3337">
        <v>2050</v>
      </c>
      <c r="G3337" s="161">
        <v>263474.82828700001</v>
      </c>
      <c r="H3337" s="161"/>
    </row>
    <row r="3338" spans="2:8" x14ac:dyDescent="0.25">
      <c r="B3338" t="s">
        <v>238</v>
      </c>
      <c r="C3338" t="s">
        <v>250</v>
      </c>
      <c r="D3338" t="s">
        <v>257</v>
      </c>
      <c r="E3338">
        <v>2</v>
      </c>
      <c r="F3338">
        <v>2010</v>
      </c>
      <c r="G3338" s="161">
        <v>530698.01300399995</v>
      </c>
      <c r="H3338" s="161"/>
    </row>
    <row r="3339" spans="2:8" x14ac:dyDescent="0.25">
      <c r="B3339" t="s">
        <v>238</v>
      </c>
      <c r="C3339" t="s">
        <v>250</v>
      </c>
      <c r="D3339" t="s">
        <v>257</v>
      </c>
      <c r="E3339">
        <v>2</v>
      </c>
      <c r="F3339">
        <v>2015</v>
      </c>
      <c r="G3339" s="161">
        <v>524157.60402999999</v>
      </c>
      <c r="H3339" s="161"/>
    </row>
    <row r="3340" spans="2:8" x14ac:dyDescent="0.25">
      <c r="B3340" t="s">
        <v>238</v>
      </c>
      <c r="C3340" t="s">
        <v>250</v>
      </c>
      <c r="D3340" t="s">
        <v>257</v>
      </c>
      <c r="E3340">
        <v>2</v>
      </c>
      <c r="F3340">
        <v>2020</v>
      </c>
      <c r="G3340" s="161">
        <v>499938.72827399999</v>
      </c>
      <c r="H3340" s="161"/>
    </row>
    <row r="3341" spans="2:8" x14ac:dyDescent="0.25">
      <c r="B3341" t="s">
        <v>238</v>
      </c>
      <c r="C3341" t="s">
        <v>250</v>
      </c>
      <c r="D3341" t="s">
        <v>257</v>
      </c>
      <c r="E3341">
        <v>2</v>
      </c>
      <c r="F3341">
        <v>2025</v>
      </c>
      <c r="G3341" s="161">
        <v>477704.01527700003</v>
      </c>
      <c r="H3341" s="161"/>
    </row>
    <row r="3342" spans="2:8" x14ac:dyDescent="0.25">
      <c r="B3342" t="s">
        <v>238</v>
      </c>
      <c r="C3342" t="s">
        <v>250</v>
      </c>
      <c r="D3342" t="s">
        <v>257</v>
      </c>
      <c r="E3342">
        <v>2</v>
      </c>
      <c r="F3342">
        <v>2030</v>
      </c>
      <c r="G3342" s="161">
        <v>442304.712428</v>
      </c>
      <c r="H3342" s="161"/>
    </row>
    <row r="3343" spans="2:8" x14ac:dyDescent="0.25">
      <c r="B3343" t="s">
        <v>238</v>
      </c>
      <c r="C3343" t="s">
        <v>250</v>
      </c>
      <c r="D3343" t="s">
        <v>257</v>
      </c>
      <c r="E3343">
        <v>2</v>
      </c>
      <c r="F3343">
        <v>2035</v>
      </c>
      <c r="G3343" s="161">
        <v>410924.33835099998</v>
      </c>
      <c r="H3343" s="161"/>
    </row>
    <row r="3344" spans="2:8" x14ac:dyDescent="0.25">
      <c r="B3344" t="s">
        <v>238</v>
      </c>
      <c r="C3344" t="s">
        <v>250</v>
      </c>
      <c r="D3344" t="s">
        <v>257</v>
      </c>
      <c r="E3344">
        <v>2</v>
      </c>
      <c r="F3344">
        <v>2040</v>
      </c>
      <c r="G3344" s="161">
        <v>389897.33659999998</v>
      </c>
      <c r="H3344" s="161"/>
    </row>
    <row r="3345" spans="2:8" x14ac:dyDescent="0.25">
      <c r="B3345" t="s">
        <v>238</v>
      </c>
      <c r="C3345" t="s">
        <v>250</v>
      </c>
      <c r="D3345" t="s">
        <v>257</v>
      </c>
      <c r="E3345">
        <v>2</v>
      </c>
      <c r="F3345">
        <v>2045</v>
      </c>
      <c r="G3345" s="161">
        <v>389127.00111999997</v>
      </c>
      <c r="H3345" s="161"/>
    </row>
    <row r="3346" spans="2:8" x14ac:dyDescent="0.25">
      <c r="B3346" t="s">
        <v>238</v>
      </c>
      <c r="C3346" t="s">
        <v>250</v>
      </c>
      <c r="D3346" t="s">
        <v>257</v>
      </c>
      <c r="E3346">
        <v>2</v>
      </c>
      <c r="F3346">
        <v>2050</v>
      </c>
      <c r="G3346" s="161">
        <v>388480.10658399999</v>
      </c>
      <c r="H3346" s="161"/>
    </row>
    <row r="3347" spans="2:8" x14ac:dyDescent="0.25">
      <c r="B3347" t="s">
        <v>238</v>
      </c>
      <c r="C3347" t="s">
        <v>250</v>
      </c>
      <c r="D3347" t="s">
        <v>257</v>
      </c>
      <c r="E3347">
        <v>3</v>
      </c>
      <c r="F3347">
        <v>2010</v>
      </c>
      <c r="G3347" s="161">
        <v>183521.674188</v>
      </c>
      <c r="H3347" s="161"/>
    </row>
    <row r="3348" spans="2:8" x14ac:dyDescent="0.25">
      <c r="B3348" t="s">
        <v>238</v>
      </c>
      <c r="C3348" t="s">
        <v>250</v>
      </c>
      <c r="D3348" t="s">
        <v>257</v>
      </c>
      <c r="E3348">
        <v>3</v>
      </c>
      <c r="F3348">
        <v>2015</v>
      </c>
      <c r="G3348" s="161">
        <v>174309.346165</v>
      </c>
      <c r="H3348" s="161"/>
    </row>
    <row r="3349" spans="2:8" x14ac:dyDescent="0.25">
      <c r="B3349" t="s">
        <v>238</v>
      </c>
      <c r="C3349" t="s">
        <v>250</v>
      </c>
      <c r="D3349" t="s">
        <v>257</v>
      </c>
      <c r="E3349">
        <v>3</v>
      </c>
      <c r="F3349">
        <v>2020</v>
      </c>
      <c r="G3349" s="161">
        <v>167190.211044</v>
      </c>
      <c r="H3349" s="161"/>
    </row>
    <row r="3350" spans="2:8" x14ac:dyDescent="0.25">
      <c r="B3350" t="s">
        <v>238</v>
      </c>
      <c r="C3350" t="s">
        <v>250</v>
      </c>
      <c r="D3350" t="s">
        <v>257</v>
      </c>
      <c r="E3350">
        <v>3</v>
      </c>
      <c r="F3350">
        <v>2025</v>
      </c>
      <c r="G3350" s="161">
        <v>165155.27192200001</v>
      </c>
      <c r="H3350" s="161"/>
    </row>
    <row r="3351" spans="2:8" x14ac:dyDescent="0.25">
      <c r="B3351" t="s">
        <v>238</v>
      </c>
      <c r="C3351" t="s">
        <v>250</v>
      </c>
      <c r="D3351" t="s">
        <v>257</v>
      </c>
      <c r="E3351">
        <v>3</v>
      </c>
      <c r="F3351">
        <v>2030</v>
      </c>
      <c r="G3351" s="161">
        <v>156725.95670499999</v>
      </c>
      <c r="H3351" s="161"/>
    </row>
    <row r="3352" spans="2:8" x14ac:dyDescent="0.25">
      <c r="B3352" t="s">
        <v>238</v>
      </c>
      <c r="C3352" t="s">
        <v>250</v>
      </c>
      <c r="D3352" t="s">
        <v>257</v>
      </c>
      <c r="E3352">
        <v>3</v>
      </c>
      <c r="F3352">
        <v>2035</v>
      </c>
      <c r="G3352" s="161">
        <v>156524.570549</v>
      </c>
      <c r="H3352" s="161"/>
    </row>
    <row r="3353" spans="2:8" x14ac:dyDescent="0.25">
      <c r="B3353" t="s">
        <v>238</v>
      </c>
      <c r="C3353" t="s">
        <v>250</v>
      </c>
      <c r="D3353" t="s">
        <v>257</v>
      </c>
      <c r="E3353">
        <v>3</v>
      </c>
      <c r="F3353">
        <v>2040</v>
      </c>
      <c r="G3353" s="161">
        <v>154584.41228399999</v>
      </c>
      <c r="H3353" s="161"/>
    </row>
    <row r="3354" spans="2:8" x14ac:dyDescent="0.25">
      <c r="B3354" t="s">
        <v>238</v>
      </c>
      <c r="C3354" t="s">
        <v>250</v>
      </c>
      <c r="D3354" t="s">
        <v>257</v>
      </c>
      <c r="E3354">
        <v>3</v>
      </c>
      <c r="F3354">
        <v>2045</v>
      </c>
      <c r="G3354" s="161">
        <v>161172.415607</v>
      </c>
      <c r="H3354" s="161"/>
    </row>
    <row r="3355" spans="2:8" x14ac:dyDescent="0.25">
      <c r="B3355" t="s">
        <v>238</v>
      </c>
      <c r="C3355" t="s">
        <v>250</v>
      </c>
      <c r="D3355" t="s">
        <v>257</v>
      </c>
      <c r="E3355">
        <v>3</v>
      </c>
      <c r="F3355">
        <v>2050</v>
      </c>
      <c r="G3355" s="161">
        <v>163078.53696999999</v>
      </c>
      <c r="H3355" s="161"/>
    </row>
    <row r="3356" spans="2:8" x14ac:dyDescent="0.25">
      <c r="B3356" t="s">
        <v>238</v>
      </c>
      <c r="C3356" t="s">
        <v>250</v>
      </c>
      <c r="D3356" t="s">
        <v>257</v>
      </c>
      <c r="E3356">
        <v>4</v>
      </c>
      <c r="F3356">
        <v>2010</v>
      </c>
      <c r="G3356" s="161">
        <v>249427.333404</v>
      </c>
      <c r="H3356" s="161"/>
    </row>
    <row r="3357" spans="2:8" x14ac:dyDescent="0.25">
      <c r="B3357" t="s">
        <v>238</v>
      </c>
      <c r="C3357" t="s">
        <v>250</v>
      </c>
      <c r="D3357" t="s">
        <v>257</v>
      </c>
      <c r="E3357">
        <v>4</v>
      </c>
      <c r="F3357">
        <v>2015</v>
      </c>
      <c r="G3357" s="161">
        <v>207607.47842100001</v>
      </c>
      <c r="H3357" s="161"/>
    </row>
    <row r="3358" spans="2:8" x14ac:dyDescent="0.25">
      <c r="B3358" t="s">
        <v>238</v>
      </c>
      <c r="C3358" t="s">
        <v>250</v>
      </c>
      <c r="D3358" t="s">
        <v>257</v>
      </c>
      <c r="E3358">
        <v>4</v>
      </c>
      <c r="F3358">
        <v>2020</v>
      </c>
      <c r="G3358" s="161">
        <v>189891.911272</v>
      </c>
      <c r="H3358" s="161"/>
    </row>
    <row r="3359" spans="2:8" x14ac:dyDescent="0.25">
      <c r="B3359" t="s">
        <v>238</v>
      </c>
      <c r="C3359" t="s">
        <v>250</v>
      </c>
      <c r="D3359" t="s">
        <v>257</v>
      </c>
      <c r="E3359">
        <v>4</v>
      </c>
      <c r="F3359">
        <v>2025</v>
      </c>
      <c r="G3359" s="161">
        <v>178554.993694</v>
      </c>
      <c r="H3359" s="161"/>
    </row>
    <row r="3360" spans="2:8" x14ac:dyDescent="0.25">
      <c r="B3360" t="s">
        <v>238</v>
      </c>
      <c r="C3360" t="s">
        <v>250</v>
      </c>
      <c r="D3360" t="s">
        <v>257</v>
      </c>
      <c r="E3360">
        <v>4</v>
      </c>
      <c r="F3360">
        <v>2030</v>
      </c>
      <c r="G3360" s="161">
        <v>184093.04339000001</v>
      </c>
      <c r="H3360" s="161"/>
    </row>
    <row r="3361" spans="2:8" x14ac:dyDescent="0.25">
      <c r="B3361" t="s">
        <v>238</v>
      </c>
      <c r="C3361" t="s">
        <v>250</v>
      </c>
      <c r="D3361" t="s">
        <v>257</v>
      </c>
      <c r="E3361">
        <v>4</v>
      </c>
      <c r="F3361">
        <v>2035</v>
      </c>
      <c r="G3361" s="161">
        <v>193212.154954</v>
      </c>
      <c r="H3361" s="161"/>
    </row>
    <row r="3362" spans="2:8" x14ac:dyDescent="0.25">
      <c r="B3362" t="s">
        <v>238</v>
      </c>
      <c r="C3362" t="s">
        <v>250</v>
      </c>
      <c r="D3362" t="s">
        <v>257</v>
      </c>
      <c r="E3362">
        <v>4</v>
      </c>
      <c r="F3362">
        <v>2040</v>
      </c>
      <c r="G3362" s="161">
        <v>195974.781903</v>
      </c>
      <c r="H3362" s="161"/>
    </row>
    <row r="3363" spans="2:8" x14ac:dyDescent="0.25">
      <c r="B3363" t="s">
        <v>238</v>
      </c>
      <c r="C3363" t="s">
        <v>250</v>
      </c>
      <c r="D3363" t="s">
        <v>257</v>
      </c>
      <c r="E3363">
        <v>4</v>
      </c>
      <c r="F3363">
        <v>2045</v>
      </c>
      <c r="G3363" s="161">
        <v>188786.523327</v>
      </c>
      <c r="H3363" s="161"/>
    </row>
    <row r="3364" spans="2:8" x14ac:dyDescent="0.25">
      <c r="B3364" t="s">
        <v>238</v>
      </c>
      <c r="C3364" t="s">
        <v>250</v>
      </c>
      <c r="D3364" t="s">
        <v>257</v>
      </c>
      <c r="E3364">
        <v>4</v>
      </c>
      <c r="F3364">
        <v>2050</v>
      </c>
      <c r="G3364" s="161">
        <v>197089.34013999999</v>
      </c>
    </row>
    <row r="3365" spans="2:8" x14ac:dyDescent="0.25">
      <c r="B3365" t="s">
        <v>238</v>
      </c>
      <c r="C3365" t="s">
        <v>250</v>
      </c>
      <c r="D3365" t="s">
        <v>257</v>
      </c>
      <c r="E3365">
        <v>5</v>
      </c>
      <c r="F3365">
        <v>2010</v>
      </c>
      <c r="G3365">
        <v>70445.040552530001</v>
      </c>
    </row>
    <row r="3366" spans="2:8" x14ac:dyDescent="0.25">
      <c r="B3366" t="s">
        <v>238</v>
      </c>
      <c r="C3366" t="s">
        <v>250</v>
      </c>
      <c r="D3366" t="s">
        <v>257</v>
      </c>
      <c r="E3366">
        <v>5</v>
      </c>
      <c r="F3366">
        <v>2015</v>
      </c>
      <c r="G3366">
        <v>73005.597252820007</v>
      </c>
    </row>
    <row r="3367" spans="2:8" x14ac:dyDescent="0.25">
      <c r="B3367" t="s">
        <v>238</v>
      </c>
      <c r="C3367" t="s">
        <v>250</v>
      </c>
      <c r="D3367" t="s">
        <v>257</v>
      </c>
      <c r="E3367">
        <v>5</v>
      </c>
      <c r="F3367">
        <v>2020</v>
      </c>
      <c r="G3367">
        <v>71642.524379959999</v>
      </c>
    </row>
    <row r="3368" spans="2:8" x14ac:dyDescent="0.25">
      <c r="B3368" t="s">
        <v>238</v>
      </c>
      <c r="C3368" t="s">
        <v>250</v>
      </c>
      <c r="D3368" t="s">
        <v>257</v>
      </c>
      <c r="E3368">
        <v>5</v>
      </c>
      <c r="F3368">
        <v>2025</v>
      </c>
      <c r="G3368">
        <v>66787.538011180004</v>
      </c>
    </row>
    <row r="3369" spans="2:8" x14ac:dyDescent="0.25">
      <c r="B3369" t="s">
        <v>238</v>
      </c>
      <c r="C3369" t="s">
        <v>250</v>
      </c>
      <c r="D3369" t="s">
        <v>257</v>
      </c>
      <c r="E3369">
        <v>5</v>
      </c>
      <c r="F3369">
        <v>2030</v>
      </c>
      <c r="G3369">
        <v>67480.946488429996</v>
      </c>
    </row>
    <row r="3370" spans="2:8" x14ac:dyDescent="0.25">
      <c r="B3370" t="s">
        <v>238</v>
      </c>
      <c r="C3370" t="s">
        <v>250</v>
      </c>
      <c r="D3370" t="s">
        <v>257</v>
      </c>
      <c r="E3370">
        <v>5</v>
      </c>
      <c r="F3370">
        <v>2035</v>
      </c>
      <c r="G3370">
        <v>66734.005668049998</v>
      </c>
    </row>
    <row r="3371" spans="2:8" x14ac:dyDescent="0.25">
      <c r="B3371" t="s">
        <v>238</v>
      </c>
      <c r="C3371" t="s">
        <v>250</v>
      </c>
      <c r="D3371" t="s">
        <v>257</v>
      </c>
      <c r="E3371">
        <v>5</v>
      </c>
      <c r="F3371">
        <v>2040</v>
      </c>
      <c r="G3371">
        <v>71022.36881503</v>
      </c>
    </row>
    <row r="3372" spans="2:8" x14ac:dyDescent="0.25">
      <c r="B3372" t="s">
        <v>238</v>
      </c>
      <c r="C3372" t="s">
        <v>250</v>
      </c>
      <c r="D3372" t="s">
        <v>257</v>
      </c>
      <c r="E3372">
        <v>5</v>
      </c>
      <c r="F3372">
        <v>2045</v>
      </c>
      <c r="G3372">
        <v>66393.896222519994</v>
      </c>
    </row>
    <row r="3373" spans="2:8" x14ac:dyDescent="0.25">
      <c r="B3373" t="s">
        <v>238</v>
      </c>
      <c r="C3373" t="s">
        <v>250</v>
      </c>
      <c r="D3373" t="s">
        <v>257</v>
      </c>
      <c r="E3373">
        <v>5</v>
      </c>
      <c r="F3373">
        <v>2050</v>
      </c>
      <c r="G3373">
        <v>67366.899788049996</v>
      </c>
    </row>
    <row r="3374" spans="2:8" x14ac:dyDescent="0.25">
      <c r="B3374" t="s">
        <v>238</v>
      </c>
      <c r="C3374" t="s">
        <v>250</v>
      </c>
      <c r="D3374" t="s">
        <v>257</v>
      </c>
      <c r="E3374">
        <v>6</v>
      </c>
      <c r="F3374">
        <v>2010</v>
      </c>
      <c r="G3374">
        <v>31268.015841460001</v>
      </c>
    </row>
    <row r="3375" spans="2:8" x14ac:dyDescent="0.25">
      <c r="B3375" t="s">
        <v>238</v>
      </c>
      <c r="C3375" t="s">
        <v>250</v>
      </c>
      <c r="D3375" t="s">
        <v>257</v>
      </c>
      <c r="E3375">
        <v>6</v>
      </c>
      <c r="F3375">
        <v>2015</v>
      </c>
      <c r="G3375">
        <v>31033.042131440001</v>
      </c>
    </row>
    <row r="3376" spans="2:8" x14ac:dyDescent="0.25">
      <c r="B3376" t="s">
        <v>238</v>
      </c>
      <c r="C3376" t="s">
        <v>250</v>
      </c>
      <c r="D3376" t="s">
        <v>257</v>
      </c>
      <c r="E3376">
        <v>6</v>
      </c>
      <c r="F3376">
        <v>2020</v>
      </c>
      <c r="G3376">
        <v>32088.80960782</v>
      </c>
    </row>
    <row r="3377" spans="2:8" x14ac:dyDescent="0.25">
      <c r="B3377" t="s">
        <v>238</v>
      </c>
      <c r="C3377" t="s">
        <v>250</v>
      </c>
      <c r="D3377" t="s">
        <v>257</v>
      </c>
      <c r="E3377">
        <v>6</v>
      </c>
      <c r="F3377">
        <v>2025</v>
      </c>
      <c r="G3377">
        <v>31944.479112230001</v>
      </c>
    </row>
    <row r="3378" spans="2:8" x14ac:dyDescent="0.25">
      <c r="B3378" t="s">
        <v>238</v>
      </c>
      <c r="C3378" t="s">
        <v>250</v>
      </c>
      <c r="D3378" t="s">
        <v>257</v>
      </c>
      <c r="E3378">
        <v>6</v>
      </c>
      <c r="F3378">
        <v>2030</v>
      </c>
      <c r="G3378">
        <v>31752.705055070001</v>
      </c>
    </row>
    <row r="3379" spans="2:8" x14ac:dyDescent="0.25">
      <c r="B3379" t="s">
        <v>238</v>
      </c>
      <c r="C3379" t="s">
        <v>250</v>
      </c>
      <c r="D3379" t="s">
        <v>257</v>
      </c>
      <c r="E3379">
        <v>6</v>
      </c>
      <c r="F3379">
        <v>2035</v>
      </c>
      <c r="G3379">
        <v>36108.954694569999</v>
      </c>
    </row>
    <row r="3380" spans="2:8" x14ac:dyDescent="0.25">
      <c r="B3380" t="s">
        <v>238</v>
      </c>
      <c r="C3380" t="s">
        <v>250</v>
      </c>
      <c r="D3380" t="s">
        <v>257</v>
      </c>
      <c r="E3380">
        <v>6</v>
      </c>
      <c r="F3380">
        <v>2040</v>
      </c>
      <c r="G3380">
        <v>33560.384026699998</v>
      </c>
    </row>
    <row r="3381" spans="2:8" x14ac:dyDescent="0.25">
      <c r="B3381" t="s">
        <v>238</v>
      </c>
      <c r="C3381" t="s">
        <v>250</v>
      </c>
      <c r="D3381" t="s">
        <v>257</v>
      </c>
      <c r="E3381">
        <v>6</v>
      </c>
      <c r="F3381">
        <v>2045</v>
      </c>
      <c r="G3381">
        <v>37430.584321570001</v>
      </c>
    </row>
    <row r="3382" spans="2:8" x14ac:dyDescent="0.25">
      <c r="B3382" t="s">
        <v>238</v>
      </c>
      <c r="C3382" t="s">
        <v>250</v>
      </c>
      <c r="D3382" t="s">
        <v>257</v>
      </c>
      <c r="E3382">
        <v>6</v>
      </c>
      <c r="F3382">
        <v>2050</v>
      </c>
      <c r="G3382">
        <v>36633.447478540002</v>
      </c>
      <c r="H3382" s="161"/>
    </row>
    <row r="3383" spans="2:8" x14ac:dyDescent="0.25">
      <c r="B3383" t="s">
        <v>238</v>
      </c>
      <c r="C3383" t="s">
        <v>250</v>
      </c>
      <c r="D3383" t="s">
        <v>258</v>
      </c>
      <c r="E3383">
        <v>1</v>
      </c>
      <c r="F3383">
        <v>2010</v>
      </c>
      <c r="G3383" s="161">
        <v>102501.446211</v>
      </c>
      <c r="H3383" s="161"/>
    </row>
    <row r="3384" spans="2:8" x14ac:dyDescent="0.25">
      <c r="B3384" t="s">
        <v>238</v>
      </c>
      <c r="C3384" t="s">
        <v>250</v>
      </c>
      <c r="D3384" t="s">
        <v>258</v>
      </c>
      <c r="E3384">
        <v>1</v>
      </c>
      <c r="F3384">
        <v>2015</v>
      </c>
      <c r="G3384" s="161">
        <v>168972.95928499999</v>
      </c>
      <c r="H3384" s="161"/>
    </row>
    <row r="3385" spans="2:8" x14ac:dyDescent="0.25">
      <c r="B3385" t="s">
        <v>238</v>
      </c>
      <c r="C3385" t="s">
        <v>250</v>
      </c>
      <c r="D3385" t="s">
        <v>258</v>
      </c>
      <c r="E3385">
        <v>1</v>
      </c>
      <c r="F3385">
        <v>2020</v>
      </c>
      <c r="G3385" s="161">
        <v>213394.85952299999</v>
      </c>
      <c r="H3385" s="161"/>
    </row>
    <row r="3386" spans="2:8" x14ac:dyDescent="0.25">
      <c r="B3386" t="s">
        <v>238</v>
      </c>
      <c r="C3386" t="s">
        <v>250</v>
      </c>
      <c r="D3386" t="s">
        <v>258</v>
      </c>
      <c r="E3386">
        <v>1</v>
      </c>
      <c r="F3386">
        <v>2025</v>
      </c>
      <c r="G3386" s="161">
        <v>235112.93143699999</v>
      </c>
      <c r="H3386" s="161"/>
    </row>
    <row r="3387" spans="2:8" x14ac:dyDescent="0.25">
      <c r="B3387" t="s">
        <v>238</v>
      </c>
      <c r="C3387" t="s">
        <v>250</v>
      </c>
      <c r="D3387" t="s">
        <v>258</v>
      </c>
      <c r="E3387">
        <v>1</v>
      </c>
      <c r="F3387">
        <v>2030</v>
      </c>
      <c r="G3387" s="161">
        <v>264111.52234600001</v>
      </c>
      <c r="H3387" s="161"/>
    </row>
    <row r="3388" spans="2:8" x14ac:dyDescent="0.25">
      <c r="B3388" t="s">
        <v>238</v>
      </c>
      <c r="C3388" t="s">
        <v>250</v>
      </c>
      <c r="D3388" t="s">
        <v>258</v>
      </c>
      <c r="E3388">
        <v>1</v>
      </c>
      <c r="F3388">
        <v>2035</v>
      </c>
      <c r="G3388" s="161">
        <v>275386.33196400001</v>
      </c>
      <c r="H3388" s="161"/>
    </row>
    <row r="3389" spans="2:8" x14ac:dyDescent="0.25">
      <c r="B3389" t="s">
        <v>238</v>
      </c>
      <c r="C3389" t="s">
        <v>250</v>
      </c>
      <c r="D3389" t="s">
        <v>258</v>
      </c>
      <c r="E3389">
        <v>1</v>
      </c>
      <c r="F3389">
        <v>2040</v>
      </c>
      <c r="G3389" s="161">
        <v>284724.82967499999</v>
      </c>
      <c r="H3389" s="161"/>
    </row>
    <row r="3390" spans="2:8" x14ac:dyDescent="0.25">
      <c r="B3390" t="s">
        <v>238</v>
      </c>
      <c r="C3390" t="s">
        <v>250</v>
      </c>
      <c r="D3390" t="s">
        <v>258</v>
      </c>
      <c r="E3390">
        <v>1</v>
      </c>
      <c r="F3390">
        <v>2045</v>
      </c>
      <c r="G3390" s="161">
        <v>288161.667755</v>
      </c>
      <c r="H3390" s="161"/>
    </row>
    <row r="3391" spans="2:8" x14ac:dyDescent="0.25">
      <c r="B3391" t="s">
        <v>238</v>
      </c>
      <c r="C3391" t="s">
        <v>250</v>
      </c>
      <c r="D3391" t="s">
        <v>258</v>
      </c>
      <c r="E3391">
        <v>1</v>
      </c>
      <c r="F3391">
        <v>2050</v>
      </c>
      <c r="G3391" s="161">
        <v>292768.02497600002</v>
      </c>
      <c r="H3391" s="161"/>
    </row>
    <row r="3392" spans="2:8" x14ac:dyDescent="0.25">
      <c r="B3392" t="s">
        <v>238</v>
      </c>
      <c r="C3392" t="s">
        <v>250</v>
      </c>
      <c r="D3392" t="s">
        <v>258</v>
      </c>
      <c r="E3392">
        <v>2</v>
      </c>
      <c r="F3392">
        <v>2010</v>
      </c>
      <c r="G3392" s="161">
        <v>352932.21830100002</v>
      </c>
      <c r="H3392" s="161"/>
    </row>
    <row r="3393" spans="2:8" x14ac:dyDescent="0.25">
      <c r="B3393" t="s">
        <v>238</v>
      </c>
      <c r="C3393" t="s">
        <v>250</v>
      </c>
      <c r="D3393" t="s">
        <v>258</v>
      </c>
      <c r="E3393">
        <v>2</v>
      </c>
      <c r="F3393">
        <v>2015</v>
      </c>
      <c r="G3393" s="161">
        <v>403028.63138199999</v>
      </c>
      <c r="H3393" s="161"/>
    </row>
    <row r="3394" spans="2:8" x14ac:dyDescent="0.25">
      <c r="B3394" t="s">
        <v>238</v>
      </c>
      <c r="C3394" t="s">
        <v>250</v>
      </c>
      <c r="D3394" t="s">
        <v>258</v>
      </c>
      <c r="E3394">
        <v>2</v>
      </c>
      <c r="F3394">
        <v>2020</v>
      </c>
      <c r="G3394" s="161">
        <v>430164.12345100002</v>
      </c>
      <c r="H3394" s="161"/>
    </row>
    <row r="3395" spans="2:8" x14ac:dyDescent="0.25">
      <c r="B3395" t="s">
        <v>238</v>
      </c>
      <c r="C3395" t="s">
        <v>250</v>
      </c>
      <c r="D3395" t="s">
        <v>258</v>
      </c>
      <c r="E3395">
        <v>2</v>
      </c>
      <c r="F3395">
        <v>2025</v>
      </c>
      <c r="G3395" s="161">
        <v>444807.83069999999</v>
      </c>
      <c r="H3395" s="161"/>
    </row>
    <row r="3396" spans="2:8" x14ac:dyDescent="0.25">
      <c r="B3396" t="s">
        <v>238</v>
      </c>
      <c r="C3396" t="s">
        <v>250</v>
      </c>
      <c r="D3396" t="s">
        <v>258</v>
      </c>
      <c r="E3396">
        <v>2</v>
      </c>
      <c r="F3396">
        <v>2030</v>
      </c>
      <c r="G3396" s="161">
        <v>450730.35347999999</v>
      </c>
      <c r="H3396" s="161"/>
    </row>
    <row r="3397" spans="2:8" x14ac:dyDescent="0.25">
      <c r="B3397" t="s">
        <v>238</v>
      </c>
      <c r="C3397" t="s">
        <v>250</v>
      </c>
      <c r="D3397" t="s">
        <v>258</v>
      </c>
      <c r="E3397">
        <v>2</v>
      </c>
      <c r="F3397">
        <v>2035</v>
      </c>
      <c r="G3397" s="161">
        <v>443861.07141899999</v>
      </c>
      <c r="H3397" s="161"/>
    </row>
    <row r="3398" spans="2:8" x14ac:dyDescent="0.25">
      <c r="B3398" t="s">
        <v>238</v>
      </c>
      <c r="C3398" t="s">
        <v>250</v>
      </c>
      <c r="D3398" t="s">
        <v>258</v>
      </c>
      <c r="E3398">
        <v>2</v>
      </c>
      <c r="F3398">
        <v>2040</v>
      </c>
      <c r="G3398" s="161">
        <v>418890.29974599998</v>
      </c>
      <c r="H3398" s="161"/>
    </row>
    <row r="3399" spans="2:8" x14ac:dyDescent="0.25">
      <c r="B3399" t="s">
        <v>238</v>
      </c>
      <c r="C3399" t="s">
        <v>250</v>
      </c>
      <c r="D3399" t="s">
        <v>258</v>
      </c>
      <c r="E3399">
        <v>2</v>
      </c>
      <c r="F3399">
        <v>2045</v>
      </c>
      <c r="G3399" s="161">
        <v>410930.96914</v>
      </c>
      <c r="H3399" s="161"/>
    </row>
    <row r="3400" spans="2:8" x14ac:dyDescent="0.25">
      <c r="B3400" t="s">
        <v>238</v>
      </c>
      <c r="C3400" t="s">
        <v>250</v>
      </c>
      <c r="D3400" t="s">
        <v>258</v>
      </c>
      <c r="E3400">
        <v>2</v>
      </c>
      <c r="F3400">
        <v>2050</v>
      </c>
      <c r="G3400" s="161">
        <v>400301.66020300001</v>
      </c>
      <c r="H3400" s="161"/>
    </row>
    <row r="3401" spans="2:8" x14ac:dyDescent="0.25">
      <c r="B3401" t="s">
        <v>238</v>
      </c>
      <c r="C3401" t="s">
        <v>250</v>
      </c>
      <c r="D3401" t="s">
        <v>258</v>
      </c>
      <c r="E3401">
        <v>3</v>
      </c>
      <c r="F3401">
        <v>2010</v>
      </c>
      <c r="G3401" s="161">
        <v>172469.12288800001</v>
      </c>
      <c r="H3401" s="161"/>
    </row>
    <row r="3402" spans="2:8" x14ac:dyDescent="0.25">
      <c r="B3402" t="s">
        <v>238</v>
      </c>
      <c r="C3402" t="s">
        <v>250</v>
      </c>
      <c r="D3402" t="s">
        <v>258</v>
      </c>
      <c r="E3402">
        <v>3</v>
      </c>
      <c r="F3402">
        <v>2015</v>
      </c>
      <c r="G3402" s="161">
        <v>178522.773816</v>
      </c>
      <c r="H3402" s="161"/>
    </row>
    <row r="3403" spans="2:8" x14ac:dyDescent="0.25">
      <c r="B3403" t="s">
        <v>238</v>
      </c>
      <c r="C3403" t="s">
        <v>250</v>
      </c>
      <c r="D3403" t="s">
        <v>258</v>
      </c>
      <c r="E3403">
        <v>3</v>
      </c>
      <c r="F3403">
        <v>2020</v>
      </c>
      <c r="G3403" s="161">
        <v>174288.286536</v>
      </c>
      <c r="H3403" s="161"/>
    </row>
    <row r="3404" spans="2:8" x14ac:dyDescent="0.25">
      <c r="B3404" t="s">
        <v>238</v>
      </c>
      <c r="C3404" t="s">
        <v>250</v>
      </c>
      <c r="D3404" t="s">
        <v>258</v>
      </c>
      <c r="E3404">
        <v>3</v>
      </c>
      <c r="F3404">
        <v>2025</v>
      </c>
      <c r="G3404" s="161">
        <v>158132.29362899999</v>
      </c>
      <c r="H3404" s="161"/>
    </row>
    <row r="3405" spans="2:8" x14ac:dyDescent="0.25">
      <c r="B3405" t="s">
        <v>238</v>
      </c>
      <c r="C3405" t="s">
        <v>250</v>
      </c>
      <c r="D3405" t="s">
        <v>258</v>
      </c>
      <c r="E3405">
        <v>3</v>
      </c>
      <c r="F3405">
        <v>2030</v>
      </c>
      <c r="G3405" s="161">
        <v>157538.08325299999</v>
      </c>
      <c r="H3405" s="161"/>
    </row>
    <row r="3406" spans="2:8" x14ac:dyDescent="0.25">
      <c r="B3406" t="s">
        <v>238</v>
      </c>
      <c r="C3406" t="s">
        <v>250</v>
      </c>
      <c r="D3406" t="s">
        <v>258</v>
      </c>
      <c r="E3406">
        <v>3</v>
      </c>
      <c r="F3406">
        <v>2035</v>
      </c>
      <c r="G3406" s="161">
        <v>144867.78156599999</v>
      </c>
      <c r="H3406" s="161"/>
    </row>
    <row r="3407" spans="2:8" x14ac:dyDescent="0.25">
      <c r="B3407" t="s">
        <v>238</v>
      </c>
      <c r="C3407" t="s">
        <v>250</v>
      </c>
      <c r="D3407" t="s">
        <v>258</v>
      </c>
      <c r="E3407">
        <v>3</v>
      </c>
      <c r="F3407">
        <v>2040</v>
      </c>
      <c r="G3407" s="161">
        <v>151501.57855400001</v>
      </c>
      <c r="H3407" s="161"/>
    </row>
    <row r="3408" spans="2:8" x14ac:dyDescent="0.25">
      <c r="B3408" t="s">
        <v>238</v>
      </c>
      <c r="C3408" t="s">
        <v>250</v>
      </c>
      <c r="D3408" t="s">
        <v>258</v>
      </c>
      <c r="E3408">
        <v>3</v>
      </c>
      <c r="F3408">
        <v>2045</v>
      </c>
      <c r="G3408" s="161">
        <v>158792.89695699999</v>
      </c>
      <c r="H3408" s="161"/>
    </row>
    <row r="3409" spans="2:8" x14ac:dyDescent="0.25">
      <c r="B3409" t="s">
        <v>238</v>
      </c>
      <c r="C3409" t="s">
        <v>250</v>
      </c>
      <c r="D3409" t="s">
        <v>258</v>
      </c>
      <c r="E3409">
        <v>3</v>
      </c>
      <c r="F3409">
        <v>2050</v>
      </c>
      <c r="G3409" s="161">
        <v>166442.36582400001</v>
      </c>
      <c r="H3409" s="161"/>
    </row>
    <row r="3410" spans="2:8" x14ac:dyDescent="0.25">
      <c r="B3410" t="s">
        <v>238</v>
      </c>
      <c r="C3410" t="s">
        <v>250</v>
      </c>
      <c r="D3410" t="s">
        <v>258</v>
      </c>
      <c r="E3410">
        <v>4</v>
      </c>
      <c r="F3410">
        <v>2010</v>
      </c>
      <c r="G3410" s="161">
        <v>271274.95321000001</v>
      </c>
      <c r="H3410" s="161"/>
    </row>
    <row r="3411" spans="2:8" x14ac:dyDescent="0.25">
      <c r="B3411" t="s">
        <v>238</v>
      </c>
      <c r="C3411" t="s">
        <v>250</v>
      </c>
      <c r="D3411" t="s">
        <v>258</v>
      </c>
      <c r="E3411">
        <v>4</v>
      </c>
      <c r="F3411">
        <v>2015</v>
      </c>
      <c r="G3411" s="161">
        <v>217858.851421</v>
      </c>
      <c r="H3411" s="161"/>
    </row>
    <row r="3412" spans="2:8" x14ac:dyDescent="0.25">
      <c r="B3412" t="s">
        <v>238</v>
      </c>
      <c r="C3412" t="s">
        <v>250</v>
      </c>
      <c r="D3412" t="s">
        <v>258</v>
      </c>
      <c r="E3412">
        <v>4</v>
      </c>
      <c r="F3412">
        <v>2020</v>
      </c>
      <c r="G3412" s="161">
        <v>181039.08203600001</v>
      </c>
      <c r="H3412" s="161"/>
    </row>
    <row r="3413" spans="2:8" x14ac:dyDescent="0.25">
      <c r="B3413" t="s">
        <v>238</v>
      </c>
      <c r="C3413" t="s">
        <v>250</v>
      </c>
      <c r="D3413" t="s">
        <v>258</v>
      </c>
      <c r="E3413">
        <v>4</v>
      </c>
      <c r="F3413">
        <v>2025</v>
      </c>
      <c r="G3413" s="161">
        <v>170857.02686300001</v>
      </c>
      <c r="H3413" s="161"/>
    </row>
    <row r="3414" spans="2:8" x14ac:dyDescent="0.25">
      <c r="B3414" t="s">
        <v>238</v>
      </c>
      <c r="C3414" t="s">
        <v>250</v>
      </c>
      <c r="D3414" t="s">
        <v>258</v>
      </c>
      <c r="E3414">
        <v>4</v>
      </c>
      <c r="F3414">
        <v>2030</v>
      </c>
      <c r="G3414" s="161">
        <v>174815.86268699999</v>
      </c>
      <c r="H3414" s="161"/>
    </row>
    <row r="3415" spans="2:8" x14ac:dyDescent="0.25">
      <c r="B3415" t="s">
        <v>238</v>
      </c>
      <c r="C3415" t="s">
        <v>250</v>
      </c>
      <c r="D3415" t="s">
        <v>258</v>
      </c>
      <c r="E3415">
        <v>4</v>
      </c>
      <c r="F3415">
        <v>2035</v>
      </c>
      <c r="G3415" s="161">
        <v>181747.73971600001</v>
      </c>
      <c r="H3415" s="161"/>
    </row>
    <row r="3416" spans="2:8" x14ac:dyDescent="0.25">
      <c r="B3416" t="s">
        <v>238</v>
      </c>
      <c r="C3416" t="s">
        <v>250</v>
      </c>
      <c r="D3416" t="s">
        <v>258</v>
      </c>
      <c r="E3416">
        <v>4</v>
      </c>
      <c r="F3416">
        <v>2040</v>
      </c>
      <c r="G3416" s="161">
        <v>191923.403337</v>
      </c>
      <c r="H3416" s="161"/>
    </row>
    <row r="3417" spans="2:8" x14ac:dyDescent="0.25">
      <c r="B3417" t="s">
        <v>238</v>
      </c>
      <c r="C3417" t="s">
        <v>250</v>
      </c>
      <c r="D3417" t="s">
        <v>258</v>
      </c>
      <c r="E3417">
        <v>4</v>
      </c>
      <c r="F3417">
        <v>2045</v>
      </c>
      <c r="G3417" s="161">
        <v>201283.41140000001</v>
      </c>
      <c r="H3417" s="161"/>
    </row>
    <row r="3418" spans="2:8" x14ac:dyDescent="0.25">
      <c r="B3418" t="s">
        <v>238</v>
      </c>
      <c r="C3418" t="s">
        <v>250</v>
      </c>
      <c r="D3418" t="s">
        <v>258</v>
      </c>
      <c r="E3418">
        <v>4</v>
      </c>
      <c r="F3418">
        <v>2050</v>
      </c>
      <c r="G3418" s="161">
        <v>197327.54306200001</v>
      </c>
    </row>
    <row r="3419" spans="2:8" x14ac:dyDescent="0.25">
      <c r="B3419" t="s">
        <v>238</v>
      </c>
      <c r="C3419" t="s">
        <v>250</v>
      </c>
      <c r="D3419" t="s">
        <v>258</v>
      </c>
      <c r="E3419">
        <v>5</v>
      </c>
      <c r="F3419">
        <v>2010</v>
      </c>
      <c r="G3419">
        <v>73856.975058890006</v>
      </c>
    </row>
    <row r="3420" spans="2:8" x14ac:dyDescent="0.25">
      <c r="B3420" t="s">
        <v>238</v>
      </c>
      <c r="C3420" t="s">
        <v>250</v>
      </c>
      <c r="D3420" t="s">
        <v>258</v>
      </c>
      <c r="E3420">
        <v>5</v>
      </c>
      <c r="F3420">
        <v>2015</v>
      </c>
      <c r="G3420">
        <v>66366.971970490005</v>
      </c>
    </row>
    <row r="3421" spans="2:8" x14ac:dyDescent="0.25">
      <c r="B3421" t="s">
        <v>238</v>
      </c>
      <c r="C3421" t="s">
        <v>250</v>
      </c>
      <c r="D3421" t="s">
        <v>258</v>
      </c>
      <c r="E3421">
        <v>5</v>
      </c>
      <c r="F3421">
        <v>2020</v>
      </c>
      <c r="G3421">
        <v>61211.362536139997</v>
      </c>
    </row>
    <row r="3422" spans="2:8" x14ac:dyDescent="0.25">
      <c r="B3422" t="s">
        <v>238</v>
      </c>
      <c r="C3422" t="s">
        <v>250</v>
      </c>
      <c r="D3422" t="s">
        <v>258</v>
      </c>
      <c r="E3422">
        <v>5</v>
      </c>
      <c r="F3422">
        <v>2025</v>
      </c>
      <c r="G3422">
        <v>60837.293608959997</v>
      </c>
    </row>
    <row r="3423" spans="2:8" x14ac:dyDescent="0.25">
      <c r="B3423" t="s">
        <v>238</v>
      </c>
      <c r="C3423" t="s">
        <v>250</v>
      </c>
      <c r="D3423" t="s">
        <v>258</v>
      </c>
      <c r="E3423">
        <v>5</v>
      </c>
      <c r="F3423">
        <v>2030</v>
      </c>
      <c r="G3423">
        <v>59002.197300779997</v>
      </c>
    </row>
    <row r="3424" spans="2:8" x14ac:dyDescent="0.25">
      <c r="B3424" t="s">
        <v>238</v>
      </c>
      <c r="C3424" t="s">
        <v>250</v>
      </c>
      <c r="D3424" t="s">
        <v>258</v>
      </c>
      <c r="E3424">
        <v>5</v>
      </c>
      <c r="F3424">
        <v>2035</v>
      </c>
      <c r="G3424">
        <v>65325.209746959998</v>
      </c>
    </row>
    <row r="3425" spans="2:8" x14ac:dyDescent="0.25">
      <c r="B3425" t="s">
        <v>238</v>
      </c>
      <c r="C3425" t="s">
        <v>250</v>
      </c>
      <c r="D3425" t="s">
        <v>258</v>
      </c>
      <c r="E3425">
        <v>5</v>
      </c>
      <c r="F3425">
        <v>2040</v>
      </c>
      <c r="G3425">
        <v>69881.006227599995</v>
      </c>
    </row>
    <row r="3426" spans="2:8" x14ac:dyDescent="0.25">
      <c r="B3426" t="s">
        <v>238</v>
      </c>
      <c r="C3426" t="s">
        <v>250</v>
      </c>
      <c r="D3426" t="s">
        <v>258</v>
      </c>
      <c r="E3426">
        <v>5</v>
      </c>
      <c r="F3426">
        <v>2045</v>
      </c>
      <c r="G3426">
        <v>70320.298545230005</v>
      </c>
    </row>
    <row r="3427" spans="2:8" x14ac:dyDescent="0.25">
      <c r="B3427" t="s">
        <v>238</v>
      </c>
      <c r="C3427" t="s">
        <v>250</v>
      </c>
      <c r="D3427" t="s">
        <v>258</v>
      </c>
      <c r="E3427">
        <v>5</v>
      </c>
      <c r="F3427">
        <v>2050</v>
      </c>
      <c r="G3427">
        <v>70638.337562369998</v>
      </c>
    </row>
    <row r="3428" spans="2:8" x14ac:dyDescent="0.25">
      <c r="B3428" t="s">
        <v>238</v>
      </c>
      <c r="C3428" t="s">
        <v>250</v>
      </c>
      <c r="D3428" t="s">
        <v>258</v>
      </c>
      <c r="E3428">
        <v>6</v>
      </c>
      <c r="F3428">
        <v>2010</v>
      </c>
      <c r="G3428">
        <v>24369.396028620002</v>
      </c>
    </row>
    <row r="3429" spans="2:8" x14ac:dyDescent="0.25">
      <c r="B3429" t="s">
        <v>238</v>
      </c>
      <c r="C3429" t="s">
        <v>250</v>
      </c>
      <c r="D3429" t="s">
        <v>258</v>
      </c>
      <c r="E3429">
        <v>6</v>
      </c>
      <c r="F3429">
        <v>2015</v>
      </c>
      <c r="G3429">
        <v>23092.710043200001</v>
      </c>
    </row>
    <row r="3430" spans="2:8" x14ac:dyDescent="0.25">
      <c r="B3430" t="s">
        <v>238</v>
      </c>
      <c r="C3430" t="s">
        <v>250</v>
      </c>
      <c r="D3430" t="s">
        <v>258</v>
      </c>
      <c r="E3430">
        <v>6</v>
      </c>
      <c r="F3430">
        <v>2020</v>
      </c>
      <c r="G3430">
        <v>24402.109929570001</v>
      </c>
    </row>
    <row r="3431" spans="2:8" x14ac:dyDescent="0.25">
      <c r="B3431" t="s">
        <v>238</v>
      </c>
      <c r="C3431" t="s">
        <v>250</v>
      </c>
      <c r="D3431" t="s">
        <v>258</v>
      </c>
      <c r="E3431">
        <v>6</v>
      </c>
      <c r="F3431">
        <v>2025</v>
      </c>
      <c r="G3431">
        <v>24325.272656739999</v>
      </c>
    </row>
    <row r="3432" spans="2:8" x14ac:dyDescent="0.25">
      <c r="B3432" t="s">
        <v>238</v>
      </c>
      <c r="C3432" t="s">
        <v>250</v>
      </c>
      <c r="D3432" t="s">
        <v>258</v>
      </c>
      <c r="E3432">
        <v>6</v>
      </c>
      <c r="F3432">
        <v>2030</v>
      </c>
      <c r="G3432">
        <v>27195.794119099999</v>
      </c>
    </row>
    <row r="3433" spans="2:8" x14ac:dyDescent="0.25">
      <c r="B3433" t="s">
        <v>238</v>
      </c>
      <c r="C3433" t="s">
        <v>250</v>
      </c>
      <c r="D3433" t="s">
        <v>258</v>
      </c>
      <c r="E3433">
        <v>6</v>
      </c>
      <c r="F3433">
        <v>2035</v>
      </c>
      <c r="G3433">
        <v>27603.348751459998</v>
      </c>
    </row>
    <row r="3434" spans="2:8" x14ac:dyDescent="0.25">
      <c r="B3434" t="s">
        <v>238</v>
      </c>
      <c r="C3434" t="s">
        <v>250</v>
      </c>
      <c r="D3434" t="s">
        <v>258</v>
      </c>
      <c r="E3434">
        <v>6</v>
      </c>
      <c r="F3434">
        <v>2040</v>
      </c>
      <c r="G3434">
        <v>29540.606992540001</v>
      </c>
    </row>
    <row r="3435" spans="2:8" x14ac:dyDescent="0.25">
      <c r="B3435" t="s">
        <v>238</v>
      </c>
      <c r="C3435" t="s">
        <v>250</v>
      </c>
      <c r="D3435" t="s">
        <v>258</v>
      </c>
      <c r="E3435">
        <v>6</v>
      </c>
      <c r="F3435">
        <v>2045</v>
      </c>
      <c r="G3435">
        <v>30752.6229552</v>
      </c>
    </row>
    <row r="3436" spans="2:8" x14ac:dyDescent="0.25">
      <c r="B3436" t="s">
        <v>238</v>
      </c>
      <c r="C3436" t="s">
        <v>250</v>
      </c>
      <c r="D3436" t="s">
        <v>258</v>
      </c>
      <c r="E3436">
        <v>6</v>
      </c>
      <c r="F3436">
        <v>2050</v>
      </c>
      <c r="G3436">
        <v>32236.274411850001</v>
      </c>
    </row>
    <row r="3437" spans="2:8" x14ac:dyDescent="0.25">
      <c r="B3437" t="s">
        <v>238</v>
      </c>
      <c r="C3437" t="s">
        <v>250</v>
      </c>
      <c r="D3437" t="s">
        <v>259</v>
      </c>
      <c r="E3437">
        <v>1</v>
      </c>
      <c r="F3437">
        <v>2010</v>
      </c>
      <c r="G3437">
        <v>35252.329517229999</v>
      </c>
    </row>
    <row r="3438" spans="2:8" x14ac:dyDescent="0.25">
      <c r="B3438" t="s">
        <v>238</v>
      </c>
      <c r="C3438" t="s">
        <v>250</v>
      </c>
      <c r="D3438" t="s">
        <v>259</v>
      </c>
      <c r="E3438">
        <v>1</v>
      </c>
      <c r="F3438">
        <v>2015</v>
      </c>
      <c r="G3438">
        <v>77355.369391800006</v>
      </c>
      <c r="H3438" s="161"/>
    </row>
    <row r="3439" spans="2:8" x14ac:dyDescent="0.25">
      <c r="B3439" t="s">
        <v>238</v>
      </c>
      <c r="C3439" t="s">
        <v>250</v>
      </c>
      <c r="D3439" t="s">
        <v>259</v>
      </c>
      <c r="E3439">
        <v>1</v>
      </c>
      <c r="F3439">
        <v>2020</v>
      </c>
      <c r="G3439" s="161">
        <v>107889.581905</v>
      </c>
      <c r="H3439" s="161"/>
    </row>
    <row r="3440" spans="2:8" x14ac:dyDescent="0.25">
      <c r="B3440" t="s">
        <v>238</v>
      </c>
      <c r="C3440" t="s">
        <v>250</v>
      </c>
      <c r="D3440" t="s">
        <v>259</v>
      </c>
      <c r="E3440">
        <v>1</v>
      </c>
      <c r="F3440">
        <v>2025</v>
      </c>
      <c r="G3440" s="161">
        <v>120061.26724</v>
      </c>
      <c r="H3440" s="161"/>
    </row>
    <row r="3441" spans="2:8" x14ac:dyDescent="0.25">
      <c r="B3441" t="s">
        <v>238</v>
      </c>
      <c r="C3441" t="s">
        <v>250</v>
      </c>
      <c r="D3441" t="s">
        <v>259</v>
      </c>
      <c r="E3441">
        <v>1</v>
      </c>
      <c r="F3441">
        <v>2030</v>
      </c>
      <c r="G3441" s="161">
        <v>149095.751189</v>
      </c>
      <c r="H3441" s="161"/>
    </row>
    <row r="3442" spans="2:8" x14ac:dyDescent="0.25">
      <c r="B3442" t="s">
        <v>238</v>
      </c>
      <c r="C3442" t="s">
        <v>250</v>
      </c>
      <c r="D3442" t="s">
        <v>259</v>
      </c>
      <c r="E3442">
        <v>1</v>
      </c>
      <c r="F3442">
        <v>2035</v>
      </c>
      <c r="G3442" s="161">
        <v>160520.949433</v>
      </c>
      <c r="H3442" s="161"/>
    </row>
    <row r="3443" spans="2:8" x14ac:dyDescent="0.25">
      <c r="B3443" t="s">
        <v>238</v>
      </c>
      <c r="C3443" t="s">
        <v>250</v>
      </c>
      <c r="D3443" t="s">
        <v>259</v>
      </c>
      <c r="E3443">
        <v>1</v>
      </c>
      <c r="F3443">
        <v>2040</v>
      </c>
      <c r="G3443" s="161">
        <v>160507.09173399999</v>
      </c>
      <c r="H3443" s="161"/>
    </row>
    <row r="3444" spans="2:8" x14ac:dyDescent="0.25">
      <c r="B3444" t="s">
        <v>238</v>
      </c>
      <c r="C3444" t="s">
        <v>250</v>
      </c>
      <c r="D3444" t="s">
        <v>259</v>
      </c>
      <c r="E3444">
        <v>1</v>
      </c>
      <c r="F3444">
        <v>2045</v>
      </c>
      <c r="G3444" s="161">
        <v>170907.37901400001</v>
      </c>
      <c r="H3444" s="161"/>
    </row>
    <row r="3445" spans="2:8" x14ac:dyDescent="0.25">
      <c r="B3445" t="s">
        <v>238</v>
      </c>
      <c r="C3445" t="s">
        <v>250</v>
      </c>
      <c r="D3445" t="s">
        <v>259</v>
      </c>
      <c r="E3445">
        <v>1</v>
      </c>
      <c r="F3445">
        <v>2050</v>
      </c>
      <c r="G3445" s="161">
        <v>180780.640381</v>
      </c>
      <c r="H3445" s="161"/>
    </row>
    <row r="3446" spans="2:8" x14ac:dyDescent="0.25">
      <c r="B3446" t="s">
        <v>238</v>
      </c>
      <c r="C3446" t="s">
        <v>250</v>
      </c>
      <c r="D3446" t="s">
        <v>259</v>
      </c>
      <c r="E3446">
        <v>2</v>
      </c>
      <c r="F3446">
        <v>2010</v>
      </c>
      <c r="G3446" s="161">
        <v>104704.70745099999</v>
      </c>
      <c r="H3446" s="161"/>
    </row>
    <row r="3447" spans="2:8" x14ac:dyDescent="0.25">
      <c r="B3447" t="s">
        <v>238</v>
      </c>
      <c r="C3447" t="s">
        <v>250</v>
      </c>
      <c r="D3447" t="s">
        <v>259</v>
      </c>
      <c r="E3447">
        <v>2</v>
      </c>
      <c r="F3447">
        <v>2015</v>
      </c>
      <c r="G3447" s="161">
        <v>137991.24904299999</v>
      </c>
      <c r="H3447" s="161"/>
    </row>
    <row r="3448" spans="2:8" x14ac:dyDescent="0.25">
      <c r="B3448" t="s">
        <v>238</v>
      </c>
      <c r="C3448" t="s">
        <v>250</v>
      </c>
      <c r="D3448" t="s">
        <v>259</v>
      </c>
      <c r="E3448">
        <v>2</v>
      </c>
      <c r="F3448">
        <v>2020</v>
      </c>
      <c r="G3448" s="161">
        <v>175925.295724</v>
      </c>
      <c r="H3448" s="161"/>
    </row>
    <row r="3449" spans="2:8" x14ac:dyDescent="0.25">
      <c r="B3449" t="s">
        <v>238</v>
      </c>
      <c r="C3449" t="s">
        <v>250</v>
      </c>
      <c r="D3449" t="s">
        <v>259</v>
      </c>
      <c r="E3449">
        <v>2</v>
      </c>
      <c r="F3449">
        <v>2025</v>
      </c>
      <c r="G3449" s="161">
        <v>231851.69863699999</v>
      </c>
      <c r="H3449" s="161"/>
    </row>
    <row r="3450" spans="2:8" x14ac:dyDescent="0.25">
      <c r="B3450" t="s">
        <v>238</v>
      </c>
      <c r="C3450" t="s">
        <v>250</v>
      </c>
      <c r="D3450" t="s">
        <v>259</v>
      </c>
      <c r="E3450">
        <v>2</v>
      </c>
      <c r="F3450">
        <v>2030</v>
      </c>
      <c r="G3450" s="161">
        <v>266933.43089999998</v>
      </c>
      <c r="H3450" s="161"/>
    </row>
    <row r="3451" spans="2:8" x14ac:dyDescent="0.25">
      <c r="B3451" t="s">
        <v>238</v>
      </c>
      <c r="C3451" t="s">
        <v>250</v>
      </c>
      <c r="D3451" t="s">
        <v>259</v>
      </c>
      <c r="E3451">
        <v>2</v>
      </c>
      <c r="F3451">
        <v>2035</v>
      </c>
      <c r="G3451" s="161">
        <v>286408.48977699998</v>
      </c>
      <c r="H3451" s="161"/>
    </row>
    <row r="3452" spans="2:8" x14ac:dyDescent="0.25">
      <c r="B3452" t="s">
        <v>238</v>
      </c>
      <c r="C3452" t="s">
        <v>250</v>
      </c>
      <c r="D3452" t="s">
        <v>259</v>
      </c>
      <c r="E3452">
        <v>2</v>
      </c>
      <c r="F3452">
        <v>2040</v>
      </c>
      <c r="G3452" s="161">
        <v>304297.33962099999</v>
      </c>
      <c r="H3452" s="161"/>
    </row>
    <row r="3453" spans="2:8" x14ac:dyDescent="0.25">
      <c r="B3453" t="s">
        <v>238</v>
      </c>
      <c r="C3453" t="s">
        <v>250</v>
      </c>
      <c r="D3453" t="s">
        <v>259</v>
      </c>
      <c r="E3453">
        <v>2</v>
      </c>
      <c r="F3453">
        <v>2045</v>
      </c>
      <c r="G3453" s="161">
        <v>306757.99360400002</v>
      </c>
      <c r="H3453" s="161"/>
    </row>
    <row r="3454" spans="2:8" x14ac:dyDescent="0.25">
      <c r="B3454" t="s">
        <v>238</v>
      </c>
      <c r="C3454" t="s">
        <v>250</v>
      </c>
      <c r="D3454" t="s">
        <v>259</v>
      </c>
      <c r="E3454">
        <v>2</v>
      </c>
      <c r="F3454">
        <v>2050</v>
      </c>
      <c r="G3454" s="161">
        <v>312413.212474</v>
      </c>
    </row>
    <row r="3455" spans="2:8" x14ac:dyDescent="0.25">
      <c r="B3455" t="s">
        <v>238</v>
      </c>
      <c r="C3455" t="s">
        <v>250</v>
      </c>
      <c r="D3455" t="s">
        <v>259</v>
      </c>
      <c r="E3455">
        <v>3</v>
      </c>
      <c r="F3455">
        <v>2010</v>
      </c>
      <c r="G3455">
        <v>85373.707691189993</v>
      </c>
    </row>
    <row r="3456" spans="2:8" x14ac:dyDescent="0.25">
      <c r="B3456" t="s">
        <v>238</v>
      </c>
      <c r="C3456" t="s">
        <v>250</v>
      </c>
      <c r="D3456" t="s">
        <v>259</v>
      </c>
      <c r="E3456">
        <v>3</v>
      </c>
      <c r="F3456">
        <v>2015</v>
      </c>
      <c r="G3456">
        <v>90290.205090379997</v>
      </c>
      <c r="H3456" s="161"/>
    </row>
    <row r="3457" spans="2:8" x14ac:dyDescent="0.25">
      <c r="B3457" t="s">
        <v>238</v>
      </c>
      <c r="C3457" t="s">
        <v>250</v>
      </c>
      <c r="D3457" t="s">
        <v>259</v>
      </c>
      <c r="E3457">
        <v>3</v>
      </c>
      <c r="F3457">
        <v>2020</v>
      </c>
      <c r="G3457" s="161">
        <v>108578.77329899999</v>
      </c>
      <c r="H3457" s="161"/>
    </row>
    <row r="3458" spans="2:8" x14ac:dyDescent="0.25">
      <c r="B3458" t="s">
        <v>238</v>
      </c>
      <c r="C3458" t="s">
        <v>250</v>
      </c>
      <c r="D3458" t="s">
        <v>259</v>
      </c>
      <c r="E3458">
        <v>3</v>
      </c>
      <c r="F3458">
        <v>2025</v>
      </c>
      <c r="G3458" s="161">
        <v>120437.063755</v>
      </c>
      <c r="H3458" s="161"/>
    </row>
    <row r="3459" spans="2:8" x14ac:dyDescent="0.25">
      <c r="B3459" t="s">
        <v>238</v>
      </c>
      <c r="C3459" t="s">
        <v>250</v>
      </c>
      <c r="D3459" t="s">
        <v>259</v>
      </c>
      <c r="E3459">
        <v>3</v>
      </c>
      <c r="F3459">
        <v>2030</v>
      </c>
      <c r="G3459" s="161">
        <v>119529.50479200001</v>
      </c>
      <c r="H3459" s="161"/>
    </row>
    <row r="3460" spans="2:8" x14ac:dyDescent="0.25">
      <c r="B3460" t="s">
        <v>238</v>
      </c>
      <c r="C3460" t="s">
        <v>250</v>
      </c>
      <c r="D3460" t="s">
        <v>259</v>
      </c>
      <c r="E3460">
        <v>3</v>
      </c>
      <c r="F3460">
        <v>2035</v>
      </c>
      <c r="G3460" s="161">
        <v>117400.21881000001</v>
      </c>
      <c r="H3460" s="161"/>
    </row>
    <row r="3461" spans="2:8" x14ac:dyDescent="0.25">
      <c r="B3461" t="s">
        <v>238</v>
      </c>
      <c r="C3461" t="s">
        <v>250</v>
      </c>
      <c r="D3461" t="s">
        <v>259</v>
      </c>
      <c r="E3461">
        <v>3</v>
      </c>
      <c r="F3461">
        <v>2040</v>
      </c>
      <c r="G3461" s="161">
        <v>117233.994087</v>
      </c>
      <c r="H3461" s="161"/>
    </row>
    <row r="3462" spans="2:8" x14ac:dyDescent="0.25">
      <c r="B3462" t="s">
        <v>238</v>
      </c>
      <c r="C3462" t="s">
        <v>250</v>
      </c>
      <c r="D3462" t="s">
        <v>259</v>
      </c>
      <c r="E3462">
        <v>3</v>
      </c>
      <c r="F3462">
        <v>2045</v>
      </c>
      <c r="G3462" s="161">
        <v>117450.068141</v>
      </c>
      <c r="H3462" s="161"/>
    </row>
    <row r="3463" spans="2:8" x14ac:dyDescent="0.25">
      <c r="B3463" t="s">
        <v>238</v>
      </c>
      <c r="C3463" t="s">
        <v>250</v>
      </c>
      <c r="D3463" t="s">
        <v>259</v>
      </c>
      <c r="E3463">
        <v>3</v>
      </c>
      <c r="F3463">
        <v>2050</v>
      </c>
      <c r="G3463" s="161">
        <v>121135.273919</v>
      </c>
      <c r="H3463" s="161"/>
    </row>
    <row r="3464" spans="2:8" x14ac:dyDescent="0.25">
      <c r="B3464" t="s">
        <v>238</v>
      </c>
      <c r="C3464" t="s">
        <v>250</v>
      </c>
      <c r="D3464" t="s">
        <v>259</v>
      </c>
      <c r="E3464">
        <v>4</v>
      </c>
      <c r="F3464">
        <v>2010</v>
      </c>
      <c r="G3464" s="161">
        <v>206513.70465599999</v>
      </c>
      <c r="H3464" s="161"/>
    </row>
    <row r="3465" spans="2:8" x14ac:dyDescent="0.25">
      <c r="B3465" t="s">
        <v>238</v>
      </c>
      <c r="C3465" t="s">
        <v>250</v>
      </c>
      <c r="D3465" t="s">
        <v>259</v>
      </c>
      <c r="E3465">
        <v>4</v>
      </c>
      <c r="F3465">
        <v>2015</v>
      </c>
      <c r="G3465" s="161">
        <v>185357.59654200001</v>
      </c>
      <c r="H3465" s="161"/>
    </row>
    <row r="3466" spans="2:8" x14ac:dyDescent="0.25">
      <c r="B3466" t="s">
        <v>238</v>
      </c>
      <c r="C3466" t="s">
        <v>250</v>
      </c>
      <c r="D3466" t="s">
        <v>259</v>
      </c>
      <c r="E3466">
        <v>4</v>
      </c>
      <c r="F3466">
        <v>2020</v>
      </c>
      <c r="G3466" s="161">
        <v>180655.500562</v>
      </c>
      <c r="H3466" s="161"/>
    </row>
    <row r="3467" spans="2:8" x14ac:dyDescent="0.25">
      <c r="B3467" t="s">
        <v>238</v>
      </c>
      <c r="C3467" t="s">
        <v>250</v>
      </c>
      <c r="D3467" t="s">
        <v>259</v>
      </c>
      <c r="E3467">
        <v>4</v>
      </c>
      <c r="F3467">
        <v>2025</v>
      </c>
      <c r="G3467" s="161">
        <v>171327.18865200001</v>
      </c>
      <c r="H3467" s="161"/>
    </row>
    <row r="3468" spans="2:8" x14ac:dyDescent="0.25">
      <c r="B3468" t="s">
        <v>238</v>
      </c>
      <c r="C3468" t="s">
        <v>250</v>
      </c>
      <c r="D3468" t="s">
        <v>259</v>
      </c>
      <c r="E3468">
        <v>4</v>
      </c>
      <c r="F3468">
        <v>2030</v>
      </c>
      <c r="G3468" s="161">
        <v>161859.268729</v>
      </c>
      <c r="H3468" s="161"/>
    </row>
    <row r="3469" spans="2:8" x14ac:dyDescent="0.25">
      <c r="B3469" t="s">
        <v>238</v>
      </c>
      <c r="C3469" t="s">
        <v>250</v>
      </c>
      <c r="D3469" t="s">
        <v>259</v>
      </c>
      <c r="E3469">
        <v>4</v>
      </c>
      <c r="F3469">
        <v>2035</v>
      </c>
      <c r="G3469" s="161">
        <v>159505.61290099999</v>
      </c>
      <c r="H3469" s="161"/>
    </row>
    <row r="3470" spans="2:8" x14ac:dyDescent="0.25">
      <c r="B3470" t="s">
        <v>238</v>
      </c>
      <c r="C3470" t="s">
        <v>250</v>
      </c>
      <c r="D3470" t="s">
        <v>259</v>
      </c>
      <c r="E3470">
        <v>4</v>
      </c>
      <c r="F3470">
        <v>2040</v>
      </c>
      <c r="G3470" s="161">
        <v>165287.61756899999</v>
      </c>
      <c r="H3470" s="161"/>
    </row>
    <row r="3471" spans="2:8" x14ac:dyDescent="0.25">
      <c r="B3471" t="s">
        <v>238</v>
      </c>
      <c r="C3471" t="s">
        <v>250</v>
      </c>
      <c r="D3471" t="s">
        <v>259</v>
      </c>
      <c r="E3471">
        <v>4</v>
      </c>
      <c r="F3471">
        <v>2045</v>
      </c>
      <c r="G3471" s="161">
        <v>172429.251376</v>
      </c>
      <c r="H3471" s="161"/>
    </row>
    <row r="3472" spans="2:8" x14ac:dyDescent="0.25">
      <c r="B3472" t="s">
        <v>238</v>
      </c>
      <c r="C3472" t="s">
        <v>250</v>
      </c>
      <c r="D3472" t="s">
        <v>259</v>
      </c>
      <c r="E3472">
        <v>4</v>
      </c>
      <c r="F3472">
        <v>2050</v>
      </c>
      <c r="G3472" s="161">
        <v>161956.23478699999</v>
      </c>
    </row>
    <row r="3473" spans="2:7" x14ac:dyDescent="0.25">
      <c r="B3473" t="s">
        <v>238</v>
      </c>
      <c r="C3473" t="s">
        <v>250</v>
      </c>
      <c r="D3473" t="s">
        <v>259</v>
      </c>
      <c r="E3473">
        <v>5</v>
      </c>
      <c r="F3473">
        <v>2010</v>
      </c>
      <c r="G3473">
        <v>61627.249645379998</v>
      </c>
    </row>
    <row r="3474" spans="2:7" x14ac:dyDescent="0.25">
      <c r="B3474" t="s">
        <v>238</v>
      </c>
      <c r="C3474" t="s">
        <v>250</v>
      </c>
      <c r="D3474" t="s">
        <v>259</v>
      </c>
      <c r="E3474">
        <v>5</v>
      </c>
      <c r="F3474">
        <v>2015</v>
      </c>
      <c r="G3474">
        <v>73086.297907019994</v>
      </c>
    </row>
    <row r="3475" spans="2:7" x14ac:dyDescent="0.25">
      <c r="B3475" t="s">
        <v>238</v>
      </c>
      <c r="C3475" t="s">
        <v>250</v>
      </c>
      <c r="D3475" t="s">
        <v>259</v>
      </c>
      <c r="E3475">
        <v>5</v>
      </c>
      <c r="F3475">
        <v>2020</v>
      </c>
      <c r="G3475">
        <v>70405.232862439996</v>
      </c>
    </row>
    <row r="3476" spans="2:7" x14ac:dyDescent="0.25">
      <c r="B3476" t="s">
        <v>238</v>
      </c>
      <c r="C3476" t="s">
        <v>250</v>
      </c>
      <c r="D3476" t="s">
        <v>259</v>
      </c>
      <c r="E3476">
        <v>5</v>
      </c>
      <c r="F3476">
        <v>2025</v>
      </c>
      <c r="G3476">
        <v>65953.86227754</v>
      </c>
    </row>
    <row r="3477" spans="2:7" x14ac:dyDescent="0.25">
      <c r="B3477" t="s">
        <v>238</v>
      </c>
      <c r="C3477" t="s">
        <v>250</v>
      </c>
      <c r="D3477" t="s">
        <v>259</v>
      </c>
      <c r="E3477">
        <v>5</v>
      </c>
      <c r="F3477">
        <v>2030</v>
      </c>
      <c r="G3477">
        <v>60087.166570920002</v>
      </c>
    </row>
    <row r="3478" spans="2:7" x14ac:dyDescent="0.25">
      <c r="B3478" t="s">
        <v>238</v>
      </c>
      <c r="C3478" t="s">
        <v>250</v>
      </c>
      <c r="D3478" t="s">
        <v>259</v>
      </c>
      <c r="E3478">
        <v>5</v>
      </c>
      <c r="F3478">
        <v>2035</v>
      </c>
      <c r="G3478">
        <v>55257.48561122</v>
      </c>
    </row>
    <row r="3479" spans="2:7" x14ac:dyDescent="0.25">
      <c r="B3479" t="s">
        <v>238</v>
      </c>
      <c r="C3479" t="s">
        <v>250</v>
      </c>
      <c r="D3479" t="s">
        <v>259</v>
      </c>
      <c r="E3479">
        <v>5</v>
      </c>
      <c r="F3479">
        <v>2040</v>
      </c>
      <c r="G3479">
        <v>59573.195517389999</v>
      </c>
    </row>
    <row r="3480" spans="2:7" x14ac:dyDescent="0.25">
      <c r="B3480" t="s">
        <v>238</v>
      </c>
      <c r="C3480" t="s">
        <v>250</v>
      </c>
      <c r="D3480" t="s">
        <v>259</v>
      </c>
      <c r="E3480">
        <v>5</v>
      </c>
      <c r="F3480">
        <v>2045</v>
      </c>
      <c r="G3480">
        <v>59317.539472930002</v>
      </c>
    </row>
    <row r="3481" spans="2:7" x14ac:dyDescent="0.25">
      <c r="B3481" t="s">
        <v>238</v>
      </c>
      <c r="C3481" t="s">
        <v>250</v>
      </c>
      <c r="D3481" t="s">
        <v>259</v>
      </c>
      <c r="E3481">
        <v>5</v>
      </c>
      <c r="F3481">
        <v>2050</v>
      </c>
      <c r="G3481">
        <v>59003.8877479</v>
      </c>
    </row>
    <row r="3482" spans="2:7" x14ac:dyDescent="0.25">
      <c r="B3482" t="s">
        <v>238</v>
      </c>
      <c r="C3482" t="s">
        <v>250</v>
      </c>
      <c r="D3482" t="s">
        <v>259</v>
      </c>
      <c r="E3482">
        <v>6</v>
      </c>
      <c r="F3482">
        <v>2010</v>
      </c>
      <c r="G3482">
        <v>25608.08495072</v>
      </c>
    </row>
    <row r="3483" spans="2:7" x14ac:dyDescent="0.25">
      <c r="B3483" t="s">
        <v>238</v>
      </c>
      <c r="C3483" t="s">
        <v>250</v>
      </c>
      <c r="D3483" t="s">
        <v>259</v>
      </c>
      <c r="E3483">
        <v>6</v>
      </c>
      <c r="F3483">
        <v>2015</v>
      </c>
      <c r="G3483">
        <v>27488.595613379999</v>
      </c>
    </row>
    <row r="3484" spans="2:7" x14ac:dyDescent="0.25">
      <c r="B3484" t="s">
        <v>238</v>
      </c>
      <c r="C3484" t="s">
        <v>250</v>
      </c>
      <c r="D3484" t="s">
        <v>259</v>
      </c>
      <c r="E3484">
        <v>6</v>
      </c>
      <c r="F3484">
        <v>2020</v>
      </c>
      <c r="G3484">
        <v>23321.38977034</v>
      </c>
    </row>
    <row r="3485" spans="2:7" x14ac:dyDescent="0.25">
      <c r="B3485" t="s">
        <v>238</v>
      </c>
      <c r="C3485" t="s">
        <v>250</v>
      </c>
      <c r="D3485" t="s">
        <v>259</v>
      </c>
      <c r="E3485">
        <v>6</v>
      </c>
      <c r="F3485">
        <v>2025</v>
      </c>
      <c r="G3485">
        <v>24796.015292560001</v>
      </c>
    </row>
    <row r="3486" spans="2:7" x14ac:dyDescent="0.25">
      <c r="B3486" t="s">
        <v>238</v>
      </c>
      <c r="C3486" t="s">
        <v>250</v>
      </c>
      <c r="D3486" t="s">
        <v>259</v>
      </c>
      <c r="E3486">
        <v>6</v>
      </c>
      <c r="F3486">
        <v>2030</v>
      </c>
      <c r="G3486">
        <v>24947.352537300001</v>
      </c>
    </row>
    <row r="3487" spans="2:7" x14ac:dyDescent="0.25">
      <c r="B3487" t="s">
        <v>238</v>
      </c>
      <c r="C3487" t="s">
        <v>250</v>
      </c>
      <c r="D3487" t="s">
        <v>259</v>
      </c>
      <c r="E3487">
        <v>6</v>
      </c>
      <c r="F3487">
        <v>2035</v>
      </c>
      <c r="G3487">
        <v>23890.136463080002</v>
      </c>
    </row>
    <row r="3488" spans="2:7" x14ac:dyDescent="0.25">
      <c r="B3488" t="s">
        <v>238</v>
      </c>
      <c r="C3488" t="s">
        <v>250</v>
      </c>
      <c r="D3488" t="s">
        <v>259</v>
      </c>
      <c r="E3488">
        <v>6</v>
      </c>
      <c r="F3488">
        <v>2040</v>
      </c>
      <c r="G3488">
        <v>21861.3914424</v>
      </c>
    </row>
    <row r="3489" spans="2:8" x14ac:dyDescent="0.25">
      <c r="B3489" t="s">
        <v>238</v>
      </c>
      <c r="C3489" t="s">
        <v>250</v>
      </c>
      <c r="D3489" t="s">
        <v>259</v>
      </c>
      <c r="E3489">
        <v>6</v>
      </c>
      <c r="F3489">
        <v>2045</v>
      </c>
      <c r="G3489">
        <v>21009.165336189999</v>
      </c>
    </row>
    <row r="3490" spans="2:8" x14ac:dyDescent="0.25">
      <c r="B3490" t="s">
        <v>238</v>
      </c>
      <c r="C3490" t="s">
        <v>250</v>
      </c>
      <c r="D3490" t="s">
        <v>259</v>
      </c>
      <c r="E3490">
        <v>6</v>
      </c>
      <c r="F3490">
        <v>2050</v>
      </c>
      <c r="G3490">
        <v>24842.21527493</v>
      </c>
    </row>
    <row r="3491" spans="2:8" x14ac:dyDescent="0.25">
      <c r="B3491" t="s">
        <v>238</v>
      </c>
      <c r="C3491" t="s">
        <v>253</v>
      </c>
      <c r="D3491" t="s">
        <v>251</v>
      </c>
      <c r="E3491">
        <v>1</v>
      </c>
      <c r="F3491">
        <v>2010</v>
      </c>
      <c r="G3491">
        <v>47845.676808880002</v>
      </c>
    </row>
    <row r="3492" spans="2:8" x14ac:dyDescent="0.25">
      <c r="B3492" t="s">
        <v>238</v>
      </c>
      <c r="C3492" t="s">
        <v>253</v>
      </c>
      <c r="D3492" t="s">
        <v>251</v>
      </c>
      <c r="E3492">
        <v>1</v>
      </c>
      <c r="F3492">
        <v>2015</v>
      </c>
      <c r="G3492">
        <v>79655.013134029999</v>
      </c>
    </row>
    <row r="3493" spans="2:8" x14ac:dyDescent="0.25">
      <c r="B3493" t="s">
        <v>238</v>
      </c>
      <c r="C3493" t="s">
        <v>253</v>
      </c>
      <c r="D3493" t="s">
        <v>251</v>
      </c>
      <c r="E3493">
        <v>1</v>
      </c>
      <c r="F3493">
        <v>2020</v>
      </c>
      <c r="G3493">
        <v>97141.137943430003</v>
      </c>
      <c r="H3493" s="161"/>
    </row>
    <row r="3494" spans="2:8" x14ac:dyDescent="0.25">
      <c r="B3494" t="s">
        <v>238</v>
      </c>
      <c r="C3494" t="s">
        <v>253</v>
      </c>
      <c r="D3494" t="s">
        <v>251</v>
      </c>
      <c r="E3494">
        <v>1</v>
      </c>
      <c r="F3494">
        <v>2025</v>
      </c>
      <c r="G3494" s="161">
        <v>118562.824828</v>
      </c>
      <c r="H3494" s="161"/>
    </row>
    <row r="3495" spans="2:8" x14ac:dyDescent="0.25">
      <c r="B3495" t="s">
        <v>238</v>
      </c>
      <c r="C3495" t="s">
        <v>253</v>
      </c>
      <c r="D3495" t="s">
        <v>251</v>
      </c>
      <c r="E3495">
        <v>1</v>
      </c>
      <c r="F3495">
        <v>2030</v>
      </c>
      <c r="G3495" s="161">
        <v>128256.096897</v>
      </c>
      <c r="H3495" s="161"/>
    </row>
    <row r="3496" spans="2:8" x14ac:dyDescent="0.25">
      <c r="B3496" t="s">
        <v>238</v>
      </c>
      <c r="C3496" t="s">
        <v>253</v>
      </c>
      <c r="D3496" t="s">
        <v>251</v>
      </c>
      <c r="E3496">
        <v>1</v>
      </c>
      <c r="F3496">
        <v>2035</v>
      </c>
      <c r="G3496" s="161">
        <v>138227.96344699999</v>
      </c>
      <c r="H3496" s="161"/>
    </row>
    <row r="3497" spans="2:8" x14ac:dyDescent="0.25">
      <c r="B3497" t="s">
        <v>238</v>
      </c>
      <c r="C3497" t="s">
        <v>253</v>
      </c>
      <c r="D3497" t="s">
        <v>251</v>
      </c>
      <c r="E3497">
        <v>1</v>
      </c>
      <c r="F3497">
        <v>2040</v>
      </c>
      <c r="G3497" s="161">
        <v>139502.09540699999</v>
      </c>
      <c r="H3497" s="161"/>
    </row>
    <row r="3498" spans="2:8" x14ac:dyDescent="0.25">
      <c r="B3498" t="s">
        <v>238</v>
      </c>
      <c r="C3498" t="s">
        <v>253</v>
      </c>
      <c r="D3498" t="s">
        <v>251</v>
      </c>
      <c r="E3498">
        <v>1</v>
      </c>
      <c r="F3498">
        <v>2045</v>
      </c>
      <c r="G3498" s="161">
        <v>146677.570863</v>
      </c>
      <c r="H3498" s="161"/>
    </row>
    <row r="3499" spans="2:8" x14ac:dyDescent="0.25">
      <c r="B3499" t="s">
        <v>238</v>
      </c>
      <c r="C3499" t="s">
        <v>253</v>
      </c>
      <c r="D3499" t="s">
        <v>251</v>
      </c>
      <c r="E3499">
        <v>1</v>
      </c>
      <c r="F3499">
        <v>2050</v>
      </c>
      <c r="G3499" s="161">
        <v>154759.728022</v>
      </c>
    </row>
    <row r="3500" spans="2:8" x14ac:dyDescent="0.25">
      <c r="B3500" t="s">
        <v>238</v>
      </c>
      <c r="C3500" t="s">
        <v>253</v>
      </c>
      <c r="D3500" t="s">
        <v>251</v>
      </c>
      <c r="E3500">
        <v>2</v>
      </c>
      <c r="F3500">
        <v>2010</v>
      </c>
      <c r="G3500">
        <v>45036.814927259999</v>
      </c>
    </row>
    <row r="3501" spans="2:8" x14ac:dyDescent="0.25">
      <c r="B3501" t="s">
        <v>238</v>
      </c>
      <c r="C3501" t="s">
        <v>253</v>
      </c>
      <c r="D3501" t="s">
        <v>251</v>
      </c>
      <c r="E3501">
        <v>2</v>
      </c>
      <c r="F3501">
        <v>2015</v>
      </c>
      <c r="G3501">
        <v>66559.587551739998</v>
      </c>
    </row>
    <row r="3502" spans="2:8" x14ac:dyDescent="0.25">
      <c r="B3502" t="s">
        <v>238</v>
      </c>
      <c r="C3502" t="s">
        <v>253</v>
      </c>
      <c r="D3502" t="s">
        <v>251</v>
      </c>
      <c r="E3502">
        <v>2</v>
      </c>
      <c r="F3502">
        <v>2020</v>
      </c>
      <c r="G3502">
        <v>75312.442702870001</v>
      </c>
    </row>
    <row r="3503" spans="2:8" x14ac:dyDescent="0.25">
      <c r="B3503" t="s">
        <v>238</v>
      </c>
      <c r="C3503" t="s">
        <v>253</v>
      </c>
      <c r="D3503" t="s">
        <v>251</v>
      </c>
      <c r="E3503">
        <v>2</v>
      </c>
      <c r="F3503">
        <v>2025</v>
      </c>
      <c r="G3503">
        <v>79457.236849509994</v>
      </c>
    </row>
    <row r="3504" spans="2:8" x14ac:dyDescent="0.25">
      <c r="B3504" t="s">
        <v>238</v>
      </c>
      <c r="C3504" t="s">
        <v>253</v>
      </c>
      <c r="D3504" t="s">
        <v>251</v>
      </c>
      <c r="E3504">
        <v>2</v>
      </c>
      <c r="F3504">
        <v>2030</v>
      </c>
      <c r="G3504">
        <v>82903.196228090004</v>
      </c>
    </row>
    <row r="3505" spans="2:7" x14ac:dyDescent="0.25">
      <c r="B3505" t="s">
        <v>238</v>
      </c>
      <c r="C3505" t="s">
        <v>253</v>
      </c>
      <c r="D3505" t="s">
        <v>251</v>
      </c>
      <c r="E3505">
        <v>2</v>
      </c>
      <c r="F3505">
        <v>2035</v>
      </c>
      <c r="G3505">
        <v>85140.266934069994</v>
      </c>
    </row>
    <row r="3506" spans="2:7" x14ac:dyDescent="0.25">
      <c r="B3506" t="s">
        <v>238</v>
      </c>
      <c r="C3506" t="s">
        <v>253</v>
      </c>
      <c r="D3506" t="s">
        <v>251</v>
      </c>
      <c r="E3506">
        <v>2</v>
      </c>
      <c r="F3506">
        <v>2040</v>
      </c>
      <c r="G3506">
        <v>92653.849471690002</v>
      </c>
    </row>
    <row r="3507" spans="2:7" x14ac:dyDescent="0.25">
      <c r="B3507" t="s">
        <v>238</v>
      </c>
      <c r="C3507" t="s">
        <v>253</v>
      </c>
      <c r="D3507" t="s">
        <v>251</v>
      </c>
      <c r="E3507">
        <v>2</v>
      </c>
      <c r="F3507">
        <v>2045</v>
      </c>
      <c r="G3507">
        <v>95860.705795379996</v>
      </c>
    </row>
    <row r="3508" spans="2:7" x14ac:dyDescent="0.25">
      <c r="B3508" t="s">
        <v>238</v>
      </c>
      <c r="C3508" t="s">
        <v>253</v>
      </c>
      <c r="D3508" t="s">
        <v>251</v>
      </c>
      <c r="E3508">
        <v>2</v>
      </c>
      <c r="F3508">
        <v>2050</v>
      </c>
      <c r="G3508">
        <v>99368.330354709993</v>
      </c>
    </row>
    <row r="3509" spans="2:7" x14ac:dyDescent="0.25">
      <c r="B3509" t="s">
        <v>238</v>
      </c>
      <c r="C3509" t="s">
        <v>253</v>
      </c>
      <c r="D3509" t="s">
        <v>251</v>
      </c>
      <c r="E3509">
        <v>3</v>
      </c>
      <c r="F3509">
        <v>2010</v>
      </c>
      <c r="G3509">
        <v>18433.880893509999</v>
      </c>
    </row>
    <row r="3510" spans="2:7" x14ac:dyDescent="0.25">
      <c r="B3510" t="s">
        <v>238</v>
      </c>
      <c r="C3510" t="s">
        <v>253</v>
      </c>
      <c r="D3510" t="s">
        <v>251</v>
      </c>
      <c r="E3510">
        <v>3</v>
      </c>
      <c r="F3510">
        <v>2015</v>
      </c>
      <c r="G3510">
        <v>24238.712128359999</v>
      </c>
    </row>
    <row r="3511" spans="2:7" x14ac:dyDescent="0.25">
      <c r="B3511" t="s">
        <v>238</v>
      </c>
      <c r="C3511" t="s">
        <v>253</v>
      </c>
      <c r="D3511" t="s">
        <v>251</v>
      </c>
      <c r="E3511">
        <v>3</v>
      </c>
      <c r="F3511">
        <v>2020</v>
      </c>
      <c r="G3511">
        <v>28127.999035590001</v>
      </c>
    </row>
    <row r="3512" spans="2:7" x14ac:dyDescent="0.25">
      <c r="B3512" t="s">
        <v>238</v>
      </c>
      <c r="C3512" t="s">
        <v>253</v>
      </c>
      <c r="D3512" t="s">
        <v>251</v>
      </c>
      <c r="E3512">
        <v>3</v>
      </c>
      <c r="F3512">
        <v>2025</v>
      </c>
      <c r="G3512">
        <v>32659.48368641</v>
      </c>
    </row>
    <row r="3513" spans="2:7" x14ac:dyDescent="0.25">
      <c r="B3513" t="s">
        <v>238</v>
      </c>
      <c r="C3513" t="s">
        <v>253</v>
      </c>
      <c r="D3513" t="s">
        <v>251</v>
      </c>
      <c r="E3513">
        <v>3</v>
      </c>
      <c r="F3513">
        <v>2030</v>
      </c>
      <c r="G3513">
        <v>34970.62055634</v>
      </c>
    </row>
    <row r="3514" spans="2:7" x14ac:dyDescent="0.25">
      <c r="B3514" t="s">
        <v>238</v>
      </c>
      <c r="C3514" t="s">
        <v>253</v>
      </c>
      <c r="D3514" t="s">
        <v>251</v>
      </c>
      <c r="E3514">
        <v>3</v>
      </c>
      <c r="F3514">
        <v>2035</v>
      </c>
      <c r="G3514">
        <v>35864.396792170002</v>
      </c>
    </row>
    <row r="3515" spans="2:7" x14ac:dyDescent="0.25">
      <c r="B3515" t="s">
        <v>238</v>
      </c>
      <c r="C3515" t="s">
        <v>253</v>
      </c>
      <c r="D3515" t="s">
        <v>251</v>
      </c>
      <c r="E3515">
        <v>3</v>
      </c>
      <c r="F3515">
        <v>2040</v>
      </c>
      <c r="G3515">
        <v>39237.200931450003</v>
      </c>
    </row>
    <row r="3516" spans="2:7" x14ac:dyDescent="0.25">
      <c r="B3516" t="s">
        <v>238</v>
      </c>
      <c r="C3516" t="s">
        <v>253</v>
      </c>
      <c r="D3516" t="s">
        <v>251</v>
      </c>
      <c r="E3516">
        <v>3</v>
      </c>
      <c r="F3516">
        <v>2045</v>
      </c>
      <c r="G3516">
        <v>36440.767225390002</v>
      </c>
    </row>
    <row r="3517" spans="2:7" x14ac:dyDescent="0.25">
      <c r="B3517" t="s">
        <v>238</v>
      </c>
      <c r="C3517" t="s">
        <v>253</v>
      </c>
      <c r="D3517" t="s">
        <v>251</v>
      </c>
      <c r="E3517">
        <v>3</v>
      </c>
      <c r="F3517">
        <v>2050</v>
      </c>
      <c r="G3517">
        <v>38880.608062669999</v>
      </c>
    </row>
    <row r="3518" spans="2:7" x14ac:dyDescent="0.25">
      <c r="B3518" t="s">
        <v>238</v>
      </c>
      <c r="C3518" t="s">
        <v>253</v>
      </c>
      <c r="D3518" t="s">
        <v>251</v>
      </c>
      <c r="E3518">
        <v>4</v>
      </c>
      <c r="F3518">
        <v>2010</v>
      </c>
      <c r="G3518">
        <v>19370.337198860001</v>
      </c>
    </row>
    <row r="3519" spans="2:7" x14ac:dyDescent="0.25">
      <c r="B3519" t="s">
        <v>238</v>
      </c>
      <c r="C3519" t="s">
        <v>253</v>
      </c>
      <c r="D3519" t="s">
        <v>251</v>
      </c>
      <c r="E3519">
        <v>4</v>
      </c>
      <c r="F3519">
        <v>2015</v>
      </c>
      <c r="G3519">
        <v>24417.443182899999</v>
      </c>
    </row>
    <row r="3520" spans="2:7" x14ac:dyDescent="0.25">
      <c r="B3520" t="s">
        <v>238</v>
      </c>
      <c r="C3520" t="s">
        <v>253</v>
      </c>
      <c r="D3520" t="s">
        <v>251</v>
      </c>
      <c r="E3520">
        <v>4</v>
      </c>
      <c r="F3520">
        <v>2020</v>
      </c>
      <c r="G3520">
        <v>29228.114970170001</v>
      </c>
    </row>
    <row r="3521" spans="2:7" x14ac:dyDescent="0.25">
      <c r="B3521" t="s">
        <v>238</v>
      </c>
      <c r="C3521" t="s">
        <v>253</v>
      </c>
      <c r="D3521" t="s">
        <v>251</v>
      </c>
      <c r="E3521">
        <v>4</v>
      </c>
      <c r="F3521">
        <v>2025</v>
      </c>
      <c r="G3521">
        <v>31994.15675799</v>
      </c>
    </row>
    <row r="3522" spans="2:7" x14ac:dyDescent="0.25">
      <c r="B3522" t="s">
        <v>238</v>
      </c>
      <c r="C3522" t="s">
        <v>253</v>
      </c>
      <c r="D3522" t="s">
        <v>251</v>
      </c>
      <c r="E3522">
        <v>4</v>
      </c>
      <c r="F3522">
        <v>2030</v>
      </c>
      <c r="G3522">
        <v>36726.807103970001</v>
      </c>
    </row>
    <row r="3523" spans="2:7" x14ac:dyDescent="0.25">
      <c r="B3523" t="s">
        <v>238</v>
      </c>
      <c r="C3523" t="s">
        <v>253</v>
      </c>
      <c r="D3523" t="s">
        <v>251</v>
      </c>
      <c r="E3523">
        <v>4</v>
      </c>
      <c r="F3523">
        <v>2035</v>
      </c>
      <c r="G3523">
        <v>38607.341400420002</v>
      </c>
    </row>
    <row r="3524" spans="2:7" x14ac:dyDescent="0.25">
      <c r="B3524" t="s">
        <v>238</v>
      </c>
      <c r="C3524" t="s">
        <v>253</v>
      </c>
      <c r="D3524" t="s">
        <v>251</v>
      </c>
      <c r="E3524">
        <v>4</v>
      </c>
      <c r="F3524">
        <v>2040</v>
      </c>
      <c r="G3524">
        <v>38798.287881379998</v>
      </c>
    </row>
    <row r="3525" spans="2:7" x14ac:dyDescent="0.25">
      <c r="B3525" t="s">
        <v>238</v>
      </c>
      <c r="C3525" t="s">
        <v>253</v>
      </c>
      <c r="D3525" t="s">
        <v>251</v>
      </c>
      <c r="E3525">
        <v>4</v>
      </c>
      <c r="F3525">
        <v>2045</v>
      </c>
      <c r="G3525">
        <v>40142.084465339998</v>
      </c>
    </row>
    <row r="3526" spans="2:7" x14ac:dyDescent="0.25">
      <c r="B3526" t="s">
        <v>238</v>
      </c>
      <c r="C3526" t="s">
        <v>253</v>
      </c>
      <c r="D3526" t="s">
        <v>251</v>
      </c>
      <c r="E3526">
        <v>4</v>
      </c>
      <c r="F3526">
        <v>2050</v>
      </c>
      <c r="G3526">
        <v>38993.17495352</v>
      </c>
    </row>
    <row r="3527" spans="2:7" x14ac:dyDescent="0.25">
      <c r="B3527" t="s">
        <v>238</v>
      </c>
      <c r="C3527" t="s">
        <v>253</v>
      </c>
      <c r="D3527" t="s">
        <v>251</v>
      </c>
      <c r="E3527">
        <v>5</v>
      </c>
      <c r="F3527">
        <v>2010</v>
      </c>
      <c r="G3527">
        <v>5465.2181717800004</v>
      </c>
    </row>
    <row r="3528" spans="2:7" x14ac:dyDescent="0.25">
      <c r="B3528" t="s">
        <v>238</v>
      </c>
      <c r="C3528" t="s">
        <v>253</v>
      </c>
      <c r="D3528" t="s">
        <v>251</v>
      </c>
      <c r="E3528">
        <v>5</v>
      </c>
      <c r="F3528">
        <v>2015</v>
      </c>
      <c r="G3528">
        <v>7647.6935062499997</v>
      </c>
    </row>
    <row r="3529" spans="2:7" x14ac:dyDescent="0.25">
      <c r="B3529" t="s">
        <v>238</v>
      </c>
      <c r="C3529" t="s">
        <v>253</v>
      </c>
      <c r="D3529" t="s">
        <v>251</v>
      </c>
      <c r="E3529">
        <v>5</v>
      </c>
      <c r="F3529">
        <v>2020</v>
      </c>
      <c r="G3529">
        <v>11048.872333769999</v>
      </c>
    </row>
    <row r="3530" spans="2:7" x14ac:dyDescent="0.25">
      <c r="B3530" t="s">
        <v>238</v>
      </c>
      <c r="C3530" t="s">
        <v>253</v>
      </c>
      <c r="D3530" t="s">
        <v>251</v>
      </c>
      <c r="E3530">
        <v>5</v>
      </c>
      <c r="F3530">
        <v>2025</v>
      </c>
      <c r="G3530">
        <v>14614.269906969999</v>
      </c>
    </row>
    <row r="3531" spans="2:7" x14ac:dyDescent="0.25">
      <c r="B3531" t="s">
        <v>238</v>
      </c>
      <c r="C3531" t="s">
        <v>253</v>
      </c>
      <c r="D3531" t="s">
        <v>251</v>
      </c>
      <c r="E3531">
        <v>5</v>
      </c>
      <c r="F3531">
        <v>2030</v>
      </c>
      <c r="G3531">
        <v>13241.75356415</v>
      </c>
    </row>
    <row r="3532" spans="2:7" x14ac:dyDescent="0.25">
      <c r="B3532" t="s">
        <v>238</v>
      </c>
      <c r="C3532" t="s">
        <v>253</v>
      </c>
      <c r="D3532" t="s">
        <v>251</v>
      </c>
      <c r="E3532">
        <v>5</v>
      </c>
      <c r="F3532">
        <v>2035</v>
      </c>
      <c r="G3532">
        <v>12832.27460771</v>
      </c>
    </row>
    <row r="3533" spans="2:7" x14ac:dyDescent="0.25">
      <c r="B3533" t="s">
        <v>238</v>
      </c>
      <c r="C3533" t="s">
        <v>253</v>
      </c>
      <c r="D3533" t="s">
        <v>251</v>
      </c>
      <c r="E3533">
        <v>5</v>
      </c>
      <c r="F3533">
        <v>2040</v>
      </c>
      <c r="G3533">
        <v>15343.39058191</v>
      </c>
    </row>
    <row r="3534" spans="2:7" x14ac:dyDescent="0.25">
      <c r="B3534" t="s">
        <v>238</v>
      </c>
      <c r="C3534" t="s">
        <v>253</v>
      </c>
      <c r="D3534" t="s">
        <v>251</v>
      </c>
      <c r="E3534">
        <v>5</v>
      </c>
      <c r="F3534">
        <v>2045</v>
      </c>
      <c r="G3534">
        <v>12877.54845032</v>
      </c>
    </row>
    <row r="3535" spans="2:7" x14ac:dyDescent="0.25">
      <c r="B3535" t="s">
        <v>238</v>
      </c>
      <c r="C3535" t="s">
        <v>253</v>
      </c>
      <c r="D3535" t="s">
        <v>251</v>
      </c>
      <c r="E3535">
        <v>5</v>
      </c>
      <c r="F3535">
        <v>2050</v>
      </c>
      <c r="G3535">
        <v>15783.30841403</v>
      </c>
    </row>
    <row r="3536" spans="2:7" x14ac:dyDescent="0.25">
      <c r="B3536" t="s">
        <v>238</v>
      </c>
      <c r="C3536" t="s">
        <v>253</v>
      </c>
      <c r="D3536" t="s">
        <v>251</v>
      </c>
      <c r="E3536">
        <v>6</v>
      </c>
      <c r="F3536">
        <v>2010</v>
      </c>
      <c r="G3536">
        <v>2403.7066807199999</v>
      </c>
    </row>
    <row r="3537" spans="2:8" x14ac:dyDescent="0.25">
      <c r="B3537" t="s">
        <v>238</v>
      </c>
      <c r="C3537" t="s">
        <v>253</v>
      </c>
      <c r="D3537" t="s">
        <v>251</v>
      </c>
      <c r="E3537">
        <v>6</v>
      </c>
      <c r="F3537">
        <v>2015</v>
      </c>
      <c r="G3537">
        <v>2178</v>
      </c>
    </row>
    <row r="3538" spans="2:8" x14ac:dyDescent="0.25">
      <c r="B3538" t="s">
        <v>238</v>
      </c>
      <c r="C3538" t="s">
        <v>253</v>
      </c>
      <c r="D3538" t="s">
        <v>251</v>
      </c>
      <c r="E3538">
        <v>6</v>
      </c>
      <c r="F3538">
        <v>2020</v>
      </c>
      <c r="G3538">
        <v>2285.9183650199998</v>
      </c>
    </row>
    <row r="3539" spans="2:8" x14ac:dyDescent="0.25">
      <c r="B3539" t="s">
        <v>238</v>
      </c>
      <c r="C3539" t="s">
        <v>253</v>
      </c>
      <c r="D3539" t="s">
        <v>251</v>
      </c>
      <c r="E3539">
        <v>6</v>
      </c>
      <c r="F3539">
        <v>2025</v>
      </c>
      <c r="G3539">
        <v>2104.6110510899998</v>
      </c>
    </row>
    <row r="3540" spans="2:8" x14ac:dyDescent="0.25">
      <c r="B3540" t="s">
        <v>238</v>
      </c>
      <c r="C3540" t="s">
        <v>253</v>
      </c>
      <c r="D3540" t="s">
        <v>251</v>
      </c>
      <c r="E3540">
        <v>6</v>
      </c>
      <c r="F3540">
        <v>2030</v>
      </c>
      <c r="G3540">
        <v>2883.8250575000002</v>
      </c>
    </row>
    <row r="3541" spans="2:8" x14ac:dyDescent="0.25">
      <c r="B3541" t="s">
        <v>238</v>
      </c>
      <c r="C3541" t="s">
        <v>253</v>
      </c>
      <c r="D3541" t="s">
        <v>251</v>
      </c>
      <c r="E3541">
        <v>6</v>
      </c>
      <c r="F3541">
        <v>2035</v>
      </c>
      <c r="G3541">
        <v>3891.19960163</v>
      </c>
    </row>
    <row r="3542" spans="2:8" x14ac:dyDescent="0.25">
      <c r="B3542" t="s">
        <v>238</v>
      </c>
      <c r="C3542" t="s">
        <v>253</v>
      </c>
      <c r="D3542" t="s">
        <v>251</v>
      </c>
      <c r="E3542">
        <v>6</v>
      </c>
      <c r="F3542">
        <v>2040</v>
      </c>
      <c r="G3542">
        <v>4235.1679600099997</v>
      </c>
    </row>
    <row r="3543" spans="2:8" x14ac:dyDescent="0.25">
      <c r="B3543" t="s">
        <v>238</v>
      </c>
      <c r="C3543" t="s">
        <v>253</v>
      </c>
      <c r="D3543" t="s">
        <v>251</v>
      </c>
      <c r="E3543">
        <v>6</v>
      </c>
      <c r="F3543">
        <v>2045</v>
      </c>
      <c r="G3543">
        <v>3532.4099004899999</v>
      </c>
    </row>
    <row r="3544" spans="2:8" x14ac:dyDescent="0.25">
      <c r="B3544" t="s">
        <v>238</v>
      </c>
      <c r="C3544" t="s">
        <v>253</v>
      </c>
      <c r="D3544" t="s">
        <v>251</v>
      </c>
      <c r="E3544">
        <v>6</v>
      </c>
      <c r="F3544">
        <v>2050</v>
      </c>
      <c r="G3544">
        <v>4421.6280508199998</v>
      </c>
    </row>
    <row r="3545" spans="2:8" x14ac:dyDescent="0.25">
      <c r="B3545" t="s">
        <v>238</v>
      </c>
      <c r="C3545" t="s">
        <v>253</v>
      </c>
      <c r="D3545" t="s">
        <v>254</v>
      </c>
      <c r="E3545">
        <v>1</v>
      </c>
      <c r="F3545">
        <v>2010</v>
      </c>
      <c r="G3545">
        <v>71758.501182780004</v>
      </c>
    </row>
    <row r="3546" spans="2:8" x14ac:dyDescent="0.25">
      <c r="B3546" t="s">
        <v>238</v>
      </c>
      <c r="C3546" t="s">
        <v>253</v>
      </c>
      <c r="D3546" t="s">
        <v>254</v>
      </c>
      <c r="E3546">
        <v>1</v>
      </c>
      <c r="F3546">
        <v>2015</v>
      </c>
      <c r="G3546">
        <v>96866.468669049995</v>
      </c>
      <c r="H3546" s="161"/>
    </row>
    <row r="3547" spans="2:8" x14ac:dyDescent="0.25">
      <c r="B3547" t="s">
        <v>238</v>
      </c>
      <c r="C3547" t="s">
        <v>253</v>
      </c>
      <c r="D3547" t="s">
        <v>254</v>
      </c>
      <c r="E3547">
        <v>1</v>
      </c>
      <c r="F3547">
        <v>2020</v>
      </c>
      <c r="G3547" s="161">
        <v>115308.351299</v>
      </c>
      <c r="H3547" s="161"/>
    </row>
    <row r="3548" spans="2:8" x14ac:dyDescent="0.25">
      <c r="B3548" t="s">
        <v>238</v>
      </c>
      <c r="C3548" t="s">
        <v>253</v>
      </c>
      <c r="D3548" t="s">
        <v>254</v>
      </c>
      <c r="E3548">
        <v>1</v>
      </c>
      <c r="F3548">
        <v>2025</v>
      </c>
      <c r="G3548" s="161">
        <v>131275.84378600001</v>
      </c>
      <c r="H3548" s="161"/>
    </row>
    <row r="3549" spans="2:8" x14ac:dyDescent="0.25">
      <c r="B3549" t="s">
        <v>238</v>
      </c>
      <c r="C3549" t="s">
        <v>253</v>
      </c>
      <c r="D3549" t="s">
        <v>254</v>
      </c>
      <c r="E3549">
        <v>1</v>
      </c>
      <c r="F3549">
        <v>2030</v>
      </c>
      <c r="G3549" s="161">
        <v>139252.520961</v>
      </c>
      <c r="H3549" s="161"/>
    </row>
    <row r="3550" spans="2:8" x14ac:dyDescent="0.25">
      <c r="B3550" t="s">
        <v>238</v>
      </c>
      <c r="C3550" t="s">
        <v>253</v>
      </c>
      <c r="D3550" t="s">
        <v>254</v>
      </c>
      <c r="E3550">
        <v>1</v>
      </c>
      <c r="F3550">
        <v>2035</v>
      </c>
      <c r="G3550" s="161">
        <v>151502.17928099999</v>
      </c>
      <c r="H3550" s="161"/>
    </row>
    <row r="3551" spans="2:8" x14ac:dyDescent="0.25">
      <c r="B3551" t="s">
        <v>238</v>
      </c>
      <c r="C3551" t="s">
        <v>253</v>
      </c>
      <c r="D3551" t="s">
        <v>254</v>
      </c>
      <c r="E3551">
        <v>1</v>
      </c>
      <c r="F3551">
        <v>2040</v>
      </c>
      <c r="G3551" s="161">
        <v>148769.02135200001</v>
      </c>
      <c r="H3551" s="161"/>
    </row>
    <row r="3552" spans="2:8" x14ac:dyDescent="0.25">
      <c r="B3552" t="s">
        <v>238</v>
      </c>
      <c r="C3552" t="s">
        <v>253</v>
      </c>
      <c r="D3552" t="s">
        <v>254</v>
      </c>
      <c r="E3552">
        <v>1</v>
      </c>
      <c r="F3552">
        <v>2045</v>
      </c>
      <c r="G3552" s="161">
        <v>153943.95039700001</v>
      </c>
      <c r="H3552" s="161"/>
    </row>
    <row r="3553" spans="2:8" x14ac:dyDescent="0.25">
      <c r="B3553" t="s">
        <v>238</v>
      </c>
      <c r="C3553" t="s">
        <v>253</v>
      </c>
      <c r="D3553" t="s">
        <v>254</v>
      </c>
      <c r="E3553">
        <v>1</v>
      </c>
      <c r="F3553">
        <v>2050</v>
      </c>
      <c r="G3553" s="161">
        <v>154748.44882200001</v>
      </c>
      <c r="H3553" s="161"/>
    </row>
    <row r="3554" spans="2:8" x14ac:dyDescent="0.25">
      <c r="B3554" t="s">
        <v>238</v>
      </c>
      <c r="C3554" t="s">
        <v>253</v>
      </c>
      <c r="D3554" t="s">
        <v>254</v>
      </c>
      <c r="E3554">
        <v>2</v>
      </c>
      <c r="F3554">
        <v>2010</v>
      </c>
      <c r="G3554" s="161">
        <v>111696.218435</v>
      </c>
      <c r="H3554" s="161"/>
    </row>
    <row r="3555" spans="2:8" x14ac:dyDescent="0.25">
      <c r="B3555" t="s">
        <v>238</v>
      </c>
      <c r="C3555" t="s">
        <v>253</v>
      </c>
      <c r="D3555" t="s">
        <v>254</v>
      </c>
      <c r="E3555">
        <v>2</v>
      </c>
      <c r="F3555">
        <v>2015</v>
      </c>
      <c r="G3555" s="161">
        <v>119486.534052</v>
      </c>
      <c r="H3555" s="161"/>
    </row>
    <row r="3556" spans="2:8" x14ac:dyDescent="0.25">
      <c r="B3556" t="s">
        <v>238</v>
      </c>
      <c r="C3556" t="s">
        <v>253</v>
      </c>
      <c r="D3556" t="s">
        <v>254</v>
      </c>
      <c r="E3556">
        <v>2</v>
      </c>
      <c r="F3556">
        <v>2020</v>
      </c>
      <c r="G3556" s="161">
        <v>124207.431184</v>
      </c>
      <c r="H3556" s="161"/>
    </row>
    <row r="3557" spans="2:8" x14ac:dyDescent="0.25">
      <c r="B3557" t="s">
        <v>238</v>
      </c>
      <c r="C3557" t="s">
        <v>253</v>
      </c>
      <c r="D3557" t="s">
        <v>254</v>
      </c>
      <c r="E3557">
        <v>2</v>
      </c>
      <c r="F3557">
        <v>2025</v>
      </c>
      <c r="G3557" s="161">
        <v>121217.92855300001</v>
      </c>
      <c r="H3557" s="161"/>
    </row>
    <row r="3558" spans="2:8" x14ac:dyDescent="0.25">
      <c r="B3558" t="s">
        <v>238</v>
      </c>
      <c r="C3558" t="s">
        <v>253</v>
      </c>
      <c r="D3558" t="s">
        <v>254</v>
      </c>
      <c r="E3558">
        <v>2</v>
      </c>
      <c r="F3558">
        <v>2030</v>
      </c>
      <c r="G3558" s="161">
        <v>120208.907479</v>
      </c>
      <c r="H3558" s="161"/>
    </row>
    <row r="3559" spans="2:8" x14ac:dyDescent="0.25">
      <c r="B3559" t="s">
        <v>238</v>
      </c>
      <c r="C3559" t="s">
        <v>253</v>
      </c>
      <c r="D3559" t="s">
        <v>254</v>
      </c>
      <c r="E3559">
        <v>2</v>
      </c>
      <c r="F3559">
        <v>2035</v>
      </c>
      <c r="G3559" s="161">
        <v>121107.49432</v>
      </c>
      <c r="H3559" s="161"/>
    </row>
    <row r="3560" spans="2:8" x14ac:dyDescent="0.25">
      <c r="B3560" t="s">
        <v>238</v>
      </c>
      <c r="C3560" t="s">
        <v>253</v>
      </c>
      <c r="D3560" t="s">
        <v>254</v>
      </c>
      <c r="E3560">
        <v>2</v>
      </c>
      <c r="F3560">
        <v>2040</v>
      </c>
      <c r="G3560" s="161">
        <v>116928.65831300001</v>
      </c>
      <c r="H3560" s="161"/>
    </row>
    <row r="3561" spans="2:8" x14ac:dyDescent="0.25">
      <c r="B3561" t="s">
        <v>238</v>
      </c>
      <c r="C3561" t="s">
        <v>253</v>
      </c>
      <c r="D3561" t="s">
        <v>254</v>
      </c>
      <c r="E3561">
        <v>2</v>
      </c>
      <c r="F3561">
        <v>2045</v>
      </c>
      <c r="G3561" s="161">
        <v>115451.088835</v>
      </c>
      <c r="H3561" s="161"/>
    </row>
    <row r="3562" spans="2:8" x14ac:dyDescent="0.25">
      <c r="B3562" t="s">
        <v>238</v>
      </c>
      <c r="C3562" t="s">
        <v>253</v>
      </c>
      <c r="D3562" t="s">
        <v>254</v>
      </c>
      <c r="E3562">
        <v>2</v>
      </c>
      <c r="F3562">
        <v>2050</v>
      </c>
      <c r="G3562" s="161">
        <v>113717.211821</v>
      </c>
    </row>
    <row r="3563" spans="2:8" x14ac:dyDescent="0.25">
      <c r="B3563" t="s">
        <v>238</v>
      </c>
      <c r="C3563" t="s">
        <v>253</v>
      </c>
      <c r="D3563" t="s">
        <v>254</v>
      </c>
      <c r="E3563">
        <v>3</v>
      </c>
      <c r="F3563">
        <v>2010</v>
      </c>
      <c r="G3563">
        <v>41466.601375780003</v>
      </c>
    </row>
    <row r="3564" spans="2:8" x14ac:dyDescent="0.25">
      <c r="B3564" t="s">
        <v>238</v>
      </c>
      <c r="C3564" t="s">
        <v>253</v>
      </c>
      <c r="D3564" t="s">
        <v>254</v>
      </c>
      <c r="E3564">
        <v>3</v>
      </c>
      <c r="F3564">
        <v>2015</v>
      </c>
      <c r="G3564">
        <v>43671.85162111</v>
      </c>
    </row>
    <row r="3565" spans="2:8" x14ac:dyDescent="0.25">
      <c r="B3565" t="s">
        <v>238</v>
      </c>
      <c r="C3565" t="s">
        <v>253</v>
      </c>
      <c r="D3565" t="s">
        <v>254</v>
      </c>
      <c r="E3565">
        <v>3</v>
      </c>
      <c r="F3565">
        <v>2020</v>
      </c>
      <c r="G3565">
        <v>44455.998029399998</v>
      </c>
    </row>
    <row r="3566" spans="2:8" x14ac:dyDescent="0.25">
      <c r="B3566" t="s">
        <v>238</v>
      </c>
      <c r="C3566" t="s">
        <v>253</v>
      </c>
      <c r="D3566" t="s">
        <v>254</v>
      </c>
      <c r="E3566">
        <v>3</v>
      </c>
      <c r="F3566">
        <v>2025</v>
      </c>
      <c r="G3566">
        <v>41839.930438629999</v>
      </c>
    </row>
    <row r="3567" spans="2:8" x14ac:dyDescent="0.25">
      <c r="B3567" t="s">
        <v>238</v>
      </c>
      <c r="C3567" t="s">
        <v>253</v>
      </c>
      <c r="D3567" t="s">
        <v>254</v>
      </c>
      <c r="E3567">
        <v>3</v>
      </c>
      <c r="F3567">
        <v>2030</v>
      </c>
      <c r="G3567">
        <v>44858.308016629999</v>
      </c>
    </row>
    <row r="3568" spans="2:8" x14ac:dyDescent="0.25">
      <c r="B3568" t="s">
        <v>238</v>
      </c>
      <c r="C3568" t="s">
        <v>253</v>
      </c>
      <c r="D3568" t="s">
        <v>254</v>
      </c>
      <c r="E3568">
        <v>3</v>
      </c>
      <c r="F3568">
        <v>2035</v>
      </c>
      <c r="G3568">
        <v>43512.3386016</v>
      </c>
    </row>
    <row r="3569" spans="2:7" x14ac:dyDescent="0.25">
      <c r="B3569" t="s">
        <v>238</v>
      </c>
      <c r="C3569" t="s">
        <v>253</v>
      </c>
      <c r="D3569" t="s">
        <v>254</v>
      </c>
      <c r="E3569">
        <v>3</v>
      </c>
      <c r="F3569">
        <v>2040</v>
      </c>
      <c r="G3569">
        <v>45440.799434779998</v>
      </c>
    </row>
    <row r="3570" spans="2:7" x14ac:dyDescent="0.25">
      <c r="B3570" t="s">
        <v>238</v>
      </c>
      <c r="C3570" t="s">
        <v>253</v>
      </c>
      <c r="D3570" t="s">
        <v>254</v>
      </c>
      <c r="E3570">
        <v>3</v>
      </c>
      <c r="F3570">
        <v>2045</v>
      </c>
      <c r="G3570">
        <v>47640.805658040001</v>
      </c>
    </row>
    <row r="3571" spans="2:7" x14ac:dyDescent="0.25">
      <c r="B3571" t="s">
        <v>238</v>
      </c>
      <c r="C3571" t="s">
        <v>253</v>
      </c>
      <c r="D3571" t="s">
        <v>254</v>
      </c>
      <c r="E3571">
        <v>3</v>
      </c>
      <c r="F3571">
        <v>2050</v>
      </c>
      <c r="G3571">
        <v>47212.94125109</v>
      </c>
    </row>
    <row r="3572" spans="2:7" x14ac:dyDescent="0.25">
      <c r="B3572" t="s">
        <v>238</v>
      </c>
      <c r="C3572" t="s">
        <v>253</v>
      </c>
      <c r="D3572" t="s">
        <v>254</v>
      </c>
      <c r="E3572">
        <v>4</v>
      </c>
      <c r="F3572">
        <v>2010</v>
      </c>
      <c r="G3572">
        <v>42021.078057190003</v>
      </c>
    </row>
    <row r="3573" spans="2:7" x14ac:dyDescent="0.25">
      <c r="B3573" t="s">
        <v>238</v>
      </c>
      <c r="C3573" t="s">
        <v>253</v>
      </c>
      <c r="D3573" t="s">
        <v>254</v>
      </c>
      <c r="E3573">
        <v>4</v>
      </c>
      <c r="F3573">
        <v>2015</v>
      </c>
      <c r="G3573">
        <v>40305.828322909998</v>
      </c>
    </row>
    <row r="3574" spans="2:7" x14ac:dyDescent="0.25">
      <c r="B3574" t="s">
        <v>238</v>
      </c>
      <c r="C3574" t="s">
        <v>253</v>
      </c>
      <c r="D3574" t="s">
        <v>254</v>
      </c>
      <c r="E3574">
        <v>4</v>
      </c>
      <c r="F3574">
        <v>2020</v>
      </c>
      <c r="G3574">
        <v>39479.076876380001</v>
      </c>
    </row>
    <row r="3575" spans="2:7" x14ac:dyDescent="0.25">
      <c r="B3575" t="s">
        <v>238</v>
      </c>
      <c r="C3575" t="s">
        <v>253</v>
      </c>
      <c r="D3575" t="s">
        <v>254</v>
      </c>
      <c r="E3575">
        <v>4</v>
      </c>
      <c r="F3575">
        <v>2025</v>
      </c>
      <c r="G3575">
        <v>41899.958924350001</v>
      </c>
    </row>
    <row r="3576" spans="2:7" x14ac:dyDescent="0.25">
      <c r="B3576" t="s">
        <v>238</v>
      </c>
      <c r="C3576" t="s">
        <v>253</v>
      </c>
      <c r="D3576" t="s">
        <v>254</v>
      </c>
      <c r="E3576">
        <v>4</v>
      </c>
      <c r="F3576">
        <v>2030</v>
      </c>
      <c r="G3576">
        <v>43036.952647910002</v>
      </c>
    </row>
    <row r="3577" spans="2:7" x14ac:dyDescent="0.25">
      <c r="B3577" t="s">
        <v>238</v>
      </c>
      <c r="C3577" t="s">
        <v>253</v>
      </c>
      <c r="D3577" t="s">
        <v>254</v>
      </c>
      <c r="E3577">
        <v>4</v>
      </c>
      <c r="F3577">
        <v>2035</v>
      </c>
      <c r="G3577">
        <v>41310.904088099996</v>
      </c>
    </row>
    <row r="3578" spans="2:7" x14ac:dyDescent="0.25">
      <c r="B3578" t="s">
        <v>238</v>
      </c>
      <c r="C3578" t="s">
        <v>253</v>
      </c>
      <c r="D3578" t="s">
        <v>254</v>
      </c>
      <c r="E3578">
        <v>4</v>
      </c>
      <c r="F3578">
        <v>2040</v>
      </c>
      <c r="G3578">
        <v>42877.995275759997</v>
      </c>
    </row>
    <row r="3579" spans="2:7" x14ac:dyDescent="0.25">
      <c r="B3579" t="s">
        <v>238</v>
      </c>
      <c r="C3579" t="s">
        <v>253</v>
      </c>
      <c r="D3579" t="s">
        <v>254</v>
      </c>
      <c r="E3579">
        <v>4</v>
      </c>
      <c r="F3579">
        <v>2045</v>
      </c>
      <c r="G3579">
        <v>44655.6883829</v>
      </c>
    </row>
    <row r="3580" spans="2:7" x14ac:dyDescent="0.25">
      <c r="B3580" t="s">
        <v>238</v>
      </c>
      <c r="C3580" t="s">
        <v>253</v>
      </c>
      <c r="D3580" t="s">
        <v>254</v>
      </c>
      <c r="E3580">
        <v>4</v>
      </c>
      <c r="F3580">
        <v>2050</v>
      </c>
      <c r="G3580">
        <v>44940.676637609999</v>
      </c>
    </row>
    <row r="3581" spans="2:7" x14ac:dyDescent="0.25">
      <c r="B3581" t="s">
        <v>238</v>
      </c>
      <c r="C3581" t="s">
        <v>253</v>
      </c>
      <c r="D3581" t="s">
        <v>254</v>
      </c>
      <c r="E3581">
        <v>5</v>
      </c>
      <c r="F3581">
        <v>2010</v>
      </c>
      <c r="G3581">
        <v>9363.2509388500002</v>
      </c>
    </row>
    <row r="3582" spans="2:7" x14ac:dyDescent="0.25">
      <c r="B3582" t="s">
        <v>238</v>
      </c>
      <c r="C3582" t="s">
        <v>253</v>
      </c>
      <c r="D3582" t="s">
        <v>254</v>
      </c>
      <c r="E3582">
        <v>5</v>
      </c>
      <c r="F3582">
        <v>2015</v>
      </c>
      <c r="G3582">
        <v>14368.29980619</v>
      </c>
    </row>
    <row r="3583" spans="2:7" x14ac:dyDescent="0.25">
      <c r="B3583" t="s">
        <v>238</v>
      </c>
      <c r="C3583" t="s">
        <v>253</v>
      </c>
      <c r="D3583" t="s">
        <v>254</v>
      </c>
      <c r="E3583">
        <v>5</v>
      </c>
      <c r="F3583">
        <v>2020</v>
      </c>
      <c r="G3583">
        <v>14613.107384479999</v>
      </c>
    </row>
    <row r="3584" spans="2:7" x14ac:dyDescent="0.25">
      <c r="B3584" t="s">
        <v>238</v>
      </c>
      <c r="C3584" t="s">
        <v>253</v>
      </c>
      <c r="D3584" t="s">
        <v>254</v>
      </c>
      <c r="E3584">
        <v>5</v>
      </c>
      <c r="F3584">
        <v>2025</v>
      </c>
      <c r="G3584">
        <v>16718.282456649998</v>
      </c>
    </row>
    <row r="3585" spans="2:7" x14ac:dyDescent="0.25">
      <c r="B3585" t="s">
        <v>238</v>
      </c>
      <c r="C3585" t="s">
        <v>253</v>
      </c>
      <c r="D3585" t="s">
        <v>254</v>
      </c>
      <c r="E3585">
        <v>5</v>
      </c>
      <c r="F3585">
        <v>2030</v>
      </c>
      <c r="G3585">
        <v>16001.342842579999</v>
      </c>
    </row>
    <row r="3586" spans="2:7" x14ac:dyDescent="0.25">
      <c r="B3586" t="s">
        <v>238</v>
      </c>
      <c r="C3586" t="s">
        <v>253</v>
      </c>
      <c r="D3586" t="s">
        <v>254</v>
      </c>
      <c r="E3586">
        <v>5</v>
      </c>
      <c r="F3586">
        <v>2035</v>
      </c>
      <c r="G3586">
        <v>16499.69183661</v>
      </c>
    </row>
    <row r="3587" spans="2:7" x14ac:dyDescent="0.25">
      <c r="B3587" t="s">
        <v>238</v>
      </c>
      <c r="C3587" t="s">
        <v>253</v>
      </c>
      <c r="D3587" t="s">
        <v>254</v>
      </c>
      <c r="E3587">
        <v>5</v>
      </c>
      <c r="F3587">
        <v>2040</v>
      </c>
      <c r="G3587">
        <v>14816.897490109999</v>
      </c>
    </row>
    <row r="3588" spans="2:7" x14ac:dyDescent="0.25">
      <c r="B3588" t="s">
        <v>238</v>
      </c>
      <c r="C3588" t="s">
        <v>253</v>
      </c>
      <c r="D3588" t="s">
        <v>254</v>
      </c>
      <c r="E3588">
        <v>5</v>
      </c>
      <c r="F3588">
        <v>2045</v>
      </c>
      <c r="G3588">
        <v>14977.90753335</v>
      </c>
    </row>
    <row r="3589" spans="2:7" x14ac:dyDescent="0.25">
      <c r="B3589" t="s">
        <v>238</v>
      </c>
      <c r="C3589" t="s">
        <v>253</v>
      </c>
      <c r="D3589" t="s">
        <v>254</v>
      </c>
      <c r="E3589">
        <v>5</v>
      </c>
      <c r="F3589">
        <v>2050</v>
      </c>
      <c r="G3589">
        <v>15590.748409919999</v>
      </c>
    </row>
    <row r="3590" spans="2:7" x14ac:dyDescent="0.25">
      <c r="B3590" t="s">
        <v>238</v>
      </c>
      <c r="C3590" t="s">
        <v>253</v>
      </c>
      <c r="D3590" t="s">
        <v>254</v>
      </c>
      <c r="E3590">
        <v>6</v>
      </c>
      <c r="F3590">
        <v>2010</v>
      </c>
      <c r="G3590">
        <v>3456.0329826500001</v>
      </c>
    </row>
    <row r="3591" spans="2:7" x14ac:dyDescent="0.25">
      <c r="B3591" t="s">
        <v>238</v>
      </c>
      <c r="C3591" t="s">
        <v>253</v>
      </c>
      <c r="D3591" t="s">
        <v>254</v>
      </c>
      <c r="E3591">
        <v>6</v>
      </c>
      <c r="F3591">
        <v>2015</v>
      </c>
      <c r="G3591">
        <v>2717.50014818</v>
      </c>
    </row>
    <row r="3592" spans="2:7" x14ac:dyDescent="0.25">
      <c r="B3592" t="s">
        <v>238</v>
      </c>
      <c r="C3592" t="s">
        <v>253</v>
      </c>
      <c r="D3592" t="s">
        <v>254</v>
      </c>
      <c r="E3592">
        <v>6</v>
      </c>
      <c r="F3592">
        <v>2020</v>
      </c>
      <c r="G3592">
        <v>4221.1434310200002</v>
      </c>
    </row>
    <row r="3593" spans="2:7" x14ac:dyDescent="0.25">
      <c r="B3593" t="s">
        <v>238</v>
      </c>
      <c r="C3593" t="s">
        <v>253</v>
      </c>
      <c r="D3593" t="s">
        <v>254</v>
      </c>
      <c r="E3593">
        <v>6</v>
      </c>
      <c r="F3593">
        <v>2025</v>
      </c>
      <c r="G3593">
        <v>3987.1923305999999</v>
      </c>
    </row>
    <row r="3594" spans="2:7" x14ac:dyDescent="0.25">
      <c r="B3594" t="s">
        <v>238</v>
      </c>
      <c r="C3594" t="s">
        <v>253</v>
      </c>
      <c r="D3594" t="s">
        <v>254</v>
      </c>
      <c r="E3594">
        <v>6</v>
      </c>
      <c r="F3594">
        <v>2030</v>
      </c>
      <c r="G3594">
        <v>4254.6471312000003</v>
      </c>
    </row>
    <row r="3595" spans="2:7" x14ac:dyDescent="0.25">
      <c r="B3595" t="s">
        <v>238</v>
      </c>
      <c r="C3595" t="s">
        <v>253</v>
      </c>
      <c r="D3595" t="s">
        <v>254</v>
      </c>
      <c r="E3595">
        <v>6</v>
      </c>
      <c r="F3595">
        <v>2035</v>
      </c>
      <c r="G3595">
        <v>4364.3759753000004</v>
      </c>
    </row>
    <row r="3596" spans="2:7" x14ac:dyDescent="0.25">
      <c r="B3596" t="s">
        <v>238</v>
      </c>
      <c r="C3596" t="s">
        <v>253</v>
      </c>
      <c r="D3596" t="s">
        <v>254</v>
      </c>
      <c r="E3596">
        <v>6</v>
      </c>
      <c r="F3596">
        <v>2040</v>
      </c>
      <c r="G3596">
        <v>4235.4630043500001</v>
      </c>
    </row>
    <row r="3597" spans="2:7" x14ac:dyDescent="0.25">
      <c r="B3597" t="s">
        <v>238</v>
      </c>
      <c r="C3597" t="s">
        <v>253</v>
      </c>
      <c r="D3597" t="s">
        <v>254</v>
      </c>
      <c r="E3597">
        <v>6</v>
      </c>
      <c r="F3597">
        <v>2045</v>
      </c>
      <c r="G3597">
        <v>5042.9991325000001</v>
      </c>
    </row>
    <row r="3598" spans="2:7" x14ac:dyDescent="0.25">
      <c r="B3598" t="s">
        <v>238</v>
      </c>
      <c r="C3598" t="s">
        <v>253</v>
      </c>
      <c r="D3598" t="s">
        <v>254</v>
      </c>
      <c r="E3598">
        <v>6</v>
      </c>
      <c r="F3598">
        <v>2050</v>
      </c>
      <c r="G3598">
        <v>4527.45680997</v>
      </c>
    </row>
    <row r="3599" spans="2:7" x14ac:dyDescent="0.25">
      <c r="B3599" t="s">
        <v>238</v>
      </c>
      <c r="C3599" t="s">
        <v>253</v>
      </c>
      <c r="D3599" t="s">
        <v>257</v>
      </c>
      <c r="E3599">
        <v>1</v>
      </c>
      <c r="F3599">
        <v>2010</v>
      </c>
      <c r="G3599">
        <v>65813.717774780001</v>
      </c>
    </row>
    <row r="3600" spans="2:7" x14ac:dyDescent="0.25">
      <c r="B3600" t="s">
        <v>238</v>
      </c>
      <c r="C3600" t="s">
        <v>253</v>
      </c>
      <c r="D3600" t="s">
        <v>257</v>
      </c>
      <c r="E3600">
        <v>1</v>
      </c>
      <c r="F3600">
        <v>2015</v>
      </c>
      <c r="G3600">
        <v>78680.802038470007</v>
      </c>
    </row>
    <row r="3601" spans="2:8" x14ac:dyDescent="0.25">
      <c r="B3601" t="s">
        <v>238</v>
      </c>
      <c r="C3601" t="s">
        <v>253</v>
      </c>
      <c r="D3601" t="s">
        <v>257</v>
      </c>
      <c r="E3601">
        <v>1</v>
      </c>
      <c r="F3601">
        <v>2020</v>
      </c>
      <c r="G3601">
        <v>89173.591038040002</v>
      </c>
    </row>
    <row r="3602" spans="2:8" x14ac:dyDescent="0.25">
      <c r="B3602" t="s">
        <v>238</v>
      </c>
      <c r="C3602" t="s">
        <v>253</v>
      </c>
      <c r="D3602" t="s">
        <v>257</v>
      </c>
      <c r="E3602">
        <v>1</v>
      </c>
      <c r="F3602">
        <v>2025</v>
      </c>
      <c r="G3602">
        <v>97564.231771890001</v>
      </c>
      <c r="H3602" s="161"/>
    </row>
    <row r="3603" spans="2:8" x14ac:dyDescent="0.25">
      <c r="B3603" t="s">
        <v>238</v>
      </c>
      <c r="C3603" t="s">
        <v>253</v>
      </c>
      <c r="D3603" t="s">
        <v>257</v>
      </c>
      <c r="E3603">
        <v>1</v>
      </c>
      <c r="F3603">
        <v>2030</v>
      </c>
      <c r="G3603" s="161">
        <v>105824.562565</v>
      </c>
      <c r="H3603" s="161"/>
    </row>
    <row r="3604" spans="2:8" x14ac:dyDescent="0.25">
      <c r="B3604" t="s">
        <v>238</v>
      </c>
      <c r="C3604" t="s">
        <v>253</v>
      </c>
      <c r="D3604" t="s">
        <v>257</v>
      </c>
      <c r="E3604">
        <v>1</v>
      </c>
      <c r="F3604">
        <v>2035</v>
      </c>
      <c r="G3604" s="161">
        <v>109689.206684</v>
      </c>
      <c r="H3604" s="161"/>
    </row>
    <row r="3605" spans="2:8" x14ac:dyDescent="0.25">
      <c r="B3605" t="s">
        <v>238</v>
      </c>
      <c r="C3605" t="s">
        <v>253</v>
      </c>
      <c r="D3605" t="s">
        <v>257</v>
      </c>
      <c r="E3605">
        <v>1</v>
      </c>
      <c r="F3605">
        <v>2040</v>
      </c>
      <c r="G3605" s="161">
        <v>111452.998976</v>
      </c>
      <c r="H3605" s="161"/>
    </row>
    <row r="3606" spans="2:8" x14ac:dyDescent="0.25">
      <c r="B3606" t="s">
        <v>238</v>
      </c>
      <c r="C3606" t="s">
        <v>253</v>
      </c>
      <c r="D3606" t="s">
        <v>257</v>
      </c>
      <c r="E3606">
        <v>1</v>
      </c>
      <c r="F3606">
        <v>2045</v>
      </c>
      <c r="G3606" s="161">
        <v>111144.71616900001</v>
      </c>
      <c r="H3606" s="161"/>
    </row>
    <row r="3607" spans="2:8" x14ac:dyDescent="0.25">
      <c r="B3607" t="s">
        <v>238</v>
      </c>
      <c r="C3607" t="s">
        <v>253</v>
      </c>
      <c r="D3607" t="s">
        <v>257</v>
      </c>
      <c r="E3607">
        <v>1</v>
      </c>
      <c r="F3607">
        <v>2050</v>
      </c>
      <c r="G3607" s="161">
        <v>106429.30012299999</v>
      </c>
      <c r="H3607" s="161"/>
    </row>
    <row r="3608" spans="2:8" x14ac:dyDescent="0.25">
      <c r="B3608" t="s">
        <v>238</v>
      </c>
      <c r="C3608" t="s">
        <v>253</v>
      </c>
      <c r="D3608" t="s">
        <v>257</v>
      </c>
      <c r="E3608">
        <v>2</v>
      </c>
      <c r="F3608">
        <v>2010</v>
      </c>
      <c r="G3608" s="161">
        <v>104006.717948</v>
      </c>
      <c r="H3608" s="161"/>
    </row>
    <row r="3609" spans="2:8" x14ac:dyDescent="0.25">
      <c r="B3609" t="s">
        <v>238</v>
      </c>
      <c r="C3609" t="s">
        <v>253</v>
      </c>
      <c r="D3609" t="s">
        <v>257</v>
      </c>
      <c r="E3609">
        <v>2</v>
      </c>
      <c r="F3609">
        <v>2015</v>
      </c>
      <c r="G3609" s="161">
        <v>105484.10985399999</v>
      </c>
      <c r="H3609" s="161"/>
    </row>
    <row r="3610" spans="2:8" x14ac:dyDescent="0.25">
      <c r="B3610" t="s">
        <v>238</v>
      </c>
      <c r="C3610" t="s">
        <v>253</v>
      </c>
      <c r="D3610" t="s">
        <v>257</v>
      </c>
      <c r="E3610">
        <v>2</v>
      </c>
      <c r="F3610">
        <v>2020</v>
      </c>
      <c r="G3610" s="161">
        <v>106894.394291</v>
      </c>
      <c r="H3610" s="161"/>
    </row>
    <row r="3611" spans="2:8" x14ac:dyDescent="0.25">
      <c r="B3611" t="s">
        <v>238</v>
      </c>
      <c r="C3611" t="s">
        <v>253</v>
      </c>
      <c r="D3611" t="s">
        <v>257</v>
      </c>
      <c r="E3611">
        <v>2</v>
      </c>
      <c r="F3611">
        <v>2025</v>
      </c>
      <c r="G3611" s="161">
        <v>101403.35155000001</v>
      </c>
    </row>
    <row r="3612" spans="2:8" x14ac:dyDescent="0.25">
      <c r="B3612" t="s">
        <v>238</v>
      </c>
      <c r="C3612" t="s">
        <v>253</v>
      </c>
      <c r="D3612" t="s">
        <v>257</v>
      </c>
      <c r="E3612">
        <v>2</v>
      </c>
      <c r="F3612">
        <v>2030</v>
      </c>
      <c r="G3612">
        <v>98518.455573750005</v>
      </c>
    </row>
    <row r="3613" spans="2:8" x14ac:dyDescent="0.25">
      <c r="B3613" t="s">
        <v>238</v>
      </c>
      <c r="C3613" t="s">
        <v>253</v>
      </c>
      <c r="D3613" t="s">
        <v>257</v>
      </c>
      <c r="E3613">
        <v>2</v>
      </c>
      <c r="F3613">
        <v>2035</v>
      </c>
      <c r="G3613">
        <v>94996.703948149996</v>
      </c>
    </row>
    <row r="3614" spans="2:8" x14ac:dyDescent="0.25">
      <c r="B3614" t="s">
        <v>238</v>
      </c>
      <c r="C3614" t="s">
        <v>253</v>
      </c>
      <c r="D3614" t="s">
        <v>257</v>
      </c>
      <c r="E3614">
        <v>2</v>
      </c>
      <c r="F3614">
        <v>2040</v>
      </c>
      <c r="G3614">
        <v>88731.810683119998</v>
      </c>
    </row>
    <row r="3615" spans="2:8" x14ac:dyDescent="0.25">
      <c r="B3615" t="s">
        <v>238</v>
      </c>
      <c r="C3615" t="s">
        <v>253</v>
      </c>
      <c r="D3615" t="s">
        <v>257</v>
      </c>
      <c r="E3615">
        <v>2</v>
      </c>
      <c r="F3615">
        <v>2045</v>
      </c>
      <c r="G3615">
        <v>85319.542459820004</v>
      </c>
    </row>
    <row r="3616" spans="2:8" x14ac:dyDescent="0.25">
      <c r="B3616" t="s">
        <v>238</v>
      </c>
      <c r="C3616" t="s">
        <v>253</v>
      </c>
      <c r="D3616" t="s">
        <v>257</v>
      </c>
      <c r="E3616">
        <v>2</v>
      </c>
      <c r="F3616">
        <v>2050</v>
      </c>
      <c r="G3616">
        <v>82447.807404199993</v>
      </c>
    </row>
    <row r="3617" spans="2:7" x14ac:dyDescent="0.25">
      <c r="B3617" t="s">
        <v>238</v>
      </c>
      <c r="C3617" t="s">
        <v>253</v>
      </c>
      <c r="D3617" t="s">
        <v>257</v>
      </c>
      <c r="E3617">
        <v>3</v>
      </c>
      <c r="F3617">
        <v>2010</v>
      </c>
      <c r="G3617">
        <v>47407.727950389999</v>
      </c>
    </row>
    <row r="3618" spans="2:7" x14ac:dyDescent="0.25">
      <c r="B3618" t="s">
        <v>238</v>
      </c>
      <c r="C3618" t="s">
        <v>253</v>
      </c>
      <c r="D3618" t="s">
        <v>257</v>
      </c>
      <c r="E3618">
        <v>3</v>
      </c>
      <c r="F3618">
        <v>2015</v>
      </c>
      <c r="G3618">
        <v>43247.90978881</v>
      </c>
    </row>
    <row r="3619" spans="2:7" x14ac:dyDescent="0.25">
      <c r="B3619" t="s">
        <v>238</v>
      </c>
      <c r="C3619" t="s">
        <v>253</v>
      </c>
      <c r="D3619" t="s">
        <v>257</v>
      </c>
      <c r="E3619">
        <v>3</v>
      </c>
      <c r="F3619">
        <v>2020</v>
      </c>
      <c r="G3619">
        <v>39586.98788737</v>
      </c>
    </row>
    <row r="3620" spans="2:7" x14ac:dyDescent="0.25">
      <c r="B3620" t="s">
        <v>238</v>
      </c>
      <c r="C3620" t="s">
        <v>253</v>
      </c>
      <c r="D3620" t="s">
        <v>257</v>
      </c>
      <c r="E3620">
        <v>3</v>
      </c>
      <c r="F3620">
        <v>2025</v>
      </c>
      <c r="G3620">
        <v>36201.025012830003</v>
      </c>
    </row>
    <row r="3621" spans="2:7" x14ac:dyDescent="0.25">
      <c r="B3621" t="s">
        <v>238</v>
      </c>
      <c r="C3621" t="s">
        <v>253</v>
      </c>
      <c r="D3621" t="s">
        <v>257</v>
      </c>
      <c r="E3621">
        <v>3</v>
      </c>
      <c r="F3621">
        <v>2030</v>
      </c>
      <c r="G3621">
        <v>37347.437045730003</v>
      </c>
    </row>
    <row r="3622" spans="2:7" x14ac:dyDescent="0.25">
      <c r="B3622" t="s">
        <v>238</v>
      </c>
      <c r="C3622" t="s">
        <v>253</v>
      </c>
      <c r="D3622" t="s">
        <v>257</v>
      </c>
      <c r="E3622">
        <v>3</v>
      </c>
      <c r="F3622">
        <v>2035</v>
      </c>
      <c r="G3622">
        <v>33668.642047950001</v>
      </c>
    </row>
    <row r="3623" spans="2:7" x14ac:dyDescent="0.25">
      <c r="B3623" t="s">
        <v>238</v>
      </c>
      <c r="C3623" t="s">
        <v>253</v>
      </c>
      <c r="D3623" t="s">
        <v>257</v>
      </c>
      <c r="E3623">
        <v>3</v>
      </c>
      <c r="F3623">
        <v>2040</v>
      </c>
      <c r="G3623">
        <v>35720.849354880003</v>
      </c>
    </row>
    <row r="3624" spans="2:7" x14ac:dyDescent="0.25">
      <c r="B3624" t="s">
        <v>238</v>
      </c>
      <c r="C3624" t="s">
        <v>253</v>
      </c>
      <c r="D3624" t="s">
        <v>257</v>
      </c>
      <c r="E3624">
        <v>3</v>
      </c>
      <c r="F3624">
        <v>2045</v>
      </c>
      <c r="G3624">
        <v>38373.464072150004</v>
      </c>
    </row>
    <row r="3625" spans="2:7" x14ac:dyDescent="0.25">
      <c r="B3625" t="s">
        <v>238</v>
      </c>
      <c r="C3625" t="s">
        <v>253</v>
      </c>
      <c r="D3625" t="s">
        <v>257</v>
      </c>
      <c r="E3625">
        <v>3</v>
      </c>
      <c r="F3625">
        <v>2050</v>
      </c>
      <c r="G3625">
        <v>36417.288440880002</v>
      </c>
    </row>
    <row r="3626" spans="2:7" x14ac:dyDescent="0.25">
      <c r="B3626" t="s">
        <v>238</v>
      </c>
      <c r="C3626" t="s">
        <v>253</v>
      </c>
      <c r="D3626" t="s">
        <v>257</v>
      </c>
      <c r="E3626">
        <v>4</v>
      </c>
      <c r="F3626">
        <v>2010</v>
      </c>
      <c r="G3626">
        <v>48877.582549860002</v>
      </c>
    </row>
    <row r="3627" spans="2:7" x14ac:dyDescent="0.25">
      <c r="B3627" t="s">
        <v>238</v>
      </c>
      <c r="C3627" t="s">
        <v>253</v>
      </c>
      <c r="D3627" t="s">
        <v>257</v>
      </c>
      <c r="E3627">
        <v>4</v>
      </c>
      <c r="F3627">
        <v>2015</v>
      </c>
      <c r="G3627">
        <v>36207.15592112</v>
      </c>
    </row>
    <row r="3628" spans="2:7" x14ac:dyDescent="0.25">
      <c r="B3628" t="s">
        <v>238</v>
      </c>
      <c r="C3628" t="s">
        <v>253</v>
      </c>
      <c r="D3628" t="s">
        <v>257</v>
      </c>
      <c r="E3628">
        <v>4</v>
      </c>
      <c r="F3628">
        <v>2020</v>
      </c>
      <c r="G3628">
        <v>32470.881611000001</v>
      </c>
    </row>
    <row r="3629" spans="2:7" x14ac:dyDescent="0.25">
      <c r="B3629" t="s">
        <v>238</v>
      </c>
      <c r="C3629" t="s">
        <v>253</v>
      </c>
      <c r="D3629" t="s">
        <v>257</v>
      </c>
      <c r="E3629">
        <v>4</v>
      </c>
      <c r="F3629">
        <v>2025</v>
      </c>
      <c r="G3629">
        <v>31855.22593189</v>
      </c>
    </row>
    <row r="3630" spans="2:7" x14ac:dyDescent="0.25">
      <c r="B3630" t="s">
        <v>238</v>
      </c>
      <c r="C3630" t="s">
        <v>253</v>
      </c>
      <c r="D3630" t="s">
        <v>257</v>
      </c>
      <c r="E3630">
        <v>4</v>
      </c>
      <c r="F3630">
        <v>2030</v>
      </c>
      <c r="G3630">
        <v>29857.006905310001</v>
      </c>
    </row>
    <row r="3631" spans="2:7" x14ac:dyDescent="0.25">
      <c r="B3631" t="s">
        <v>238</v>
      </c>
      <c r="C3631" t="s">
        <v>253</v>
      </c>
      <c r="D3631" t="s">
        <v>257</v>
      </c>
      <c r="E3631">
        <v>4</v>
      </c>
      <c r="F3631">
        <v>2035</v>
      </c>
      <c r="G3631">
        <v>30244.250506600001</v>
      </c>
    </row>
    <row r="3632" spans="2:7" x14ac:dyDescent="0.25">
      <c r="B3632" t="s">
        <v>238</v>
      </c>
      <c r="C3632" t="s">
        <v>253</v>
      </c>
      <c r="D3632" t="s">
        <v>257</v>
      </c>
      <c r="E3632">
        <v>4</v>
      </c>
      <c r="F3632">
        <v>2040</v>
      </c>
      <c r="G3632">
        <v>30613.686594359999</v>
      </c>
    </row>
    <row r="3633" spans="2:7" x14ac:dyDescent="0.25">
      <c r="B3633" t="s">
        <v>238</v>
      </c>
      <c r="C3633" t="s">
        <v>253</v>
      </c>
      <c r="D3633" t="s">
        <v>257</v>
      </c>
      <c r="E3633">
        <v>4</v>
      </c>
      <c r="F3633">
        <v>2045</v>
      </c>
      <c r="G3633">
        <v>32839.966855010003</v>
      </c>
    </row>
    <row r="3634" spans="2:7" x14ac:dyDescent="0.25">
      <c r="B3634" t="s">
        <v>238</v>
      </c>
      <c r="C3634" t="s">
        <v>253</v>
      </c>
      <c r="D3634" t="s">
        <v>257</v>
      </c>
      <c r="E3634">
        <v>4</v>
      </c>
      <c r="F3634">
        <v>2050</v>
      </c>
      <c r="G3634">
        <v>34621.671889960002</v>
      </c>
    </row>
    <row r="3635" spans="2:7" x14ac:dyDescent="0.25">
      <c r="B3635" t="s">
        <v>238</v>
      </c>
      <c r="C3635" t="s">
        <v>253</v>
      </c>
      <c r="D3635" t="s">
        <v>257</v>
      </c>
      <c r="E3635">
        <v>5</v>
      </c>
      <c r="F3635">
        <v>2010</v>
      </c>
      <c r="G3635">
        <v>12453.12523668</v>
      </c>
    </row>
    <row r="3636" spans="2:7" x14ac:dyDescent="0.25">
      <c r="B3636" t="s">
        <v>238</v>
      </c>
      <c r="C3636" t="s">
        <v>253</v>
      </c>
      <c r="D3636" t="s">
        <v>257</v>
      </c>
      <c r="E3636">
        <v>5</v>
      </c>
      <c r="F3636">
        <v>2015</v>
      </c>
      <c r="G3636">
        <v>13872.329837449999</v>
      </c>
    </row>
    <row r="3637" spans="2:7" x14ac:dyDescent="0.25">
      <c r="B3637" t="s">
        <v>238</v>
      </c>
      <c r="C3637" t="s">
        <v>253</v>
      </c>
      <c r="D3637" t="s">
        <v>257</v>
      </c>
      <c r="E3637">
        <v>5</v>
      </c>
      <c r="F3637">
        <v>2020</v>
      </c>
      <c r="G3637">
        <v>12020.71262887</v>
      </c>
    </row>
    <row r="3638" spans="2:7" x14ac:dyDescent="0.25">
      <c r="B3638" t="s">
        <v>238</v>
      </c>
      <c r="C3638" t="s">
        <v>253</v>
      </c>
      <c r="D3638" t="s">
        <v>257</v>
      </c>
      <c r="E3638">
        <v>5</v>
      </c>
      <c r="F3638">
        <v>2025</v>
      </c>
      <c r="G3638">
        <v>11002.63796335</v>
      </c>
    </row>
    <row r="3639" spans="2:7" x14ac:dyDescent="0.25">
      <c r="B3639" t="s">
        <v>238</v>
      </c>
      <c r="C3639" t="s">
        <v>253</v>
      </c>
      <c r="D3639" t="s">
        <v>257</v>
      </c>
      <c r="E3639">
        <v>5</v>
      </c>
      <c r="F3639">
        <v>2030</v>
      </c>
      <c r="G3639">
        <v>11964.190964380001</v>
      </c>
    </row>
    <row r="3640" spans="2:7" x14ac:dyDescent="0.25">
      <c r="B3640" t="s">
        <v>238</v>
      </c>
      <c r="C3640" t="s">
        <v>253</v>
      </c>
      <c r="D3640" t="s">
        <v>257</v>
      </c>
      <c r="E3640">
        <v>5</v>
      </c>
      <c r="F3640">
        <v>2035</v>
      </c>
      <c r="G3640">
        <v>13070.914588539999</v>
      </c>
    </row>
    <row r="3641" spans="2:7" x14ac:dyDescent="0.25">
      <c r="B3641" t="s">
        <v>238</v>
      </c>
      <c r="C3641" t="s">
        <v>253</v>
      </c>
      <c r="D3641" t="s">
        <v>257</v>
      </c>
      <c r="E3641">
        <v>5</v>
      </c>
      <c r="F3641">
        <v>2040</v>
      </c>
      <c r="G3641">
        <v>10794.4398213</v>
      </c>
    </row>
    <row r="3642" spans="2:7" x14ac:dyDescent="0.25">
      <c r="B3642" t="s">
        <v>238</v>
      </c>
      <c r="C3642" t="s">
        <v>253</v>
      </c>
      <c r="D3642" t="s">
        <v>257</v>
      </c>
      <c r="E3642">
        <v>5</v>
      </c>
      <c r="F3642">
        <v>2045</v>
      </c>
      <c r="G3642">
        <v>10972.527666960001</v>
      </c>
    </row>
    <row r="3643" spans="2:7" x14ac:dyDescent="0.25">
      <c r="B3643" t="s">
        <v>238</v>
      </c>
      <c r="C3643" t="s">
        <v>253</v>
      </c>
      <c r="D3643" t="s">
        <v>257</v>
      </c>
      <c r="E3643">
        <v>5</v>
      </c>
      <c r="F3643">
        <v>2050</v>
      </c>
      <c r="G3643">
        <v>11786.756860179999</v>
      </c>
    </row>
    <row r="3644" spans="2:7" x14ac:dyDescent="0.25">
      <c r="B3644" t="s">
        <v>238</v>
      </c>
      <c r="C3644" t="s">
        <v>253</v>
      </c>
      <c r="D3644" t="s">
        <v>257</v>
      </c>
      <c r="E3644">
        <v>6</v>
      </c>
      <c r="F3644">
        <v>2010</v>
      </c>
      <c r="G3644">
        <v>4206.4399023799997</v>
      </c>
    </row>
    <row r="3645" spans="2:7" x14ac:dyDescent="0.25">
      <c r="B3645" t="s">
        <v>238</v>
      </c>
      <c r="C3645" t="s">
        <v>253</v>
      </c>
      <c r="D3645" t="s">
        <v>257</v>
      </c>
      <c r="E3645">
        <v>6</v>
      </c>
      <c r="F3645">
        <v>2015</v>
      </c>
      <c r="G3645">
        <v>3628.7381647000002</v>
      </c>
    </row>
    <row r="3646" spans="2:7" x14ac:dyDescent="0.25">
      <c r="B3646" t="s">
        <v>238</v>
      </c>
      <c r="C3646" t="s">
        <v>253</v>
      </c>
      <c r="D3646" t="s">
        <v>257</v>
      </c>
      <c r="E3646">
        <v>6</v>
      </c>
      <c r="F3646">
        <v>2020</v>
      </c>
      <c r="G3646">
        <v>2622.7332901</v>
      </c>
    </row>
    <row r="3647" spans="2:7" x14ac:dyDescent="0.25">
      <c r="B3647" t="s">
        <v>238</v>
      </c>
      <c r="C3647" t="s">
        <v>253</v>
      </c>
      <c r="D3647" t="s">
        <v>257</v>
      </c>
      <c r="E3647">
        <v>6</v>
      </c>
      <c r="F3647">
        <v>2025</v>
      </c>
      <c r="G3647">
        <v>2528.8703158399999</v>
      </c>
    </row>
    <row r="3648" spans="2:7" x14ac:dyDescent="0.25">
      <c r="B3648" t="s">
        <v>238</v>
      </c>
      <c r="C3648" t="s">
        <v>253</v>
      </c>
      <c r="D3648" t="s">
        <v>257</v>
      </c>
      <c r="E3648">
        <v>6</v>
      </c>
      <c r="F3648">
        <v>2030</v>
      </c>
      <c r="G3648">
        <v>2891.4379632999999</v>
      </c>
    </row>
    <row r="3649" spans="2:8" x14ac:dyDescent="0.25">
      <c r="B3649" t="s">
        <v>238</v>
      </c>
      <c r="C3649" t="s">
        <v>253</v>
      </c>
      <c r="D3649" t="s">
        <v>257</v>
      </c>
      <c r="E3649">
        <v>6</v>
      </c>
      <c r="F3649">
        <v>2035</v>
      </c>
      <c r="G3649">
        <v>2349.086217</v>
      </c>
    </row>
    <row r="3650" spans="2:8" x14ac:dyDescent="0.25">
      <c r="B3650" t="s">
        <v>238</v>
      </c>
      <c r="C3650" t="s">
        <v>253</v>
      </c>
      <c r="D3650" t="s">
        <v>257</v>
      </c>
      <c r="E3650">
        <v>6</v>
      </c>
      <c r="F3650">
        <v>2040</v>
      </c>
      <c r="G3650">
        <v>3379.99801376</v>
      </c>
    </row>
    <row r="3651" spans="2:8" x14ac:dyDescent="0.25">
      <c r="B3651" t="s">
        <v>238</v>
      </c>
      <c r="C3651" t="s">
        <v>253</v>
      </c>
      <c r="D3651" t="s">
        <v>257</v>
      </c>
      <c r="E3651">
        <v>6</v>
      </c>
      <c r="F3651">
        <v>2045</v>
      </c>
      <c r="G3651">
        <v>2922</v>
      </c>
    </row>
    <row r="3652" spans="2:8" x14ac:dyDescent="0.25">
      <c r="B3652" t="s">
        <v>238</v>
      </c>
      <c r="C3652" t="s">
        <v>253</v>
      </c>
      <c r="D3652" t="s">
        <v>257</v>
      </c>
      <c r="E3652">
        <v>6</v>
      </c>
      <c r="F3652">
        <v>2050</v>
      </c>
      <c r="G3652">
        <v>2496</v>
      </c>
      <c r="H3652" s="161"/>
    </row>
    <row r="3653" spans="2:8" x14ac:dyDescent="0.25">
      <c r="B3653" t="s">
        <v>238</v>
      </c>
      <c r="C3653" t="s">
        <v>253</v>
      </c>
      <c r="D3653" t="s">
        <v>258</v>
      </c>
      <c r="E3653">
        <v>1</v>
      </c>
      <c r="F3653">
        <v>2010</v>
      </c>
      <c r="G3653" s="161">
        <v>322993.46968699998</v>
      </c>
      <c r="H3653" s="161"/>
    </row>
    <row r="3654" spans="2:8" x14ac:dyDescent="0.25">
      <c r="B3654" t="s">
        <v>238</v>
      </c>
      <c r="C3654" t="s">
        <v>253</v>
      </c>
      <c r="D3654" t="s">
        <v>258</v>
      </c>
      <c r="E3654">
        <v>1</v>
      </c>
      <c r="F3654">
        <v>2015</v>
      </c>
      <c r="G3654" s="161">
        <v>332884.37569999998</v>
      </c>
      <c r="H3654" s="161"/>
    </row>
    <row r="3655" spans="2:8" x14ac:dyDescent="0.25">
      <c r="B3655" t="s">
        <v>238</v>
      </c>
      <c r="C3655" t="s">
        <v>253</v>
      </c>
      <c r="D3655" t="s">
        <v>258</v>
      </c>
      <c r="E3655">
        <v>1</v>
      </c>
      <c r="F3655">
        <v>2020</v>
      </c>
      <c r="G3655" s="161">
        <v>348455.38121700002</v>
      </c>
      <c r="H3655" s="161"/>
    </row>
    <row r="3656" spans="2:8" x14ac:dyDescent="0.25">
      <c r="B3656" t="s">
        <v>238</v>
      </c>
      <c r="C3656" t="s">
        <v>253</v>
      </c>
      <c r="D3656" t="s">
        <v>258</v>
      </c>
      <c r="E3656">
        <v>1</v>
      </c>
      <c r="F3656">
        <v>2025</v>
      </c>
      <c r="G3656" s="161">
        <v>361061.24812</v>
      </c>
      <c r="H3656" s="161"/>
    </row>
    <row r="3657" spans="2:8" x14ac:dyDescent="0.25">
      <c r="B3657" t="s">
        <v>238</v>
      </c>
      <c r="C3657" t="s">
        <v>253</v>
      </c>
      <c r="D3657" t="s">
        <v>258</v>
      </c>
      <c r="E3657">
        <v>1</v>
      </c>
      <c r="F3657">
        <v>2030</v>
      </c>
      <c r="G3657" s="161">
        <v>370706.221089</v>
      </c>
      <c r="H3657" s="161"/>
    </row>
    <row r="3658" spans="2:8" x14ac:dyDescent="0.25">
      <c r="B3658" t="s">
        <v>238</v>
      </c>
      <c r="C3658" t="s">
        <v>253</v>
      </c>
      <c r="D3658" t="s">
        <v>258</v>
      </c>
      <c r="E3658">
        <v>1</v>
      </c>
      <c r="F3658">
        <v>2035</v>
      </c>
      <c r="G3658" s="161">
        <v>364766.91545899998</v>
      </c>
      <c r="H3658" s="161"/>
    </row>
    <row r="3659" spans="2:8" x14ac:dyDescent="0.25">
      <c r="B3659" t="s">
        <v>238</v>
      </c>
      <c r="C3659" t="s">
        <v>253</v>
      </c>
      <c r="D3659" t="s">
        <v>258</v>
      </c>
      <c r="E3659">
        <v>1</v>
      </c>
      <c r="F3659">
        <v>2040</v>
      </c>
      <c r="G3659" s="161">
        <v>371030.50049399998</v>
      </c>
      <c r="H3659" s="161"/>
    </row>
    <row r="3660" spans="2:8" x14ac:dyDescent="0.25">
      <c r="B3660" t="s">
        <v>238</v>
      </c>
      <c r="C3660" t="s">
        <v>253</v>
      </c>
      <c r="D3660" t="s">
        <v>258</v>
      </c>
      <c r="E3660">
        <v>1</v>
      </c>
      <c r="F3660">
        <v>2045</v>
      </c>
      <c r="G3660" s="161">
        <v>373484.273414</v>
      </c>
      <c r="H3660" s="161"/>
    </row>
    <row r="3661" spans="2:8" x14ac:dyDescent="0.25">
      <c r="B3661" t="s">
        <v>238</v>
      </c>
      <c r="C3661" t="s">
        <v>253</v>
      </c>
      <c r="D3661" t="s">
        <v>258</v>
      </c>
      <c r="E3661">
        <v>1</v>
      </c>
      <c r="F3661">
        <v>2050</v>
      </c>
      <c r="G3661" s="161">
        <v>378981.52939500002</v>
      </c>
      <c r="H3661" s="161"/>
    </row>
    <row r="3662" spans="2:8" x14ac:dyDescent="0.25">
      <c r="B3662" t="s">
        <v>238</v>
      </c>
      <c r="C3662" t="s">
        <v>253</v>
      </c>
      <c r="D3662" t="s">
        <v>258</v>
      </c>
      <c r="E3662">
        <v>2</v>
      </c>
      <c r="F3662">
        <v>2010</v>
      </c>
      <c r="G3662" s="161">
        <v>271120.53789099999</v>
      </c>
      <c r="H3662" s="161"/>
    </row>
    <row r="3663" spans="2:8" x14ac:dyDescent="0.25">
      <c r="B3663" t="s">
        <v>238</v>
      </c>
      <c r="C3663" t="s">
        <v>253</v>
      </c>
      <c r="D3663" t="s">
        <v>258</v>
      </c>
      <c r="E3663">
        <v>2</v>
      </c>
      <c r="F3663">
        <v>2015</v>
      </c>
      <c r="G3663" s="161">
        <v>260873.68126000001</v>
      </c>
      <c r="H3663" s="161"/>
    </row>
    <row r="3664" spans="2:8" x14ac:dyDescent="0.25">
      <c r="B3664" t="s">
        <v>238</v>
      </c>
      <c r="C3664" t="s">
        <v>253</v>
      </c>
      <c r="D3664" t="s">
        <v>258</v>
      </c>
      <c r="E3664">
        <v>2</v>
      </c>
      <c r="F3664">
        <v>2020</v>
      </c>
      <c r="G3664" s="161">
        <v>253975.699276</v>
      </c>
      <c r="H3664" s="161"/>
    </row>
    <row r="3665" spans="2:8" x14ac:dyDescent="0.25">
      <c r="B3665" t="s">
        <v>238</v>
      </c>
      <c r="C3665" t="s">
        <v>253</v>
      </c>
      <c r="D3665" t="s">
        <v>258</v>
      </c>
      <c r="E3665">
        <v>2</v>
      </c>
      <c r="F3665">
        <v>2025</v>
      </c>
      <c r="G3665" s="161">
        <v>245275.49854999999</v>
      </c>
      <c r="H3665" s="161"/>
    </row>
    <row r="3666" spans="2:8" x14ac:dyDescent="0.25">
      <c r="B3666" t="s">
        <v>238</v>
      </c>
      <c r="C3666" t="s">
        <v>253</v>
      </c>
      <c r="D3666" t="s">
        <v>258</v>
      </c>
      <c r="E3666">
        <v>2</v>
      </c>
      <c r="F3666">
        <v>2030</v>
      </c>
      <c r="G3666" s="161">
        <v>236004.89513300001</v>
      </c>
      <c r="H3666" s="161"/>
    </row>
    <row r="3667" spans="2:8" x14ac:dyDescent="0.25">
      <c r="B3667" t="s">
        <v>238</v>
      </c>
      <c r="C3667" t="s">
        <v>253</v>
      </c>
      <c r="D3667" t="s">
        <v>258</v>
      </c>
      <c r="E3667">
        <v>2</v>
      </c>
      <c r="F3667">
        <v>2035</v>
      </c>
      <c r="G3667" s="161">
        <v>230428.85946499999</v>
      </c>
      <c r="H3667" s="161"/>
    </row>
    <row r="3668" spans="2:8" x14ac:dyDescent="0.25">
      <c r="B3668" t="s">
        <v>238</v>
      </c>
      <c r="C3668" t="s">
        <v>253</v>
      </c>
      <c r="D3668" t="s">
        <v>258</v>
      </c>
      <c r="E3668">
        <v>2</v>
      </c>
      <c r="F3668">
        <v>2040</v>
      </c>
      <c r="G3668" s="161">
        <v>224533.07963200001</v>
      </c>
      <c r="H3668" s="161"/>
    </row>
    <row r="3669" spans="2:8" x14ac:dyDescent="0.25">
      <c r="B3669" t="s">
        <v>238</v>
      </c>
      <c r="C3669" t="s">
        <v>253</v>
      </c>
      <c r="D3669" t="s">
        <v>258</v>
      </c>
      <c r="E3669">
        <v>2</v>
      </c>
      <c r="F3669">
        <v>2045</v>
      </c>
      <c r="G3669" s="161">
        <v>224451.32197300001</v>
      </c>
      <c r="H3669" s="161"/>
    </row>
    <row r="3670" spans="2:8" x14ac:dyDescent="0.25">
      <c r="B3670" t="s">
        <v>238</v>
      </c>
      <c r="C3670" t="s">
        <v>253</v>
      </c>
      <c r="D3670" t="s">
        <v>258</v>
      </c>
      <c r="E3670">
        <v>2</v>
      </c>
      <c r="F3670">
        <v>2050</v>
      </c>
      <c r="G3670" s="161">
        <v>217865.20213300001</v>
      </c>
      <c r="H3670" s="161"/>
    </row>
    <row r="3671" spans="2:8" x14ac:dyDescent="0.25">
      <c r="B3671" t="s">
        <v>238</v>
      </c>
      <c r="C3671" t="s">
        <v>253</v>
      </c>
      <c r="D3671" t="s">
        <v>258</v>
      </c>
      <c r="E3671">
        <v>3</v>
      </c>
      <c r="F3671">
        <v>2010</v>
      </c>
      <c r="G3671" s="161">
        <v>124690.26547699999</v>
      </c>
      <c r="H3671" s="161"/>
    </row>
    <row r="3672" spans="2:8" x14ac:dyDescent="0.25">
      <c r="B3672" t="s">
        <v>238</v>
      </c>
      <c r="C3672" t="s">
        <v>253</v>
      </c>
      <c r="D3672" t="s">
        <v>258</v>
      </c>
      <c r="E3672">
        <v>3</v>
      </c>
      <c r="F3672">
        <v>2015</v>
      </c>
      <c r="G3672" s="161">
        <v>108111.22031400001</v>
      </c>
    </row>
    <row r="3673" spans="2:8" x14ac:dyDescent="0.25">
      <c r="B3673" t="s">
        <v>238</v>
      </c>
      <c r="C3673" t="s">
        <v>253</v>
      </c>
      <c r="D3673" t="s">
        <v>258</v>
      </c>
      <c r="E3673">
        <v>3</v>
      </c>
      <c r="F3673">
        <v>2020</v>
      </c>
      <c r="G3673">
        <v>98938.763302199994</v>
      </c>
    </row>
    <row r="3674" spans="2:8" x14ac:dyDescent="0.25">
      <c r="B3674" t="s">
        <v>238</v>
      </c>
      <c r="C3674" t="s">
        <v>253</v>
      </c>
      <c r="D3674" t="s">
        <v>258</v>
      </c>
      <c r="E3674">
        <v>3</v>
      </c>
      <c r="F3674">
        <v>2025</v>
      </c>
      <c r="G3674">
        <v>94790.845749229993</v>
      </c>
    </row>
    <row r="3675" spans="2:8" x14ac:dyDescent="0.25">
      <c r="B3675" t="s">
        <v>238</v>
      </c>
      <c r="C3675" t="s">
        <v>253</v>
      </c>
      <c r="D3675" t="s">
        <v>258</v>
      </c>
      <c r="E3675">
        <v>3</v>
      </c>
      <c r="F3675">
        <v>2030</v>
      </c>
      <c r="G3675">
        <v>90835.477039189995</v>
      </c>
    </row>
    <row r="3676" spans="2:8" x14ac:dyDescent="0.25">
      <c r="B3676" t="s">
        <v>238</v>
      </c>
      <c r="C3676" t="s">
        <v>253</v>
      </c>
      <c r="D3676" t="s">
        <v>258</v>
      </c>
      <c r="E3676">
        <v>3</v>
      </c>
      <c r="F3676">
        <v>2035</v>
      </c>
      <c r="G3676">
        <v>93744.592732920006</v>
      </c>
    </row>
    <row r="3677" spans="2:8" x14ac:dyDescent="0.25">
      <c r="B3677" t="s">
        <v>238</v>
      </c>
      <c r="C3677" t="s">
        <v>253</v>
      </c>
      <c r="D3677" t="s">
        <v>258</v>
      </c>
      <c r="E3677">
        <v>3</v>
      </c>
      <c r="F3677">
        <v>2040</v>
      </c>
      <c r="G3677">
        <v>96775.111385349999</v>
      </c>
    </row>
    <row r="3678" spans="2:8" x14ac:dyDescent="0.25">
      <c r="B3678" t="s">
        <v>238</v>
      </c>
      <c r="C3678" t="s">
        <v>253</v>
      </c>
      <c r="D3678" t="s">
        <v>258</v>
      </c>
      <c r="E3678">
        <v>3</v>
      </c>
      <c r="F3678">
        <v>2045</v>
      </c>
      <c r="G3678">
        <v>95095.092377669993</v>
      </c>
    </row>
    <row r="3679" spans="2:8" x14ac:dyDescent="0.25">
      <c r="B3679" t="s">
        <v>238</v>
      </c>
      <c r="C3679" t="s">
        <v>253</v>
      </c>
      <c r="D3679" t="s">
        <v>258</v>
      </c>
      <c r="E3679">
        <v>3</v>
      </c>
      <c r="F3679">
        <v>2050</v>
      </c>
      <c r="G3679">
        <v>93679.523160380006</v>
      </c>
    </row>
    <row r="3680" spans="2:8" x14ac:dyDescent="0.25">
      <c r="B3680" t="s">
        <v>238</v>
      </c>
      <c r="C3680" t="s">
        <v>253</v>
      </c>
      <c r="D3680" t="s">
        <v>258</v>
      </c>
      <c r="E3680">
        <v>4</v>
      </c>
      <c r="F3680">
        <v>2010</v>
      </c>
      <c r="G3680">
        <v>90429.668485079994</v>
      </c>
    </row>
    <row r="3681" spans="2:7" x14ac:dyDescent="0.25">
      <c r="B3681" t="s">
        <v>238</v>
      </c>
      <c r="C3681" t="s">
        <v>253</v>
      </c>
      <c r="D3681" t="s">
        <v>258</v>
      </c>
      <c r="E3681">
        <v>4</v>
      </c>
      <c r="F3681">
        <v>2015</v>
      </c>
      <c r="G3681">
        <v>74745.41250957</v>
      </c>
    </row>
    <row r="3682" spans="2:7" x14ac:dyDescent="0.25">
      <c r="B3682" t="s">
        <v>238</v>
      </c>
      <c r="C3682" t="s">
        <v>253</v>
      </c>
      <c r="D3682" t="s">
        <v>258</v>
      </c>
      <c r="E3682">
        <v>4</v>
      </c>
      <c r="F3682">
        <v>2020</v>
      </c>
      <c r="G3682">
        <v>67872.550571650005</v>
      </c>
    </row>
    <row r="3683" spans="2:7" x14ac:dyDescent="0.25">
      <c r="B3683" t="s">
        <v>238</v>
      </c>
      <c r="C3683" t="s">
        <v>253</v>
      </c>
      <c r="D3683" t="s">
        <v>258</v>
      </c>
      <c r="E3683">
        <v>4</v>
      </c>
      <c r="F3683">
        <v>2025</v>
      </c>
      <c r="G3683">
        <v>68626.457743299994</v>
      </c>
    </row>
    <row r="3684" spans="2:7" x14ac:dyDescent="0.25">
      <c r="B3684" t="s">
        <v>238</v>
      </c>
      <c r="C3684" t="s">
        <v>253</v>
      </c>
      <c r="D3684" t="s">
        <v>258</v>
      </c>
      <c r="E3684">
        <v>4</v>
      </c>
      <c r="F3684">
        <v>2030</v>
      </c>
      <c r="G3684">
        <v>70071.843764060002</v>
      </c>
    </row>
    <row r="3685" spans="2:7" x14ac:dyDescent="0.25">
      <c r="B3685" t="s">
        <v>238</v>
      </c>
      <c r="C3685" t="s">
        <v>253</v>
      </c>
      <c r="D3685" t="s">
        <v>258</v>
      </c>
      <c r="E3685">
        <v>4</v>
      </c>
      <c r="F3685">
        <v>2035</v>
      </c>
      <c r="G3685">
        <v>69231.711985389993</v>
      </c>
    </row>
    <row r="3686" spans="2:7" x14ac:dyDescent="0.25">
      <c r="B3686" t="s">
        <v>238</v>
      </c>
      <c r="C3686" t="s">
        <v>253</v>
      </c>
      <c r="D3686" t="s">
        <v>258</v>
      </c>
      <c r="E3686">
        <v>4</v>
      </c>
      <c r="F3686">
        <v>2040</v>
      </c>
      <c r="G3686">
        <v>75313.473427279998</v>
      </c>
    </row>
    <row r="3687" spans="2:7" x14ac:dyDescent="0.25">
      <c r="B3687" t="s">
        <v>238</v>
      </c>
      <c r="C3687" t="s">
        <v>253</v>
      </c>
      <c r="D3687" t="s">
        <v>258</v>
      </c>
      <c r="E3687">
        <v>4</v>
      </c>
      <c r="F3687">
        <v>2045</v>
      </c>
      <c r="G3687">
        <v>72622.438949899995</v>
      </c>
    </row>
    <row r="3688" spans="2:7" x14ac:dyDescent="0.25">
      <c r="B3688" t="s">
        <v>238</v>
      </c>
      <c r="C3688" t="s">
        <v>253</v>
      </c>
      <c r="D3688" t="s">
        <v>258</v>
      </c>
      <c r="E3688">
        <v>4</v>
      </c>
      <c r="F3688">
        <v>2050</v>
      </c>
      <c r="G3688">
        <v>75858.850043669998</v>
      </c>
    </row>
    <row r="3689" spans="2:7" x14ac:dyDescent="0.25">
      <c r="B3689" t="s">
        <v>238</v>
      </c>
      <c r="C3689" t="s">
        <v>253</v>
      </c>
      <c r="D3689" t="s">
        <v>258</v>
      </c>
      <c r="E3689">
        <v>5</v>
      </c>
      <c r="F3689">
        <v>2010</v>
      </c>
      <c r="G3689">
        <v>20186.43415936</v>
      </c>
    </row>
    <row r="3690" spans="2:7" x14ac:dyDescent="0.25">
      <c r="B3690" t="s">
        <v>238</v>
      </c>
      <c r="C3690" t="s">
        <v>253</v>
      </c>
      <c r="D3690" t="s">
        <v>258</v>
      </c>
      <c r="E3690">
        <v>5</v>
      </c>
      <c r="F3690">
        <v>2015</v>
      </c>
      <c r="G3690">
        <v>23440.233047149999</v>
      </c>
    </row>
    <row r="3691" spans="2:7" x14ac:dyDescent="0.25">
      <c r="B3691" t="s">
        <v>238</v>
      </c>
      <c r="C3691" t="s">
        <v>253</v>
      </c>
      <c r="D3691" t="s">
        <v>258</v>
      </c>
      <c r="E3691">
        <v>5</v>
      </c>
      <c r="F3691">
        <v>2020</v>
      </c>
      <c r="G3691">
        <v>23568.568526229999</v>
      </c>
    </row>
    <row r="3692" spans="2:7" x14ac:dyDescent="0.25">
      <c r="B3692" t="s">
        <v>238</v>
      </c>
      <c r="C3692" t="s">
        <v>253</v>
      </c>
      <c r="D3692" t="s">
        <v>258</v>
      </c>
      <c r="E3692">
        <v>5</v>
      </c>
      <c r="F3692">
        <v>2025</v>
      </c>
      <c r="G3692">
        <v>25589.768704589998</v>
      </c>
    </row>
    <row r="3693" spans="2:7" x14ac:dyDescent="0.25">
      <c r="B3693" t="s">
        <v>238</v>
      </c>
      <c r="C3693" t="s">
        <v>253</v>
      </c>
      <c r="D3693" t="s">
        <v>258</v>
      </c>
      <c r="E3693">
        <v>5</v>
      </c>
      <c r="F3693">
        <v>2030</v>
      </c>
      <c r="G3693">
        <v>24587.47659514</v>
      </c>
    </row>
    <row r="3694" spans="2:7" x14ac:dyDescent="0.25">
      <c r="B3694" t="s">
        <v>238</v>
      </c>
      <c r="C3694" t="s">
        <v>253</v>
      </c>
      <c r="D3694" t="s">
        <v>258</v>
      </c>
      <c r="E3694">
        <v>5</v>
      </c>
      <c r="F3694">
        <v>2035</v>
      </c>
      <c r="G3694">
        <v>24594.262186529999</v>
      </c>
    </row>
    <row r="3695" spans="2:7" x14ac:dyDescent="0.25">
      <c r="B3695" t="s">
        <v>238</v>
      </c>
      <c r="C3695" t="s">
        <v>253</v>
      </c>
      <c r="D3695" t="s">
        <v>258</v>
      </c>
      <c r="E3695">
        <v>5</v>
      </c>
      <c r="F3695">
        <v>2040</v>
      </c>
      <c r="G3695">
        <v>22122.81665805</v>
      </c>
    </row>
    <row r="3696" spans="2:7" x14ac:dyDescent="0.25">
      <c r="B3696" t="s">
        <v>238</v>
      </c>
      <c r="C3696" t="s">
        <v>253</v>
      </c>
      <c r="D3696" t="s">
        <v>258</v>
      </c>
      <c r="E3696">
        <v>5</v>
      </c>
      <c r="F3696">
        <v>2045</v>
      </c>
      <c r="G3696">
        <v>22883.50873034</v>
      </c>
    </row>
    <row r="3697" spans="2:8" x14ac:dyDescent="0.25">
      <c r="B3697" t="s">
        <v>238</v>
      </c>
      <c r="C3697" t="s">
        <v>253</v>
      </c>
      <c r="D3697" t="s">
        <v>258</v>
      </c>
      <c r="E3697">
        <v>5</v>
      </c>
      <c r="F3697">
        <v>2050</v>
      </c>
      <c r="G3697">
        <v>21010.776317330001</v>
      </c>
    </row>
    <row r="3698" spans="2:8" x14ac:dyDescent="0.25">
      <c r="B3698" t="s">
        <v>238</v>
      </c>
      <c r="C3698" t="s">
        <v>253</v>
      </c>
      <c r="D3698" t="s">
        <v>258</v>
      </c>
      <c r="E3698">
        <v>6</v>
      </c>
      <c r="F3698">
        <v>2010</v>
      </c>
      <c r="G3698">
        <v>5923.9993626200003</v>
      </c>
    </row>
    <row r="3699" spans="2:8" x14ac:dyDescent="0.25">
      <c r="B3699" t="s">
        <v>238</v>
      </c>
      <c r="C3699" t="s">
        <v>253</v>
      </c>
      <c r="D3699" t="s">
        <v>258</v>
      </c>
      <c r="E3699">
        <v>6</v>
      </c>
      <c r="F3699">
        <v>2015</v>
      </c>
      <c r="G3699">
        <v>5394.9427500900001</v>
      </c>
    </row>
    <row r="3700" spans="2:8" x14ac:dyDescent="0.25">
      <c r="B3700" t="s">
        <v>238</v>
      </c>
      <c r="C3700" t="s">
        <v>253</v>
      </c>
      <c r="D3700" t="s">
        <v>258</v>
      </c>
      <c r="E3700">
        <v>6</v>
      </c>
      <c r="F3700">
        <v>2020</v>
      </c>
      <c r="G3700">
        <v>5664.2375528000002</v>
      </c>
    </row>
    <row r="3701" spans="2:8" x14ac:dyDescent="0.25">
      <c r="B3701" t="s">
        <v>238</v>
      </c>
      <c r="C3701" t="s">
        <v>253</v>
      </c>
      <c r="D3701" t="s">
        <v>258</v>
      </c>
      <c r="E3701">
        <v>6</v>
      </c>
      <c r="F3701">
        <v>2025</v>
      </c>
      <c r="G3701">
        <v>5034.5394620500001</v>
      </c>
    </row>
    <row r="3702" spans="2:8" x14ac:dyDescent="0.25">
      <c r="B3702" t="s">
        <v>238</v>
      </c>
      <c r="C3702" t="s">
        <v>253</v>
      </c>
      <c r="D3702" t="s">
        <v>258</v>
      </c>
      <c r="E3702">
        <v>6</v>
      </c>
      <c r="F3702">
        <v>2030</v>
      </c>
      <c r="G3702">
        <v>5850.0477045600001</v>
      </c>
    </row>
    <row r="3703" spans="2:8" x14ac:dyDescent="0.25">
      <c r="B3703" t="s">
        <v>238</v>
      </c>
      <c r="C3703" t="s">
        <v>253</v>
      </c>
      <c r="D3703" t="s">
        <v>258</v>
      </c>
      <c r="E3703">
        <v>6</v>
      </c>
      <c r="F3703">
        <v>2035</v>
      </c>
      <c r="G3703">
        <v>6510.6900227899996</v>
      </c>
    </row>
    <row r="3704" spans="2:8" x14ac:dyDescent="0.25">
      <c r="B3704" t="s">
        <v>238</v>
      </c>
      <c r="C3704" t="s">
        <v>253</v>
      </c>
      <c r="D3704" t="s">
        <v>258</v>
      </c>
      <c r="E3704">
        <v>6</v>
      </c>
      <c r="F3704">
        <v>2040</v>
      </c>
      <c r="G3704">
        <v>6013.7988610700004</v>
      </c>
    </row>
    <row r="3705" spans="2:8" x14ac:dyDescent="0.25">
      <c r="B3705" t="s">
        <v>238</v>
      </c>
      <c r="C3705" t="s">
        <v>253</v>
      </c>
      <c r="D3705" t="s">
        <v>258</v>
      </c>
      <c r="E3705">
        <v>6</v>
      </c>
      <c r="F3705">
        <v>2045</v>
      </c>
      <c r="G3705">
        <v>8037.5958803399999</v>
      </c>
    </row>
    <row r="3706" spans="2:8" x14ac:dyDescent="0.25">
      <c r="B3706" t="s">
        <v>238</v>
      </c>
      <c r="C3706" t="s">
        <v>253</v>
      </c>
      <c r="D3706" t="s">
        <v>258</v>
      </c>
      <c r="E3706">
        <v>6</v>
      </c>
      <c r="F3706">
        <v>2050</v>
      </c>
      <c r="G3706">
        <v>6904.9399790999996</v>
      </c>
    </row>
    <row r="3707" spans="2:8" x14ac:dyDescent="0.25">
      <c r="B3707" t="s">
        <v>238</v>
      </c>
      <c r="C3707" t="s">
        <v>253</v>
      </c>
      <c r="D3707" t="s">
        <v>259</v>
      </c>
      <c r="E3707">
        <v>1</v>
      </c>
      <c r="F3707">
        <v>2010</v>
      </c>
      <c r="G3707">
        <v>86785.970855320003</v>
      </c>
      <c r="H3707" s="161"/>
    </row>
    <row r="3708" spans="2:8" x14ac:dyDescent="0.25">
      <c r="B3708" t="s">
        <v>238</v>
      </c>
      <c r="C3708" t="s">
        <v>253</v>
      </c>
      <c r="D3708" t="s">
        <v>259</v>
      </c>
      <c r="E3708">
        <v>1</v>
      </c>
      <c r="F3708">
        <v>2015</v>
      </c>
      <c r="G3708" s="161">
        <v>114707.14756</v>
      </c>
      <c r="H3708" s="161"/>
    </row>
    <row r="3709" spans="2:8" x14ac:dyDescent="0.25">
      <c r="B3709" t="s">
        <v>238</v>
      </c>
      <c r="C3709" t="s">
        <v>253</v>
      </c>
      <c r="D3709" t="s">
        <v>259</v>
      </c>
      <c r="E3709">
        <v>1</v>
      </c>
      <c r="F3709">
        <v>2020</v>
      </c>
      <c r="G3709" s="161">
        <v>130241.47876699999</v>
      </c>
      <c r="H3709" s="161"/>
    </row>
    <row r="3710" spans="2:8" x14ac:dyDescent="0.25">
      <c r="B3710" t="s">
        <v>238</v>
      </c>
      <c r="C3710" t="s">
        <v>253</v>
      </c>
      <c r="D3710" t="s">
        <v>259</v>
      </c>
      <c r="E3710">
        <v>1</v>
      </c>
      <c r="F3710">
        <v>2025</v>
      </c>
      <c r="G3710" s="161">
        <v>151981.58553899999</v>
      </c>
      <c r="H3710" s="161"/>
    </row>
    <row r="3711" spans="2:8" x14ac:dyDescent="0.25">
      <c r="B3711" t="s">
        <v>238</v>
      </c>
      <c r="C3711" t="s">
        <v>253</v>
      </c>
      <c r="D3711" t="s">
        <v>259</v>
      </c>
      <c r="E3711">
        <v>1</v>
      </c>
      <c r="F3711">
        <v>2030</v>
      </c>
      <c r="G3711" s="161">
        <v>167706.19846700001</v>
      </c>
      <c r="H3711" s="161"/>
    </row>
    <row r="3712" spans="2:8" x14ac:dyDescent="0.25">
      <c r="B3712" t="s">
        <v>238</v>
      </c>
      <c r="C3712" t="s">
        <v>253</v>
      </c>
      <c r="D3712" t="s">
        <v>259</v>
      </c>
      <c r="E3712">
        <v>1</v>
      </c>
      <c r="F3712">
        <v>2035</v>
      </c>
      <c r="G3712" s="161">
        <v>171851.216682</v>
      </c>
      <c r="H3712" s="161"/>
    </row>
    <row r="3713" spans="2:8" x14ac:dyDescent="0.25">
      <c r="B3713" t="s">
        <v>238</v>
      </c>
      <c r="C3713" t="s">
        <v>253</v>
      </c>
      <c r="D3713" t="s">
        <v>259</v>
      </c>
      <c r="E3713">
        <v>1</v>
      </c>
      <c r="F3713">
        <v>2040</v>
      </c>
      <c r="G3713" s="161">
        <v>177421.31572099999</v>
      </c>
      <c r="H3713" s="161"/>
    </row>
    <row r="3714" spans="2:8" x14ac:dyDescent="0.25">
      <c r="B3714" t="s">
        <v>238</v>
      </c>
      <c r="C3714" t="s">
        <v>253</v>
      </c>
      <c r="D3714" t="s">
        <v>259</v>
      </c>
      <c r="E3714">
        <v>1</v>
      </c>
      <c r="F3714">
        <v>2045</v>
      </c>
      <c r="G3714" s="161">
        <v>165684.14874500001</v>
      </c>
      <c r="H3714" s="161"/>
    </row>
    <row r="3715" spans="2:8" x14ac:dyDescent="0.25">
      <c r="B3715" t="s">
        <v>238</v>
      </c>
      <c r="C3715" t="s">
        <v>253</v>
      </c>
      <c r="D3715" t="s">
        <v>259</v>
      </c>
      <c r="E3715">
        <v>1</v>
      </c>
      <c r="F3715">
        <v>2050</v>
      </c>
      <c r="G3715" s="161">
        <v>179511.23313099999</v>
      </c>
      <c r="H3715" s="161"/>
    </row>
    <row r="3716" spans="2:8" x14ac:dyDescent="0.25">
      <c r="B3716" t="s">
        <v>238</v>
      </c>
      <c r="C3716" t="s">
        <v>253</v>
      </c>
      <c r="D3716" t="s">
        <v>259</v>
      </c>
      <c r="E3716">
        <v>2</v>
      </c>
      <c r="F3716">
        <v>2010</v>
      </c>
      <c r="G3716" s="161">
        <v>106662.153024</v>
      </c>
      <c r="H3716" s="161"/>
    </row>
    <row r="3717" spans="2:8" x14ac:dyDescent="0.25">
      <c r="B3717" t="s">
        <v>238</v>
      </c>
      <c r="C3717" t="s">
        <v>253</v>
      </c>
      <c r="D3717" t="s">
        <v>259</v>
      </c>
      <c r="E3717">
        <v>2</v>
      </c>
      <c r="F3717">
        <v>2015</v>
      </c>
      <c r="G3717" s="161">
        <v>102610.815007</v>
      </c>
    </row>
    <row r="3718" spans="2:8" x14ac:dyDescent="0.25">
      <c r="B3718" t="s">
        <v>238</v>
      </c>
      <c r="C3718" t="s">
        <v>253</v>
      </c>
      <c r="D3718" t="s">
        <v>259</v>
      </c>
      <c r="E3718">
        <v>2</v>
      </c>
      <c r="F3718">
        <v>2020</v>
      </c>
      <c r="G3718">
        <v>99299.154973869998</v>
      </c>
      <c r="H3718" s="161"/>
    </row>
    <row r="3719" spans="2:8" x14ac:dyDescent="0.25">
      <c r="B3719" t="s">
        <v>238</v>
      </c>
      <c r="C3719" t="s">
        <v>253</v>
      </c>
      <c r="D3719" t="s">
        <v>259</v>
      </c>
      <c r="E3719">
        <v>2</v>
      </c>
      <c r="F3719">
        <v>2025</v>
      </c>
      <c r="G3719" s="161">
        <v>105405.464766</v>
      </c>
      <c r="H3719" s="161"/>
    </row>
    <row r="3720" spans="2:8" x14ac:dyDescent="0.25">
      <c r="B3720" t="s">
        <v>238</v>
      </c>
      <c r="C3720" t="s">
        <v>253</v>
      </c>
      <c r="D3720" t="s">
        <v>259</v>
      </c>
      <c r="E3720">
        <v>2</v>
      </c>
      <c r="F3720">
        <v>2030</v>
      </c>
      <c r="G3720" s="161">
        <v>107344.052232</v>
      </c>
      <c r="H3720" s="161"/>
    </row>
    <row r="3721" spans="2:8" x14ac:dyDescent="0.25">
      <c r="B3721" t="s">
        <v>238</v>
      </c>
      <c r="C3721" t="s">
        <v>253</v>
      </c>
      <c r="D3721" t="s">
        <v>259</v>
      </c>
      <c r="E3721">
        <v>2</v>
      </c>
      <c r="F3721">
        <v>2035</v>
      </c>
      <c r="G3721" s="161">
        <v>109096.148852</v>
      </c>
      <c r="H3721" s="161"/>
    </row>
    <row r="3722" spans="2:8" x14ac:dyDescent="0.25">
      <c r="B3722" t="s">
        <v>238</v>
      </c>
      <c r="C3722" t="s">
        <v>253</v>
      </c>
      <c r="D3722" t="s">
        <v>259</v>
      </c>
      <c r="E3722">
        <v>2</v>
      </c>
      <c r="F3722">
        <v>2040</v>
      </c>
      <c r="G3722" s="161">
        <v>105429.357309</v>
      </c>
      <c r="H3722" s="161"/>
    </row>
    <row r="3723" spans="2:8" x14ac:dyDescent="0.25">
      <c r="B3723" t="s">
        <v>238</v>
      </c>
      <c r="C3723" t="s">
        <v>253</v>
      </c>
      <c r="D3723" t="s">
        <v>259</v>
      </c>
      <c r="E3723">
        <v>2</v>
      </c>
      <c r="F3723">
        <v>2045</v>
      </c>
      <c r="G3723" s="161">
        <v>106779.328504</v>
      </c>
      <c r="H3723" s="161"/>
    </row>
    <row r="3724" spans="2:8" x14ac:dyDescent="0.25">
      <c r="B3724" t="s">
        <v>238</v>
      </c>
      <c r="C3724" t="s">
        <v>253</v>
      </c>
      <c r="D3724" t="s">
        <v>259</v>
      </c>
      <c r="E3724">
        <v>2</v>
      </c>
      <c r="F3724">
        <v>2050</v>
      </c>
      <c r="G3724" s="161">
        <v>103333.662991</v>
      </c>
    </row>
    <row r="3725" spans="2:8" x14ac:dyDescent="0.25">
      <c r="B3725" t="s">
        <v>238</v>
      </c>
      <c r="C3725" t="s">
        <v>253</v>
      </c>
      <c r="D3725" t="s">
        <v>259</v>
      </c>
      <c r="E3725">
        <v>3</v>
      </c>
      <c r="F3725">
        <v>2010</v>
      </c>
      <c r="G3725">
        <v>42244.113180269997</v>
      </c>
    </row>
    <row r="3726" spans="2:8" x14ac:dyDescent="0.25">
      <c r="B3726" t="s">
        <v>238</v>
      </c>
      <c r="C3726" t="s">
        <v>253</v>
      </c>
      <c r="D3726" t="s">
        <v>259</v>
      </c>
      <c r="E3726">
        <v>3</v>
      </c>
      <c r="F3726">
        <v>2015</v>
      </c>
      <c r="G3726">
        <v>32375.798084689999</v>
      </c>
    </row>
    <row r="3727" spans="2:8" x14ac:dyDescent="0.25">
      <c r="B3727" t="s">
        <v>238</v>
      </c>
      <c r="C3727" t="s">
        <v>253</v>
      </c>
      <c r="D3727" t="s">
        <v>259</v>
      </c>
      <c r="E3727">
        <v>3</v>
      </c>
      <c r="F3727">
        <v>2020</v>
      </c>
      <c r="G3727">
        <v>35364.508653099998</v>
      </c>
    </row>
    <row r="3728" spans="2:8" x14ac:dyDescent="0.25">
      <c r="B3728" t="s">
        <v>238</v>
      </c>
      <c r="C3728" t="s">
        <v>253</v>
      </c>
      <c r="D3728" t="s">
        <v>259</v>
      </c>
      <c r="E3728">
        <v>3</v>
      </c>
      <c r="F3728">
        <v>2025</v>
      </c>
      <c r="G3728">
        <v>38070.431599230003</v>
      </c>
    </row>
    <row r="3729" spans="2:7" x14ac:dyDescent="0.25">
      <c r="B3729" t="s">
        <v>238</v>
      </c>
      <c r="C3729" t="s">
        <v>253</v>
      </c>
      <c r="D3729" t="s">
        <v>259</v>
      </c>
      <c r="E3729">
        <v>3</v>
      </c>
      <c r="F3729">
        <v>2030</v>
      </c>
      <c r="G3729">
        <v>36926.227706569996</v>
      </c>
    </row>
    <row r="3730" spans="2:7" x14ac:dyDescent="0.25">
      <c r="B3730" t="s">
        <v>238</v>
      </c>
      <c r="C3730" t="s">
        <v>253</v>
      </c>
      <c r="D3730" t="s">
        <v>259</v>
      </c>
      <c r="E3730">
        <v>3</v>
      </c>
      <c r="F3730">
        <v>2035</v>
      </c>
      <c r="G3730">
        <v>33321.621885300003</v>
      </c>
    </row>
    <row r="3731" spans="2:7" x14ac:dyDescent="0.25">
      <c r="B3731" t="s">
        <v>238</v>
      </c>
      <c r="C3731" t="s">
        <v>253</v>
      </c>
      <c r="D3731" t="s">
        <v>259</v>
      </c>
      <c r="E3731">
        <v>3</v>
      </c>
      <c r="F3731">
        <v>2040</v>
      </c>
      <c r="G3731">
        <v>30415.614131089998</v>
      </c>
    </row>
    <row r="3732" spans="2:7" x14ac:dyDescent="0.25">
      <c r="B3732" t="s">
        <v>238</v>
      </c>
      <c r="C3732" t="s">
        <v>253</v>
      </c>
      <c r="D3732" t="s">
        <v>259</v>
      </c>
      <c r="E3732">
        <v>3</v>
      </c>
      <c r="F3732">
        <v>2045</v>
      </c>
      <c r="G3732">
        <v>32714.408239109998</v>
      </c>
    </row>
    <row r="3733" spans="2:7" x14ac:dyDescent="0.25">
      <c r="B3733" t="s">
        <v>238</v>
      </c>
      <c r="C3733" t="s">
        <v>253</v>
      </c>
      <c r="D3733" t="s">
        <v>259</v>
      </c>
      <c r="E3733">
        <v>3</v>
      </c>
      <c r="F3733">
        <v>2050</v>
      </c>
      <c r="G3733">
        <v>35019.330272289997</v>
      </c>
    </row>
    <row r="3734" spans="2:7" x14ac:dyDescent="0.25">
      <c r="B3734" t="s">
        <v>238</v>
      </c>
      <c r="C3734" t="s">
        <v>253</v>
      </c>
      <c r="D3734" t="s">
        <v>259</v>
      </c>
      <c r="E3734">
        <v>4</v>
      </c>
      <c r="F3734">
        <v>2010</v>
      </c>
      <c r="G3734">
        <v>41771.885482359998</v>
      </c>
    </row>
    <row r="3735" spans="2:7" x14ac:dyDescent="0.25">
      <c r="B3735" t="s">
        <v>238</v>
      </c>
      <c r="C3735" t="s">
        <v>253</v>
      </c>
      <c r="D3735" t="s">
        <v>259</v>
      </c>
      <c r="E3735">
        <v>4</v>
      </c>
      <c r="F3735">
        <v>2015</v>
      </c>
      <c r="G3735">
        <v>40851.417663640001</v>
      </c>
    </row>
    <row r="3736" spans="2:7" x14ac:dyDescent="0.25">
      <c r="B3736" t="s">
        <v>238</v>
      </c>
      <c r="C3736" t="s">
        <v>253</v>
      </c>
      <c r="D3736" t="s">
        <v>259</v>
      </c>
      <c r="E3736">
        <v>4</v>
      </c>
      <c r="F3736">
        <v>2020</v>
      </c>
      <c r="G3736">
        <v>36308.355493609997</v>
      </c>
    </row>
    <row r="3737" spans="2:7" x14ac:dyDescent="0.25">
      <c r="B3737" t="s">
        <v>238</v>
      </c>
      <c r="C3737" t="s">
        <v>253</v>
      </c>
      <c r="D3737" t="s">
        <v>259</v>
      </c>
      <c r="E3737">
        <v>4</v>
      </c>
      <c r="F3737">
        <v>2025</v>
      </c>
      <c r="G3737">
        <v>31634.706943050001</v>
      </c>
    </row>
    <row r="3738" spans="2:7" x14ac:dyDescent="0.25">
      <c r="B3738" t="s">
        <v>238</v>
      </c>
      <c r="C3738" t="s">
        <v>253</v>
      </c>
      <c r="D3738" t="s">
        <v>259</v>
      </c>
      <c r="E3738">
        <v>4</v>
      </c>
      <c r="F3738">
        <v>2030</v>
      </c>
      <c r="G3738">
        <v>27825.36692353</v>
      </c>
    </row>
    <row r="3739" spans="2:7" x14ac:dyDescent="0.25">
      <c r="B3739" t="s">
        <v>238</v>
      </c>
      <c r="C3739" t="s">
        <v>253</v>
      </c>
      <c r="D3739" t="s">
        <v>259</v>
      </c>
      <c r="E3739">
        <v>4</v>
      </c>
      <c r="F3739">
        <v>2035</v>
      </c>
      <c r="G3739">
        <v>28192.027028370001</v>
      </c>
    </row>
    <row r="3740" spans="2:7" x14ac:dyDescent="0.25">
      <c r="B3740" t="s">
        <v>238</v>
      </c>
      <c r="C3740" t="s">
        <v>253</v>
      </c>
      <c r="D3740" t="s">
        <v>259</v>
      </c>
      <c r="E3740">
        <v>4</v>
      </c>
      <c r="F3740">
        <v>2040</v>
      </c>
      <c r="G3740">
        <v>26850.921869419999</v>
      </c>
    </row>
    <row r="3741" spans="2:7" x14ac:dyDescent="0.25">
      <c r="B3741" t="s">
        <v>238</v>
      </c>
      <c r="C3741" t="s">
        <v>253</v>
      </c>
      <c r="D3741" t="s">
        <v>259</v>
      </c>
      <c r="E3741">
        <v>4</v>
      </c>
      <c r="F3741">
        <v>2045</v>
      </c>
      <c r="G3741">
        <v>32692.69235116</v>
      </c>
    </row>
    <row r="3742" spans="2:7" x14ac:dyDescent="0.25">
      <c r="B3742" t="s">
        <v>238</v>
      </c>
      <c r="C3742" t="s">
        <v>253</v>
      </c>
      <c r="D3742" t="s">
        <v>259</v>
      </c>
      <c r="E3742">
        <v>4</v>
      </c>
      <c r="F3742">
        <v>2050</v>
      </c>
      <c r="G3742">
        <v>30958.475392749999</v>
      </c>
    </row>
    <row r="3743" spans="2:7" x14ac:dyDescent="0.25">
      <c r="B3743" t="s">
        <v>238</v>
      </c>
      <c r="C3743" t="s">
        <v>253</v>
      </c>
      <c r="D3743" t="s">
        <v>259</v>
      </c>
      <c r="E3743">
        <v>5</v>
      </c>
      <c r="F3743">
        <v>2010</v>
      </c>
      <c r="G3743">
        <v>11729.13804286</v>
      </c>
    </row>
    <row r="3744" spans="2:7" x14ac:dyDescent="0.25">
      <c r="B3744" t="s">
        <v>238</v>
      </c>
      <c r="C3744" t="s">
        <v>253</v>
      </c>
      <c r="D3744" t="s">
        <v>259</v>
      </c>
      <c r="E3744">
        <v>5</v>
      </c>
      <c r="F3744">
        <v>2015</v>
      </c>
      <c r="G3744">
        <v>15243.16561593</v>
      </c>
    </row>
    <row r="3745" spans="2:8" x14ac:dyDescent="0.25">
      <c r="B3745" t="s">
        <v>238</v>
      </c>
      <c r="C3745" t="s">
        <v>253</v>
      </c>
      <c r="D3745" t="s">
        <v>259</v>
      </c>
      <c r="E3745">
        <v>5</v>
      </c>
      <c r="F3745">
        <v>2020</v>
      </c>
      <c r="G3745">
        <v>12737.28509517</v>
      </c>
    </row>
    <row r="3746" spans="2:8" x14ac:dyDescent="0.25">
      <c r="B3746" t="s">
        <v>238</v>
      </c>
      <c r="C3746" t="s">
        <v>253</v>
      </c>
      <c r="D3746" t="s">
        <v>259</v>
      </c>
      <c r="E3746">
        <v>5</v>
      </c>
      <c r="F3746">
        <v>2025</v>
      </c>
      <c r="G3746">
        <v>13677.105058040001</v>
      </c>
    </row>
    <row r="3747" spans="2:8" x14ac:dyDescent="0.25">
      <c r="B3747" t="s">
        <v>238</v>
      </c>
      <c r="C3747" t="s">
        <v>253</v>
      </c>
      <c r="D3747" t="s">
        <v>259</v>
      </c>
      <c r="E3747">
        <v>5</v>
      </c>
      <c r="F3747">
        <v>2030</v>
      </c>
      <c r="G3747">
        <v>11213.79823753</v>
      </c>
    </row>
    <row r="3748" spans="2:8" x14ac:dyDescent="0.25">
      <c r="B3748" t="s">
        <v>238</v>
      </c>
      <c r="C3748" t="s">
        <v>253</v>
      </c>
      <c r="D3748" t="s">
        <v>259</v>
      </c>
      <c r="E3748">
        <v>5</v>
      </c>
      <c r="F3748">
        <v>2035</v>
      </c>
      <c r="G3748">
        <v>9854.2909202200008</v>
      </c>
    </row>
    <row r="3749" spans="2:8" x14ac:dyDescent="0.25">
      <c r="B3749" t="s">
        <v>238</v>
      </c>
      <c r="C3749" t="s">
        <v>253</v>
      </c>
      <c r="D3749" t="s">
        <v>259</v>
      </c>
      <c r="E3749">
        <v>5</v>
      </c>
      <c r="F3749">
        <v>2040</v>
      </c>
      <c r="G3749">
        <v>12362.009320429999</v>
      </c>
    </row>
    <row r="3750" spans="2:8" x14ac:dyDescent="0.25">
      <c r="B3750" t="s">
        <v>238</v>
      </c>
      <c r="C3750" t="s">
        <v>253</v>
      </c>
      <c r="D3750" t="s">
        <v>259</v>
      </c>
      <c r="E3750">
        <v>5</v>
      </c>
      <c r="F3750">
        <v>2045</v>
      </c>
      <c r="G3750">
        <v>10727.53776152</v>
      </c>
    </row>
    <row r="3751" spans="2:8" x14ac:dyDescent="0.25">
      <c r="B3751" t="s">
        <v>238</v>
      </c>
      <c r="C3751" t="s">
        <v>253</v>
      </c>
      <c r="D3751" t="s">
        <v>259</v>
      </c>
      <c r="E3751">
        <v>5</v>
      </c>
      <c r="F3751">
        <v>2050</v>
      </c>
      <c r="G3751">
        <v>11722.309501010001</v>
      </c>
    </row>
    <row r="3752" spans="2:8" x14ac:dyDescent="0.25">
      <c r="B3752" t="s">
        <v>238</v>
      </c>
      <c r="C3752" t="s">
        <v>253</v>
      </c>
      <c r="D3752" t="s">
        <v>259</v>
      </c>
      <c r="E3752">
        <v>6</v>
      </c>
      <c r="F3752">
        <v>2010</v>
      </c>
      <c r="G3752">
        <v>2779.8394364999999</v>
      </c>
    </row>
    <row r="3753" spans="2:8" x14ac:dyDescent="0.25">
      <c r="B3753" t="s">
        <v>238</v>
      </c>
      <c r="C3753" t="s">
        <v>253</v>
      </c>
      <c r="D3753" t="s">
        <v>259</v>
      </c>
      <c r="E3753">
        <v>6</v>
      </c>
      <c r="F3753">
        <v>2015</v>
      </c>
      <c r="G3753">
        <v>2527.55892163</v>
      </c>
    </row>
    <row r="3754" spans="2:8" x14ac:dyDescent="0.25">
      <c r="B3754" t="s">
        <v>238</v>
      </c>
      <c r="C3754" t="s">
        <v>253</v>
      </c>
      <c r="D3754" t="s">
        <v>259</v>
      </c>
      <c r="E3754">
        <v>6</v>
      </c>
      <c r="F3754">
        <v>2020</v>
      </c>
      <c r="G3754">
        <v>2725.4771592699999</v>
      </c>
    </row>
    <row r="3755" spans="2:8" x14ac:dyDescent="0.25">
      <c r="B3755" t="s">
        <v>238</v>
      </c>
      <c r="C3755" t="s">
        <v>253</v>
      </c>
      <c r="D3755" t="s">
        <v>259</v>
      </c>
      <c r="E3755">
        <v>6</v>
      </c>
      <c r="F3755">
        <v>2025</v>
      </c>
      <c r="G3755">
        <v>2754.56639851</v>
      </c>
    </row>
    <row r="3756" spans="2:8" x14ac:dyDescent="0.25">
      <c r="B3756" t="s">
        <v>238</v>
      </c>
      <c r="C3756" t="s">
        <v>253</v>
      </c>
      <c r="D3756" t="s">
        <v>259</v>
      </c>
      <c r="E3756">
        <v>6</v>
      </c>
      <c r="F3756">
        <v>2030</v>
      </c>
      <c r="G3756">
        <v>2476.1885332500001</v>
      </c>
    </row>
    <row r="3757" spans="2:8" x14ac:dyDescent="0.25">
      <c r="B3757" t="s">
        <v>238</v>
      </c>
      <c r="C3757" t="s">
        <v>253</v>
      </c>
      <c r="D3757" t="s">
        <v>259</v>
      </c>
      <c r="E3757">
        <v>6</v>
      </c>
      <c r="F3757">
        <v>2035</v>
      </c>
      <c r="G3757">
        <v>2366.9130853199999</v>
      </c>
    </row>
    <row r="3758" spans="2:8" x14ac:dyDescent="0.25">
      <c r="B3758" t="s">
        <v>238</v>
      </c>
      <c r="C3758" t="s">
        <v>253</v>
      </c>
      <c r="D3758" t="s">
        <v>259</v>
      </c>
      <c r="E3758">
        <v>6</v>
      </c>
      <c r="F3758">
        <v>2040</v>
      </c>
      <c r="G3758">
        <v>2003.1081647799999</v>
      </c>
    </row>
    <row r="3759" spans="2:8" x14ac:dyDescent="0.25">
      <c r="B3759" t="s">
        <v>238</v>
      </c>
      <c r="C3759" t="s">
        <v>253</v>
      </c>
      <c r="D3759" t="s">
        <v>259</v>
      </c>
      <c r="E3759">
        <v>6</v>
      </c>
      <c r="F3759">
        <v>2045</v>
      </c>
      <c r="G3759">
        <v>2734.2417864700001</v>
      </c>
    </row>
    <row r="3760" spans="2:8" x14ac:dyDescent="0.25">
      <c r="B3760" t="s">
        <v>238</v>
      </c>
      <c r="C3760" t="s">
        <v>253</v>
      </c>
      <c r="D3760" t="s">
        <v>259</v>
      </c>
      <c r="E3760">
        <v>6</v>
      </c>
      <c r="F3760">
        <v>2050</v>
      </c>
      <c r="G3760">
        <v>2730</v>
      </c>
      <c r="H3760" s="161"/>
    </row>
    <row r="3761" spans="2:8" x14ac:dyDescent="0.25">
      <c r="B3761" t="s">
        <v>238</v>
      </c>
      <c r="C3761" t="s">
        <v>252</v>
      </c>
      <c r="D3761" t="s">
        <v>251</v>
      </c>
      <c r="E3761">
        <v>1</v>
      </c>
      <c r="F3761">
        <v>2010</v>
      </c>
      <c r="G3761" s="161">
        <v>339238.620283</v>
      </c>
      <c r="H3761" s="161"/>
    </row>
    <row r="3762" spans="2:8" x14ac:dyDescent="0.25">
      <c r="B3762" t="s">
        <v>238</v>
      </c>
      <c r="C3762" t="s">
        <v>252</v>
      </c>
      <c r="D3762" t="s">
        <v>251</v>
      </c>
      <c r="E3762">
        <v>1</v>
      </c>
      <c r="F3762">
        <v>2015</v>
      </c>
      <c r="G3762" s="161">
        <v>373824.15382599999</v>
      </c>
      <c r="H3762" s="161"/>
    </row>
    <row r="3763" spans="2:8" x14ac:dyDescent="0.25">
      <c r="B3763" t="s">
        <v>238</v>
      </c>
      <c r="C3763" t="s">
        <v>252</v>
      </c>
      <c r="D3763" t="s">
        <v>251</v>
      </c>
      <c r="E3763">
        <v>1</v>
      </c>
      <c r="F3763">
        <v>2020</v>
      </c>
      <c r="G3763" s="161">
        <v>393621.704493</v>
      </c>
      <c r="H3763" s="161"/>
    </row>
    <row r="3764" spans="2:8" x14ac:dyDescent="0.25">
      <c r="B3764" t="s">
        <v>238</v>
      </c>
      <c r="C3764" t="s">
        <v>252</v>
      </c>
      <c r="D3764" t="s">
        <v>251</v>
      </c>
      <c r="E3764">
        <v>1</v>
      </c>
      <c r="F3764">
        <v>2025</v>
      </c>
      <c r="G3764" s="161">
        <v>410944.631857</v>
      </c>
      <c r="H3764" s="161"/>
    </row>
    <row r="3765" spans="2:8" x14ac:dyDescent="0.25">
      <c r="B3765" t="s">
        <v>238</v>
      </c>
      <c r="C3765" t="s">
        <v>252</v>
      </c>
      <c r="D3765" t="s">
        <v>251</v>
      </c>
      <c r="E3765">
        <v>1</v>
      </c>
      <c r="F3765">
        <v>2030</v>
      </c>
      <c r="G3765" s="161">
        <v>414973.54353000002</v>
      </c>
      <c r="H3765" s="161"/>
    </row>
    <row r="3766" spans="2:8" x14ac:dyDescent="0.25">
      <c r="B3766" t="s">
        <v>238</v>
      </c>
      <c r="C3766" t="s">
        <v>252</v>
      </c>
      <c r="D3766" t="s">
        <v>251</v>
      </c>
      <c r="E3766">
        <v>1</v>
      </c>
      <c r="F3766">
        <v>2035</v>
      </c>
      <c r="G3766" s="161">
        <v>435968.60997300001</v>
      </c>
      <c r="H3766" s="161"/>
    </row>
    <row r="3767" spans="2:8" x14ac:dyDescent="0.25">
      <c r="B3767" t="s">
        <v>238</v>
      </c>
      <c r="C3767" t="s">
        <v>252</v>
      </c>
      <c r="D3767" t="s">
        <v>251</v>
      </c>
      <c r="E3767">
        <v>1</v>
      </c>
      <c r="F3767">
        <v>2040</v>
      </c>
      <c r="G3767" s="161">
        <v>441216.95726499998</v>
      </c>
      <c r="H3767" s="161"/>
    </row>
    <row r="3768" spans="2:8" x14ac:dyDescent="0.25">
      <c r="B3768" t="s">
        <v>238</v>
      </c>
      <c r="C3768" t="s">
        <v>252</v>
      </c>
      <c r="D3768" t="s">
        <v>251</v>
      </c>
      <c r="E3768">
        <v>1</v>
      </c>
      <c r="F3768">
        <v>2045</v>
      </c>
      <c r="G3768" s="161">
        <v>450411.10277400003</v>
      </c>
      <c r="H3768" s="161"/>
    </row>
    <row r="3769" spans="2:8" x14ac:dyDescent="0.25">
      <c r="B3769" t="s">
        <v>238</v>
      </c>
      <c r="C3769" t="s">
        <v>252</v>
      </c>
      <c r="D3769" t="s">
        <v>251</v>
      </c>
      <c r="E3769">
        <v>1</v>
      </c>
      <c r="F3769">
        <v>2050</v>
      </c>
      <c r="G3769" s="161">
        <v>459696.498853</v>
      </c>
      <c r="H3769" s="161"/>
    </row>
    <row r="3770" spans="2:8" x14ac:dyDescent="0.25">
      <c r="B3770" t="s">
        <v>238</v>
      </c>
      <c r="C3770" t="s">
        <v>252</v>
      </c>
      <c r="D3770" t="s">
        <v>251</v>
      </c>
      <c r="E3770">
        <v>2</v>
      </c>
      <c r="F3770">
        <v>2010</v>
      </c>
      <c r="G3770" s="161">
        <v>179277.18318600001</v>
      </c>
      <c r="H3770" s="161"/>
    </row>
    <row r="3771" spans="2:8" x14ac:dyDescent="0.25">
      <c r="B3771" t="s">
        <v>238</v>
      </c>
      <c r="C3771" t="s">
        <v>252</v>
      </c>
      <c r="D3771" t="s">
        <v>251</v>
      </c>
      <c r="E3771">
        <v>2</v>
      </c>
      <c r="F3771">
        <v>2015</v>
      </c>
      <c r="G3771" s="161">
        <v>164170.97313699999</v>
      </c>
      <c r="H3771" s="161"/>
    </row>
    <row r="3772" spans="2:8" x14ac:dyDescent="0.25">
      <c r="B3772" t="s">
        <v>238</v>
      </c>
      <c r="C3772" t="s">
        <v>252</v>
      </c>
      <c r="D3772" t="s">
        <v>251</v>
      </c>
      <c r="E3772">
        <v>2</v>
      </c>
      <c r="F3772">
        <v>2020</v>
      </c>
      <c r="G3772" s="161">
        <v>164964.35590200001</v>
      </c>
      <c r="H3772" s="161"/>
    </row>
    <row r="3773" spans="2:8" x14ac:dyDescent="0.25">
      <c r="B3773" t="s">
        <v>238</v>
      </c>
      <c r="C3773" t="s">
        <v>252</v>
      </c>
      <c r="D3773" t="s">
        <v>251</v>
      </c>
      <c r="E3773">
        <v>2</v>
      </c>
      <c r="F3773">
        <v>2025</v>
      </c>
      <c r="G3773" s="161">
        <v>163231.628876</v>
      </c>
      <c r="H3773" s="161"/>
    </row>
    <row r="3774" spans="2:8" x14ac:dyDescent="0.25">
      <c r="B3774" t="s">
        <v>238</v>
      </c>
      <c r="C3774" t="s">
        <v>252</v>
      </c>
      <c r="D3774" t="s">
        <v>251</v>
      </c>
      <c r="E3774">
        <v>2</v>
      </c>
      <c r="F3774">
        <v>2030</v>
      </c>
      <c r="G3774" s="161">
        <v>164360.18628600001</v>
      </c>
      <c r="H3774" s="161"/>
    </row>
    <row r="3775" spans="2:8" x14ac:dyDescent="0.25">
      <c r="B3775" t="s">
        <v>238</v>
      </c>
      <c r="C3775" t="s">
        <v>252</v>
      </c>
      <c r="D3775" t="s">
        <v>251</v>
      </c>
      <c r="E3775">
        <v>2</v>
      </c>
      <c r="F3775">
        <v>2035</v>
      </c>
      <c r="G3775" s="161">
        <v>168609.07151000001</v>
      </c>
      <c r="H3775" s="161"/>
    </row>
    <row r="3776" spans="2:8" x14ac:dyDescent="0.25">
      <c r="B3776" t="s">
        <v>238</v>
      </c>
      <c r="C3776" t="s">
        <v>252</v>
      </c>
      <c r="D3776" t="s">
        <v>251</v>
      </c>
      <c r="E3776">
        <v>2</v>
      </c>
      <c r="F3776">
        <v>2040</v>
      </c>
      <c r="G3776" s="161">
        <v>171133.869465</v>
      </c>
      <c r="H3776" s="161"/>
    </row>
    <row r="3777" spans="2:8" x14ac:dyDescent="0.25">
      <c r="B3777" t="s">
        <v>238</v>
      </c>
      <c r="C3777" t="s">
        <v>252</v>
      </c>
      <c r="D3777" t="s">
        <v>251</v>
      </c>
      <c r="E3777">
        <v>2</v>
      </c>
      <c r="F3777">
        <v>2045</v>
      </c>
      <c r="G3777" s="161">
        <v>169988.755596</v>
      </c>
      <c r="H3777" s="161"/>
    </row>
    <row r="3778" spans="2:8" x14ac:dyDescent="0.25">
      <c r="B3778" t="s">
        <v>238</v>
      </c>
      <c r="C3778" t="s">
        <v>252</v>
      </c>
      <c r="D3778" t="s">
        <v>251</v>
      </c>
      <c r="E3778">
        <v>2</v>
      </c>
      <c r="F3778">
        <v>2050</v>
      </c>
      <c r="G3778" s="161">
        <v>165877.14144100001</v>
      </c>
    </row>
    <row r="3779" spans="2:8" x14ac:dyDescent="0.25">
      <c r="B3779" t="s">
        <v>238</v>
      </c>
      <c r="C3779" t="s">
        <v>252</v>
      </c>
      <c r="D3779" t="s">
        <v>251</v>
      </c>
      <c r="E3779">
        <v>3</v>
      </c>
      <c r="F3779">
        <v>2010</v>
      </c>
      <c r="G3779">
        <v>61808.338691520003</v>
      </c>
    </row>
    <row r="3780" spans="2:8" x14ac:dyDescent="0.25">
      <c r="B3780" t="s">
        <v>238</v>
      </c>
      <c r="C3780" t="s">
        <v>252</v>
      </c>
      <c r="D3780" t="s">
        <v>251</v>
      </c>
      <c r="E3780">
        <v>3</v>
      </c>
      <c r="F3780">
        <v>2015</v>
      </c>
      <c r="G3780">
        <v>67419.580691249997</v>
      </c>
    </row>
    <row r="3781" spans="2:8" x14ac:dyDescent="0.25">
      <c r="B3781" t="s">
        <v>238</v>
      </c>
      <c r="C3781" t="s">
        <v>252</v>
      </c>
      <c r="D3781" t="s">
        <v>251</v>
      </c>
      <c r="E3781">
        <v>3</v>
      </c>
      <c r="F3781">
        <v>2020</v>
      </c>
      <c r="G3781">
        <v>72367.758726870001</v>
      </c>
    </row>
    <row r="3782" spans="2:8" x14ac:dyDescent="0.25">
      <c r="B3782" t="s">
        <v>238</v>
      </c>
      <c r="C3782" t="s">
        <v>252</v>
      </c>
      <c r="D3782" t="s">
        <v>251</v>
      </c>
      <c r="E3782">
        <v>3</v>
      </c>
      <c r="F3782">
        <v>2025</v>
      </c>
      <c r="G3782">
        <v>74275.853930939993</v>
      </c>
    </row>
    <row r="3783" spans="2:8" x14ac:dyDescent="0.25">
      <c r="B3783" t="s">
        <v>238</v>
      </c>
      <c r="C3783" t="s">
        <v>252</v>
      </c>
      <c r="D3783" t="s">
        <v>251</v>
      </c>
      <c r="E3783">
        <v>3</v>
      </c>
      <c r="F3783">
        <v>2030</v>
      </c>
      <c r="G3783">
        <v>69979.578232080006</v>
      </c>
    </row>
    <row r="3784" spans="2:8" x14ac:dyDescent="0.25">
      <c r="B3784" t="s">
        <v>238</v>
      </c>
      <c r="C3784" t="s">
        <v>252</v>
      </c>
      <c r="D3784" t="s">
        <v>251</v>
      </c>
      <c r="E3784">
        <v>3</v>
      </c>
      <c r="F3784">
        <v>2035</v>
      </c>
      <c r="G3784">
        <v>68282.030489419994</v>
      </c>
    </row>
    <row r="3785" spans="2:8" x14ac:dyDescent="0.25">
      <c r="B3785" t="s">
        <v>238</v>
      </c>
      <c r="C3785" t="s">
        <v>252</v>
      </c>
      <c r="D3785" t="s">
        <v>251</v>
      </c>
      <c r="E3785">
        <v>3</v>
      </c>
      <c r="F3785">
        <v>2040</v>
      </c>
      <c r="G3785">
        <v>71603.314806139999</v>
      </c>
    </row>
    <row r="3786" spans="2:8" x14ac:dyDescent="0.25">
      <c r="B3786" t="s">
        <v>238</v>
      </c>
      <c r="C3786" t="s">
        <v>252</v>
      </c>
      <c r="D3786" t="s">
        <v>251</v>
      </c>
      <c r="E3786">
        <v>3</v>
      </c>
      <c r="F3786">
        <v>2045</v>
      </c>
      <c r="G3786">
        <v>70594.673492389993</v>
      </c>
    </row>
    <row r="3787" spans="2:8" x14ac:dyDescent="0.25">
      <c r="B3787" t="s">
        <v>238</v>
      </c>
      <c r="C3787" t="s">
        <v>252</v>
      </c>
      <c r="D3787" t="s">
        <v>251</v>
      </c>
      <c r="E3787">
        <v>3</v>
      </c>
      <c r="F3787">
        <v>2050</v>
      </c>
      <c r="G3787">
        <v>72086.435650090003</v>
      </c>
    </row>
    <row r="3788" spans="2:8" x14ac:dyDescent="0.25">
      <c r="B3788" t="s">
        <v>238</v>
      </c>
      <c r="C3788" t="s">
        <v>252</v>
      </c>
      <c r="D3788" t="s">
        <v>251</v>
      </c>
      <c r="E3788">
        <v>4</v>
      </c>
      <c r="F3788">
        <v>2010</v>
      </c>
      <c r="G3788">
        <v>36881.857718760002</v>
      </c>
    </row>
    <row r="3789" spans="2:8" x14ac:dyDescent="0.25">
      <c r="B3789" t="s">
        <v>238</v>
      </c>
      <c r="C3789" t="s">
        <v>252</v>
      </c>
      <c r="D3789" t="s">
        <v>251</v>
      </c>
      <c r="E3789">
        <v>4</v>
      </c>
      <c r="F3789">
        <v>2015</v>
      </c>
      <c r="G3789">
        <v>43747.52116669</v>
      </c>
    </row>
    <row r="3790" spans="2:8" x14ac:dyDescent="0.25">
      <c r="B3790" t="s">
        <v>238</v>
      </c>
      <c r="C3790" t="s">
        <v>252</v>
      </c>
      <c r="D3790" t="s">
        <v>251</v>
      </c>
      <c r="E3790">
        <v>4</v>
      </c>
      <c r="F3790">
        <v>2020</v>
      </c>
      <c r="G3790">
        <v>41788.746670400003</v>
      </c>
    </row>
    <row r="3791" spans="2:8" x14ac:dyDescent="0.25">
      <c r="B3791" t="s">
        <v>238</v>
      </c>
      <c r="C3791" t="s">
        <v>252</v>
      </c>
      <c r="D3791" t="s">
        <v>251</v>
      </c>
      <c r="E3791">
        <v>4</v>
      </c>
      <c r="F3791">
        <v>2025</v>
      </c>
      <c r="G3791">
        <v>44601.642975820003</v>
      </c>
    </row>
    <row r="3792" spans="2:8" x14ac:dyDescent="0.25">
      <c r="B3792" t="s">
        <v>238</v>
      </c>
      <c r="C3792" t="s">
        <v>252</v>
      </c>
      <c r="D3792" t="s">
        <v>251</v>
      </c>
      <c r="E3792">
        <v>4</v>
      </c>
      <c r="F3792">
        <v>2030</v>
      </c>
      <c r="G3792">
        <v>47864.235174699999</v>
      </c>
    </row>
    <row r="3793" spans="2:7" x14ac:dyDescent="0.25">
      <c r="B3793" t="s">
        <v>238</v>
      </c>
      <c r="C3793" t="s">
        <v>252</v>
      </c>
      <c r="D3793" t="s">
        <v>251</v>
      </c>
      <c r="E3793">
        <v>4</v>
      </c>
      <c r="F3793">
        <v>2035</v>
      </c>
      <c r="G3793">
        <v>48142.500983799997</v>
      </c>
    </row>
    <row r="3794" spans="2:7" x14ac:dyDescent="0.25">
      <c r="B3794" t="s">
        <v>238</v>
      </c>
      <c r="C3794" t="s">
        <v>252</v>
      </c>
      <c r="D3794" t="s">
        <v>251</v>
      </c>
      <c r="E3794">
        <v>4</v>
      </c>
      <c r="F3794">
        <v>2040</v>
      </c>
      <c r="G3794">
        <v>47794.24576944</v>
      </c>
    </row>
    <row r="3795" spans="2:7" x14ac:dyDescent="0.25">
      <c r="B3795" t="s">
        <v>238</v>
      </c>
      <c r="C3795" t="s">
        <v>252</v>
      </c>
      <c r="D3795" t="s">
        <v>251</v>
      </c>
      <c r="E3795">
        <v>4</v>
      </c>
      <c r="F3795">
        <v>2045</v>
      </c>
      <c r="G3795">
        <v>49944.192285899997</v>
      </c>
    </row>
    <row r="3796" spans="2:7" x14ac:dyDescent="0.25">
      <c r="B3796" t="s">
        <v>238</v>
      </c>
      <c r="C3796" t="s">
        <v>252</v>
      </c>
      <c r="D3796" t="s">
        <v>251</v>
      </c>
      <c r="E3796">
        <v>4</v>
      </c>
      <c r="F3796">
        <v>2050</v>
      </c>
      <c r="G3796">
        <v>47477.059388319998</v>
      </c>
    </row>
    <row r="3797" spans="2:7" x14ac:dyDescent="0.25">
      <c r="B3797" t="s">
        <v>238</v>
      </c>
      <c r="C3797" t="s">
        <v>252</v>
      </c>
      <c r="D3797" t="s">
        <v>251</v>
      </c>
      <c r="E3797">
        <v>5</v>
      </c>
      <c r="F3797">
        <v>2010</v>
      </c>
      <c r="G3797">
        <v>11486.41234013</v>
      </c>
    </row>
    <row r="3798" spans="2:7" x14ac:dyDescent="0.25">
      <c r="B3798" t="s">
        <v>238</v>
      </c>
      <c r="C3798" t="s">
        <v>252</v>
      </c>
      <c r="D3798" t="s">
        <v>251</v>
      </c>
      <c r="E3798">
        <v>5</v>
      </c>
      <c r="F3798">
        <v>2015</v>
      </c>
      <c r="G3798">
        <v>13177.13882117</v>
      </c>
    </row>
    <row r="3799" spans="2:7" x14ac:dyDescent="0.25">
      <c r="B3799" t="s">
        <v>238</v>
      </c>
      <c r="C3799" t="s">
        <v>252</v>
      </c>
      <c r="D3799" t="s">
        <v>251</v>
      </c>
      <c r="E3799">
        <v>5</v>
      </c>
      <c r="F3799">
        <v>2020</v>
      </c>
      <c r="G3799">
        <v>13389.07672565</v>
      </c>
    </row>
    <row r="3800" spans="2:7" x14ac:dyDescent="0.25">
      <c r="B3800" t="s">
        <v>238</v>
      </c>
      <c r="C3800" t="s">
        <v>252</v>
      </c>
      <c r="D3800" t="s">
        <v>251</v>
      </c>
      <c r="E3800">
        <v>5</v>
      </c>
      <c r="F3800">
        <v>2025</v>
      </c>
      <c r="G3800">
        <v>13924.057434030001</v>
      </c>
    </row>
    <row r="3801" spans="2:7" x14ac:dyDescent="0.25">
      <c r="B3801" t="s">
        <v>238</v>
      </c>
      <c r="C3801" t="s">
        <v>252</v>
      </c>
      <c r="D3801" t="s">
        <v>251</v>
      </c>
      <c r="E3801">
        <v>5</v>
      </c>
      <c r="F3801">
        <v>2030</v>
      </c>
      <c r="G3801">
        <v>11833.38010414</v>
      </c>
    </row>
    <row r="3802" spans="2:7" x14ac:dyDescent="0.25">
      <c r="B3802" t="s">
        <v>238</v>
      </c>
      <c r="C3802" t="s">
        <v>252</v>
      </c>
      <c r="D3802" t="s">
        <v>251</v>
      </c>
      <c r="E3802">
        <v>5</v>
      </c>
      <c r="F3802">
        <v>2035</v>
      </c>
      <c r="G3802">
        <v>16407.846798390001</v>
      </c>
    </row>
    <row r="3803" spans="2:7" x14ac:dyDescent="0.25">
      <c r="B3803" t="s">
        <v>238</v>
      </c>
      <c r="C3803" t="s">
        <v>252</v>
      </c>
      <c r="D3803" t="s">
        <v>251</v>
      </c>
      <c r="E3803">
        <v>5</v>
      </c>
      <c r="F3803">
        <v>2040</v>
      </c>
      <c r="G3803">
        <v>13565.33435248</v>
      </c>
    </row>
    <row r="3804" spans="2:7" x14ac:dyDescent="0.25">
      <c r="B3804" t="s">
        <v>238</v>
      </c>
      <c r="C3804" t="s">
        <v>252</v>
      </c>
      <c r="D3804" t="s">
        <v>251</v>
      </c>
      <c r="E3804">
        <v>5</v>
      </c>
      <c r="F3804">
        <v>2045</v>
      </c>
      <c r="G3804">
        <v>12792.995288890001</v>
      </c>
    </row>
    <row r="3805" spans="2:7" x14ac:dyDescent="0.25">
      <c r="B3805" t="s">
        <v>238</v>
      </c>
      <c r="C3805" t="s">
        <v>252</v>
      </c>
      <c r="D3805" t="s">
        <v>251</v>
      </c>
      <c r="E3805">
        <v>5</v>
      </c>
      <c r="F3805">
        <v>2050</v>
      </c>
      <c r="G3805">
        <v>15484.21083606</v>
      </c>
    </row>
    <row r="3806" spans="2:7" x14ac:dyDescent="0.25">
      <c r="B3806" t="s">
        <v>238</v>
      </c>
      <c r="C3806" t="s">
        <v>252</v>
      </c>
      <c r="D3806" t="s">
        <v>251</v>
      </c>
      <c r="E3806">
        <v>6</v>
      </c>
      <c r="F3806">
        <v>2010</v>
      </c>
      <c r="G3806">
        <v>5830.9670625199997</v>
      </c>
    </row>
    <row r="3807" spans="2:7" x14ac:dyDescent="0.25">
      <c r="B3807" t="s">
        <v>238</v>
      </c>
      <c r="C3807" t="s">
        <v>252</v>
      </c>
      <c r="D3807" t="s">
        <v>251</v>
      </c>
      <c r="E3807">
        <v>6</v>
      </c>
      <c r="F3807">
        <v>2015</v>
      </c>
      <c r="G3807">
        <v>6649.77850356</v>
      </c>
    </row>
    <row r="3808" spans="2:7" x14ac:dyDescent="0.25">
      <c r="B3808" t="s">
        <v>238</v>
      </c>
      <c r="C3808" t="s">
        <v>252</v>
      </c>
      <c r="D3808" t="s">
        <v>251</v>
      </c>
      <c r="E3808">
        <v>6</v>
      </c>
      <c r="F3808">
        <v>2020</v>
      </c>
      <c r="G3808">
        <v>6746.8399912499999</v>
      </c>
    </row>
    <row r="3809" spans="2:8" x14ac:dyDescent="0.25">
      <c r="B3809" t="s">
        <v>238</v>
      </c>
      <c r="C3809" t="s">
        <v>252</v>
      </c>
      <c r="D3809" t="s">
        <v>251</v>
      </c>
      <c r="E3809">
        <v>6</v>
      </c>
      <c r="F3809">
        <v>2025</v>
      </c>
      <c r="G3809">
        <v>6039.94475031</v>
      </c>
    </row>
    <row r="3810" spans="2:8" x14ac:dyDescent="0.25">
      <c r="B3810" t="s">
        <v>238</v>
      </c>
      <c r="C3810" t="s">
        <v>252</v>
      </c>
      <c r="D3810" t="s">
        <v>251</v>
      </c>
      <c r="E3810">
        <v>6</v>
      </c>
      <c r="F3810">
        <v>2030</v>
      </c>
      <c r="G3810">
        <v>7090.9581188000002</v>
      </c>
    </row>
    <row r="3811" spans="2:8" x14ac:dyDescent="0.25">
      <c r="B3811" t="s">
        <v>238</v>
      </c>
      <c r="C3811" t="s">
        <v>252</v>
      </c>
      <c r="D3811" t="s">
        <v>251</v>
      </c>
      <c r="E3811">
        <v>6</v>
      </c>
      <c r="F3811">
        <v>2035</v>
      </c>
      <c r="G3811">
        <v>6251.3629228</v>
      </c>
    </row>
    <row r="3812" spans="2:8" x14ac:dyDescent="0.25">
      <c r="B3812" t="s">
        <v>238</v>
      </c>
      <c r="C3812" t="s">
        <v>252</v>
      </c>
      <c r="D3812" t="s">
        <v>251</v>
      </c>
      <c r="E3812">
        <v>6</v>
      </c>
      <c r="F3812">
        <v>2040</v>
      </c>
      <c r="G3812">
        <v>5863.6555651099998</v>
      </c>
    </row>
    <row r="3813" spans="2:8" x14ac:dyDescent="0.25">
      <c r="B3813" t="s">
        <v>238</v>
      </c>
      <c r="C3813" t="s">
        <v>252</v>
      </c>
      <c r="D3813" t="s">
        <v>251</v>
      </c>
      <c r="E3813">
        <v>6</v>
      </c>
      <c r="F3813">
        <v>2045</v>
      </c>
      <c r="G3813">
        <v>6794.2132455299998</v>
      </c>
    </row>
    <row r="3814" spans="2:8" x14ac:dyDescent="0.25">
      <c r="B3814" t="s">
        <v>238</v>
      </c>
      <c r="C3814" t="s">
        <v>252</v>
      </c>
      <c r="D3814" t="s">
        <v>251</v>
      </c>
      <c r="E3814">
        <v>6</v>
      </c>
      <c r="F3814">
        <v>2050</v>
      </c>
      <c r="G3814">
        <v>5993.3269604699999</v>
      </c>
      <c r="H3814" s="161"/>
    </row>
    <row r="3815" spans="2:8" x14ac:dyDescent="0.25">
      <c r="B3815" t="s">
        <v>238</v>
      </c>
      <c r="C3815" t="s">
        <v>252</v>
      </c>
      <c r="D3815" t="s">
        <v>254</v>
      </c>
      <c r="E3815">
        <v>1</v>
      </c>
      <c r="F3815">
        <v>2010</v>
      </c>
      <c r="G3815" s="161">
        <v>323075.53299400001</v>
      </c>
      <c r="H3815" s="161"/>
    </row>
    <row r="3816" spans="2:8" x14ac:dyDescent="0.25">
      <c r="B3816" t="s">
        <v>238</v>
      </c>
      <c r="C3816" t="s">
        <v>252</v>
      </c>
      <c r="D3816" t="s">
        <v>254</v>
      </c>
      <c r="E3816">
        <v>1</v>
      </c>
      <c r="F3816">
        <v>2015</v>
      </c>
      <c r="G3816" s="161">
        <v>337523.03872999997</v>
      </c>
      <c r="H3816" s="161"/>
    </row>
    <row r="3817" spans="2:8" x14ac:dyDescent="0.25">
      <c r="B3817" t="s">
        <v>238</v>
      </c>
      <c r="C3817" t="s">
        <v>252</v>
      </c>
      <c r="D3817" t="s">
        <v>254</v>
      </c>
      <c r="E3817">
        <v>1</v>
      </c>
      <c r="F3817">
        <v>2020</v>
      </c>
      <c r="G3817" s="161">
        <v>365239.16722</v>
      </c>
      <c r="H3817" s="161"/>
    </row>
    <row r="3818" spans="2:8" x14ac:dyDescent="0.25">
      <c r="B3818" t="s">
        <v>238</v>
      </c>
      <c r="C3818" t="s">
        <v>252</v>
      </c>
      <c r="D3818" t="s">
        <v>254</v>
      </c>
      <c r="E3818">
        <v>1</v>
      </c>
      <c r="F3818">
        <v>2025</v>
      </c>
      <c r="G3818" s="161">
        <v>373027.29908199998</v>
      </c>
      <c r="H3818" s="161"/>
    </row>
    <row r="3819" spans="2:8" x14ac:dyDescent="0.25">
      <c r="B3819" t="s">
        <v>238</v>
      </c>
      <c r="C3819" t="s">
        <v>252</v>
      </c>
      <c r="D3819" t="s">
        <v>254</v>
      </c>
      <c r="E3819">
        <v>1</v>
      </c>
      <c r="F3819">
        <v>2030</v>
      </c>
      <c r="G3819" s="161">
        <v>378275.56533100002</v>
      </c>
      <c r="H3819" s="161"/>
    </row>
    <row r="3820" spans="2:8" x14ac:dyDescent="0.25">
      <c r="B3820" t="s">
        <v>238</v>
      </c>
      <c r="C3820" t="s">
        <v>252</v>
      </c>
      <c r="D3820" t="s">
        <v>254</v>
      </c>
      <c r="E3820">
        <v>1</v>
      </c>
      <c r="F3820">
        <v>2035</v>
      </c>
      <c r="G3820" s="161">
        <v>381086.611714</v>
      </c>
      <c r="H3820" s="161"/>
    </row>
    <row r="3821" spans="2:8" x14ac:dyDescent="0.25">
      <c r="B3821" t="s">
        <v>238</v>
      </c>
      <c r="C3821" t="s">
        <v>252</v>
      </c>
      <c r="D3821" t="s">
        <v>254</v>
      </c>
      <c r="E3821">
        <v>1</v>
      </c>
      <c r="F3821">
        <v>2040</v>
      </c>
      <c r="G3821" s="161">
        <v>396327.59551800002</v>
      </c>
      <c r="H3821" s="161"/>
    </row>
    <row r="3822" spans="2:8" x14ac:dyDescent="0.25">
      <c r="B3822" t="s">
        <v>238</v>
      </c>
      <c r="C3822" t="s">
        <v>252</v>
      </c>
      <c r="D3822" t="s">
        <v>254</v>
      </c>
      <c r="E3822">
        <v>1</v>
      </c>
      <c r="F3822">
        <v>2045</v>
      </c>
      <c r="G3822" s="161">
        <v>396526.30914999999</v>
      </c>
      <c r="H3822" s="161"/>
    </row>
    <row r="3823" spans="2:8" x14ac:dyDescent="0.25">
      <c r="B3823" t="s">
        <v>238</v>
      </c>
      <c r="C3823" t="s">
        <v>252</v>
      </c>
      <c r="D3823" t="s">
        <v>254</v>
      </c>
      <c r="E3823">
        <v>1</v>
      </c>
      <c r="F3823">
        <v>2050</v>
      </c>
      <c r="G3823" s="161">
        <v>405772.61156200001</v>
      </c>
      <c r="H3823" s="161"/>
    </row>
    <row r="3824" spans="2:8" x14ac:dyDescent="0.25">
      <c r="B3824" t="s">
        <v>238</v>
      </c>
      <c r="C3824" t="s">
        <v>252</v>
      </c>
      <c r="D3824" t="s">
        <v>254</v>
      </c>
      <c r="E3824">
        <v>2</v>
      </c>
      <c r="F3824">
        <v>2010</v>
      </c>
      <c r="G3824" s="161">
        <v>170838.48589000001</v>
      </c>
      <c r="H3824" s="161"/>
    </row>
    <row r="3825" spans="2:8" x14ac:dyDescent="0.25">
      <c r="B3825" t="s">
        <v>238</v>
      </c>
      <c r="C3825" t="s">
        <v>252</v>
      </c>
      <c r="D3825" t="s">
        <v>254</v>
      </c>
      <c r="E3825">
        <v>2</v>
      </c>
      <c r="F3825">
        <v>2015</v>
      </c>
      <c r="G3825" s="161">
        <v>160994.40934300001</v>
      </c>
      <c r="H3825" s="161"/>
    </row>
    <row r="3826" spans="2:8" x14ac:dyDescent="0.25">
      <c r="B3826" t="s">
        <v>238</v>
      </c>
      <c r="C3826" t="s">
        <v>252</v>
      </c>
      <c r="D3826" t="s">
        <v>254</v>
      </c>
      <c r="E3826">
        <v>2</v>
      </c>
      <c r="F3826">
        <v>2020</v>
      </c>
      <c r="G3826" s="161">
        <v>162904.720879</v>
      </c>
      <c r="H3826" s="161"/>
    </row>
    <row r="3827" spans="2:8" x14ac:dyDescent="0.25">
      <c r="B3827" t="s">
        <v>238</v>
      </c>
      <c r="C3827" t="s">
        <v>252</v>
      </c>
      <c r="D3827" t="s">
        <v>254</v>
      </c>
      <c r="E3827">
        <v>2</v>
      </c>
      <c r="F3827">
        <v>2025</v>
      </c>
      <c r="G3827" s="161">
        <v>163872.95071599999</v>
      </c>
      <c r="H3827" s="161"/>
    </row>
    <row r="3828" spans="2:8" x14ac:dyDescent="0.25">
      <c r="B3828" t="s">
        <v>238</v>
      </c>
      <c r="C3828" t="s">
        <v>252</v>
      </c>
      <c r="D3828" t="s">
        <v>254</v>
      </c>
      <c r="E3828">
        <v>2</v>
      </c>
      <c r="F3828">
        <v>2030</v>
      </c>
      <c r="G3828" s="161">
        <v>165935.91772100001</v>
      </c>
      <c r="H3828" s="161"/>
    </row>
    <row r="3829" spans="2:8" x14ac:dyDescent="0.25">
      <c r="B3829" t="s">
        <v>238</v>
      </c>
      <c r="C3829" t="s">
        <v>252</v>
      </c>
      <c r="D3829" t="s">
        <v>254</v>
      </c>
      <c r="E3829">
        <v>2</v>
      </c>
      <c r="F3829">
        <v>2035</v>
      </c>
      <c r="G3829" s="161">
        <v>167611.496698</v>
      </c>
      <c r="H3829" s="161"/>
    </row>
    <row r="3830" spans="2:8" x14ac:dyDescent="0.25">
      <c r="B3830" t="s">
        <v>238</v>
      </c>
      <c r="C3830" t="s">
        <v>252</v>
      </c>
      <c r="D3830" t="s">
        <v>254</v>
      </c>
      <c r="E3830">
        <v>2</v>
      </c>
      <c r="F3830">
        <v>2040</v>
      </c>
      <c r="G3830" s="161">
        <v>162274.0263</v>
      </c>
      <c r="H3830" s="161"/>
    </row>
    <row r="3831" spans="2:8" x14ac:dyDescent="0.25">
      <c r="B3831" t="s">
        <v>238</v>
      </c>
      <c r="C3831" t="s">
        <v>252</v>
      </c>
      <c r="D3831" t="s">
        <v>254</v>
      </c>
      <c r="E3831">
        <v>2</v>
      </c>
      <c r="F3831">
        <v>2045</v>
      </c>
      <c r="G3831" s="161">
        <v>163209.39967000001</v>
      </c>
      <c r="H3831" s="161"/>
    </row>
    <row r="3832" spans="2:8" x14ac:dyDescent="0.25">
      <c r="B3832" t="s">
        <v>238</v>
      </c>
      <c r="C3832" t="s">
        <v>252</v>
      </c>
      <c r="D3832" t="s">
        <v>254</v>
      </c>
      <c r="E3832">
        <v>2</v>
      </c>
      <c r="F3832">
        <v>2050</v>
      </c>
      <c r="G3832" s="161">
        <v>171513.85243</v>
      </c>
    </row>
    <row r="3833" spans="2:8" x14ac:dyDescent="0.25">
      <c r="B3833" t="s">
        <v>238</v>
      </c>
      <c r="C3833" t="s">
        <v>252</v>
      </c>
      <c r="D3833" t="s">
        <v>254</v>
      </c>
      <c r="E3833">
        <v>3</v>
      </c>
      <c r="F3833">
        <v>2010</v>
      </c>
      <c r="G3833">
        <v>64075.411770879997</v>
      </c>
    </row>
    <row r="3834" spans="2:8" x14ac:dyDescent="0.25">
      <c r="B3834" t="s">
        <v>238</v>
      </c>
      <c r="C3834" t="s">
        <v>252</v>
      </c>
      <c r="D3834" t="s">
        <v>254</v>
      </c>
      <c r="E3834">
        <v>3</v>
      </c>
      <c r="F3834">
        <v>2015</v>
      </c>
      <c r="G3834">
        <v>68640.6898544</v>
      </c>
    </row>
    <row r="3835" spans="2:8" x14ac:dyDescent="0.25">
      <c r="B3835" t="s">
        <v>238</v>
      </c>
      <c r="C3835" t="s">
        <v>252</v>
      </c>
      <c r="D3835" t="s">
        <v>254</v>
      </c>
      <c r="E3835">
        <v>3</v>
      </c>
      <c r="F3835">
        <v>2020</v>
      </c>
      <c r="G3835">
        <v>72659.771444500002</v>
      </c>
    </row>
    <row r="3836" spans="2:8" x14ac:dyDescent="0.25">
      <c r="B3836" t="s">
        <v>238</v>
      </c>
      <c r="C3836" t="s">
        <v>252</v>
      </c>
      <c r="D3836" t="s">
        <v>254</v>
      </c>
      <c r="E3836">
        <v>3</v>
      </c>
      <c r="F3836">
        <v>2025</v>
      </c>
      <c r="G3836">
        <v>68545.42750428</v>
      </c>
    </row>
    <row r="3837" spans="2:8" x14ac:dyDescent="0.25">
      <c r="B3837" t="s">
        <v>238</v>
      </c>
      <c r="C3837" t="s">
        <v>252</v>
      </c>
      <c r="D3837" t="s">
        <v>254</v>
      </c>
      <c r="E3837">
        <v>3</v>
      </c>
      <c r="F3837">
        <v>2030</v>
      </c>
      <c r="G3837">
        <v>70954.594303599995</v>
      </c>
    </row>
    <row r="3838" spans="2:8" x14ac:dyDescent="0.25">
      <c r="B3838" t="s">
        <v>238</v>
      </c>
      <c r="C3838" t="s">
        <v>252</v>
      </c>
      <c r="D3838" t="s">
        <v>254</v>
      </c>
      <c r="E3838">
        <v>3</v>
      </c>
      <c r="F3838">
        <v>2035</v>
      </c>
      <c r="G3838">
        <v>70275.63483024</v>
      </c>
    </row>
    <row r="3839" spans="2:8" x14ac:dyDescent="0.25">
      <c r="B3839" t="s">
        <v>238</v>
      </c>
      <c r="C3839" t="s">
        <v>252</v>
      </c>
      <c r="D3839" t="s">
        <v>254</v>
      </c>
      <c r="E3839">
        <v>3</v>
      </c>
      <c r="F3839">
        <v>2040</v>
      </c>
      <c r="G3839">
        <v>73801.501685120005</v>
      </c>
    </row>
    <row r="3840" spans="2:8" x14ac:dyDescent="0.25">
      <c r="B3840" t="s">
        <v>238</v>
      </c>
      <c r="C3840" t="s">
        <v>252</v>
      </c>
      <c r="D3840" t="s">
        <v>254</v>
      </c>
      <c r="E3840">
        <v>3</v>
      </c>
      <c r="F3840">
        <v>2045</v>
      </c>
      <c r="G3840">
        <v>71645.925345299998</v>
      </c>
    </row>
    <row r="3841" spans="2:7" x14ac:dyDescent="0.25">
      <c r="B3841" t="s">
        <v>238</v>
      </c>
      <c r="C3841" t="s">
        <v>252</v>
      </c>
      <c r="D3841" t="s">
        <v>254</v>
      </c>
      <c r="E3841">
        <v>3</v>
      </c>
      <c r="F3841">
        <v>2050</v>
      </c>
      <c r="G3841">
        <v>70657.618918480002</v>
      </c>
    </row>
    <row r="3842" spans="2:7" x14ac:dyDescent="0.25">
      <c r="B3842" t="s">
        <v>238</v>
      </c>
      <c r="C3842" t="s">
        <v>252</v>
      </c>
      <c r="D3842" t="s">
        <v>254</v>
      </c>
      <c r="E3842">
        <v>4</v>
      </c>
      <c r="F3842">
        <v>2010</v>
      </c>
      <c r="G3842">
        <v>42187.311891680001</v>
      </c>
    </row>
    <row r="3843" spans="2:7" x14ac:dyDescent="0.25">
      <c r="B3843" t="s">
        <v>238</v>
      </c>
      <c r="C3843" t="s">
        <v>252</v>
      </c>
      <c r="D3843" t="s">
        <v>254</v>
      </c>
      <c r="E3843">
        <v>4</v>
      </c>
      <c r="F3843">
        <v>2015</v>
      </c>
      <c r="G3843">
        <v>47436.484391049999</v>
      </c>
    </row>
    <row r="3844" spans="2:7" x14ac:dyDescent="0.25">
      <c r="B3844" t="s">
        <v>238</v>
      </c>
      <c r="C3844" t="s">
        <v>252</v>
      </c>
      <c r="D3844" t="s">
        <v>254</v>
      </c>
      <c r="E3844">
        <v>4</v>
      </c>
      <c r="F3844">
        <v>2020</v>
      </c>
      <c r="G3844">
        <v>47872.58399775</v>
      </c>
    </row>
    <row r="3845" spans="2:7" x14ac:dyDescent="0.25">
      <c r="B3845" t="s">
        <v>238</v>
      </c>
      <c r="C3845" t="s">
        <v>252</v>
      </c>
      <c r="D3845" t="s">
        <v>254</v>
      </c>
      <c r="E3845">
        <v>4</v>
      </c>
      <c r="F3845">
        <v>2025</v>
      </c>
      <c r="G3845">
        <v>48095.759304699997</v>
      </c>
    </row>
    <row r="3846" spans="2:7" x14ac:dyDescent="0.25">
      <c r="B3846" t="s">
        <v>238</v>
      </c>
      <c r="C3846" t="s">
        <v>252</v>
      </c>
      <c r="D3846" t="s">
        <v>254</v>
      </c>
      <c r="E3846">
        <v>4</v>
      </c>
      <c r="F3846">
        <v>2030</v>
      </c>
      <c r="G3846">
        <v>44796.429393910003</v>
      </c>
    </row>
    <row r="3847" spans="2:7" x14ac:dyDescent="0.25">
      <c r="B3847" t="s">
        <v>238</v>
      </c>
      <c r="C3847" t="s">
        <v>252</v>
      </c>
      <c r="D3847" t="s">
        <v>254</v>
      </c>
      <c r="E3847">
        <v>4</v>
      </c>
      <c r="F3847">
        <v>2035</v>
      </c>
      <c r="G3847">
        <v>46316.848668320003</v>
      </c>
    </row>
    <row r="3848" spans="2:7" x14ac:dyDescent="0.25">
      <c r="B3848" t="s">
        <v>238</v>
      </c>
      <c r="C3848" t="s">
        <v>252</v>
      </c>
      <c r="D3848" t="s">
        <v>254</v>
      </c>
      <c r="E3848">
        <v>4</v>
      </c>
      <c r="F3848">
        <v>2040</v>
      </c>
      <c r="G3848">
        <v>45289.652377029997</v>
      </c>
    </row>
    <row r="3849" spans="2:7" x14ac:dyDescent="0.25">
      <c r="B3849" t="s">
        <v>238</v>
      </c>
      <c r="C3849" t="s">
        <v>252</v>
      </c>
      <c r="D3849" t="s">
        <v>254</v>
      </c>
      <c r="E3849">
        <v>4</v>
      </c>
      <c r="F3849">
        <v>2045</v>
      </c>
      <c r="G3849">
        <v>47308.31100406</v>
      </c>
    </row>
    <row r="3850" spans="2:7" x14ac:dyDescent="0.25">
      <c r="B3850" t="s">
        <v>238</v>
      </c>
      <c r="C3850" t="s">
        <v>252</v>
      </c>
      <c r="D3850" t="s">
        <v>254</v>
      </c>
      <c r="E3850">
        <v>4</v>
      </c>
      <c r="F3850">
        <v>2050</v>
      </c>
      <c r="G3850">
        <v>46211.169285310003</v>
      </c>
    </row>
    <row r="3851" spans="2:7" x14ac:dyDescent="0.25">
      <c r="B3851" t="s">
        <v>238</v>
      </c>
      <c r="C3851" t="s">
        <v>252</v>
      </c>
      <c r="D3851" t="s">
        <v>254</v>
      </c>
      <c r="E3851">
        <v>5</v>
      </c>
      <c r="F3851">
        <v>2010</v>
      </c>
      <c r="G3851">
        <v>17397.855118160001</v>
      </c>
    </row>
    <row r="3852" spans="2:7" x14ac:dyDescent="0.25">
      <c r="B3852" t="s">
        <v>238</v>
      </c>
      <c r="C3852" t="s">
        <v>252</v>
      </c>
      <c r="D3852" t="s">
        <v>254</v>
      </c>
      <c r="E3852">
        <v>5</v>
      </c>
      <c r="F3852">
        <v>2015</v>
      </c>
      <c r="G3852">
        <v>18594.332108250001</v>
      </c>
    </row>
    <row r="3853" spans="2:7" x14ac:dyDescent="0.25">
      <c r="B3853" t="s">
        <v>238</v>
      </c>
      <c r="C3853" t="s">
        <v>252</v>
      </c>
      <c r="D3853" t="s">
        <v>254</v>
      </c>
      <c r="E3853">
        <v>5</v>
      </c>
      <c r="F3853">
        <v>2020</v>
      </c>
      <c r="G3853">
        <v>16815.894400779998</v>
      </c>
    </row>
    <row r="3854" spans="2:7" x14ac:dyDescent="0.25">
      <c r="B3854" t="s">
        <v>238</v>
      </c>
      <c r="C3854" t="s">
        <v>252</v>
      </c>
      <c r="D3854" t="s">
        <v>254</v>
      </c>
      <c r="E3854">
        <v>5</v>
      </c>
      <c r="F3854">
        <v>2025</v>
      </c>
      <c r="G3854">
        <v>14963.86039172</v>
      </c>
    </row>
    <row r="3855" spans="2:7" x14ac:dyDescent="0.25">
      <c r="B3855" t="s">
        <v>238</v>
      </c>
      <c r="C3855" t="s">
        <v>252</v>
      </c>
      <c r="D3855" t="s">
        <v>254</v>
      </c>
      <c r="E3855">
        <v>5</v>
      </c>
      <c r="F3855">
        <v>2030</v>
      </c>
      <c r="G3855">
        <v>14643.00106479</v>
      </c>
    </row>
    <row r="3856" spans="2:7" x14ac:dyDescent="0.25">
      <c r="B3856" t="s">
        <v>238</v>
      </c>
      <c r="C3856" t="s">
        <v>252</v>
      </c>
      <c r="D3856" t="s">
        <v>254</v>
      </c>
      <c r="E3856">
        <v>5</v>
      </c>
      <c r="F3856">
        <v>2035</v>
      </c>
      <c r="G3856">
        <v>14735.42783262</v>
      </c>
    </row>
    <row r="3857" spans="2:8" x14ac:dyDescent="0.25">
      <c r="B3857" t="s">
        <v>238</v>
      </c>
      <c r="C3857" t="s">
        <v>252</v>
      </c>
      <c r="D3857" t="s">
        <v>254</v>
      </c>
      <c r="E3857">
        <v>5</v>
      </c>
      <c r="F3857">
        <v>2040</v>
      </c>
      <c r="G3857">
        <v>15226.459034</v>
      </c>
    </row>
    <row r="3858" spans="2:8" x14ac:dyDescent="0.25">
      <c r="B3858" t="s">
        <v>238</v>
      </c>
      <c r="C3858" t="s">
        <v>252</v>
      </c>
      <c r="D3858" t="s">
        <v>254</v>
      </c>
      <c r="E3858">
        <v>5</v>
      </c>
      <c r="F3858">
        <v>2045</v>
      </c>
      <c r="G3858">
        <v>14550.06645024</v>
      </c>
    </row>
    <row r="3859" spans="2:8" x14ac:dyDescent="0.25">
      <c r="B3859" t="s">
        <v>238</v>
      </c>
      <c r="C3859" t="s">
        <v>252</v>
      </c>
      <c r="D3859" t="s">
        <v>254</v>
      </c>
      <c r="E3859">
        <v>5</v>
      </c>
      <c r="F3859">
        <v>2050</v>
      </c>
      <c r="G3859">
        <v>16630.542302770002</v>
      </c>
    </row>
    <row r="3860" spans="2:8" x14ac:dyDescent="0.25">
      <c r="B3860" t="s">
        <v>238</v>
      </c>
      <c r="C3860" t="s">
        <v>252</v>
      </c>
      <c r="D3860" t="s">
        <v>254</v>
      </c>
      <c r="E3860">
        <v>6</v>
      </c>
      <c r="F3860">
        <v>2010</v>
      </c>
      <c r="G3860">
        <v>11998.76881937</v>
      </c>
    </row>
    <row r="3861" spans="2:8" x14ac:dyDescent="0.25">
      <c r="B3861" t="s">
        <v>238</v>
      </c>
      <c r="C3861" t="s">
        <v>252</v>
      </c>
      <c r="D3861" t="s">
        <v>254</v>
      </c>
      <c r="E3861">
        <v>6</v>
      </c>
      <c r="F3861">
        <v>2015</v>
      </c>
      <c r="G3861">
        <v>8031.9940369300002</v>
      </c>
    </row>
    <row r="3862" spans="2:8" x14ac:dyDescent="0.25">
      <c r="B3862" t="s">
        <v>238</v>
      </c>
      <c r="C3862" t="s">
        <v>252</v>
      </c>
      <c r="D3862" t="s">
        <v>254</v>
      </c>
      <c r="E3862">
        <v>6</v>
      </c>
      <c r="F3862">
        <v>2020</v>
      </c>
      <c r="G3862">
        <v>8132.0970199699996</v>
      </c>
    </row>
    <row r="3863" spans="2:8" x14ac:dyDescent="0.25">
      <c r="B3863" t="s">
        <v>238</v>
      </c>
      <c r="C3863" t="s">
        <v>252</v>
      </c>
      <c r="D3863" t="s">
        <v>254</v>
      </c>
      <c r="E3863">
        <v>6</v>
      </c>
      <c r="F3863">
        <v>2025</v>
      </c>
      <c r="G3863">
        <v>7698.9863521999996</v>
      </c>
    </row>
    <row r="3864" spans="2:8" x14ac:dyDescent="0.25">
      <c r="B3864" t="s">
        <v>238</v>
      </c>
      <c r="C3864" t="s">
        <v>252</v>
      </c>
      <c r="D3864" t="s">
        <v>254</v>
      </c>
      <c r="E3864">
        <v>6</v>
      </c>
      <c r="F3864">
        <v>2030</v>
      </c>
      <c r="G3864">
        <v>6256.0381277699998</v>
      </c>
    </row>
    <row r="3865" spans="2:8" x14ac:dyDescent="0.25">
      <c r="B3865" t="s">
        <v>238</v>
      </c>
      <c r="C3865" t="s">
        <v>252</v>
      </c>
      <c r="D3865" t="s">
        <v>254</v>
      </c>
      <c r="E3865">
        <v>6</v>
      </c>
      <c r="F3865">
        <v>2035</v>
      </c>
      <c r="G3865">
        <v>6984.1341506899998</v>
      </c>
    </row>
    <row r="3866" spans="2:8" x14ac:dyDescent="0.25">
      <c r="B3866" t="s">
        <v>238</v>
      </c>
      <c r="C3866" t="s">
        <v>252</v>
      </c>
      <c r="D3866" t="s">
        <v>254</v>
      </c>
      <c r="E3866">
        <v>6</v>
      </c>
      <c r="F3866">
        <v>2040</v>
      </c>
      <c r="G3866">
        <v>6821.1581947900004</v>
      </c>
    </row>
    <row r="3867" spans="2:8" x14ac:dyDescent="0.25">
      <c r="B3867" t="s">
        <v>238</v>
      </c>
      <c r="C3867" t="s">
        <v>252</v>
      </c>
      <c r="D3867" t="s">
        <v>254</v>
      </c>
      <c r="E3867">
        <v>6</v>
      </c>
      <c r="F3867">
        <v>2045</v>
      </c>
      <c r="G3867">
        <v>7543.98456179</v>
      </c>
    </row>
    <row r="3868" spans="2:8" x14ac:dyDescent="0.25">
      <c r="B3868" t="s">
        <v>238</v>
      </c>
      <c r="C3868" t="s">
        <v>252</v>
      </c>
      <c r="D3868" t="s">
        <v>254</v>
      </c>
      <c r="E3868">
        <v>6</v>
      </c>
      <c r="F3868">
        <v>2050</v>
      </c>
      <c r="G3868">
        <v>7022.1101630399999</v>
      </c>
      <c r="H3868" s="161"/>
    </row>
    <row r="3869" spans="2:8" x14ac:dyDescent="0.25">
      <c r="B3869" t="s">
        <v>238</v>
      </c>
      <c r="C3869" t="s">
        <v>252</v>
      </c>
      <c r="D3869" t="s">
        <v>257</v>
      </c>
      <c r="E3869">
        <v>1</v>
      </c>
      <c r="F3869">
        <v>2010</v>
      </c>
      <c r="G3869" s="161">
        <v>137431.60891899999</v>
      </c>
      <c r="H3869" s="161"/>
    </row>
    <row r="3870" spans="2:8" x14ac:dyDescent="0.25">
      <c r="B3870" t="s">
        <v>238</v>
      </c>
      <c r="C3870" t="s">
        <v>252</v>
      </c>
      <c r="D3870" t="s">
        <v>257</v>
      </c>
      <c r="E3870">
        <v>1</v>
      </c>
      <c r="F3870">
        <v>2015</v>
      </c>
      <c r="G3870" s="161">
        <v>161330.591786</v>
      </c>
      <c r="H3870" s="161"/>
    </row>
    <row r="3871" spans="2:8" x14ac:dyDescent="0.25">
      <c r="B3871" t="s">
        <v>238</v>
      </c>
      <c r="C3871" t="s">
        <v>252</v>
      </c>
      <c r="D3871" t="s">
        <v>257</v>
      </c>
      <c r="E3871">
        <v>1</v>
      </c>
      <c r="F3871">
        <v>2020</v>
      </c>
      <c r="G3871" s="161">
        <v>178891.02043400001</v>
      </c>
      <c r="H3871" s="161"/>
    </row>
    <row r="3872" spans="2:8" x14ac:dyDescent="0.25">
      <c r="B3872" t="s">
        <v>238</v>
      </c>
      <c r="C3872" t="s">
        <v>252</v>
      </c>
      <c r="D3872" t="s">
        <v>257</v>
      </c>
      <c r="E3872">
        <v>1</v>
      </c>
      <c r="F3872">
        <v>2025</v>
      </c>
      <c r="G3872" s="161">
        <v>187200.092355</v>
      </c>
      <c r="H3872" s="161"/>
    </row>
    <row r="3873" spans="2:8" x14ac:dyDescent="0.25">
      <c r="B3873" t="s">
        <v>238</v>
      </c>
      <c r="C3873" t="s">
        <v>252</v>
      </c>
      <c r="D3873" t="s">
        <v>257</v>
      </c>
      <c r="E3873">
        <v>1</v>
      </c>
      <c r="F3873">
        <v>2030</v>
      </c>
      <c r="G3873" s="161">
        <v>194655.816502</v>
      </c>
      <c r="H3873" s="161"/>
    </row>
    <row r="3874" spans="2:8" x14ac:dyDescent="0.25">
      <c r="B3874" t="s">
        <v>238</v>
      </c>
      <c r="C3874" t="s">
        <v>252</v>
      </c>
      <c r="D3874" t="s">
        <v>257</v>
      </c>
      <c r="E3874">
        <v>1</v>
      </c>
      <c r="F3874">
        <v>2035</v>
      </c>
      <c r="G3874" s="161">
        <v>195125.64186100001</v>
      </c>
      <c r="H3874" s="161"/>
    </row>
    <row r="3875" spans="2:8" x14ac:dyDescent="0.25">
      <c r="B3875" t="s">
        <v>238</v>
      </c>
      <c r="C3875" t="s">
        <v>252</v>
      </c>
      <c r="D3875" t="s">
        <v>257</v>
      </c>
      <c r="E3875">
        <v>1</v>
      </c>
      <c r="F3875">
        <v>2040</v>
      </c>
      <c r="G3875" s="161">
        <v>201063.621216</v>
      </c>
      <c r="H3875" s="161"/>
    </row>
    <row r="3876" spans="2:8" x14ac:dyDescent="0.25">
      <c r="B3876" t="s">
        <v>238</v>
      </c>
      <c r="C3876" t="s">
        <v>252</v>
      </c>
      <c r="D3876" t="s">
        <v>257</v>
      </c>
      <c r="E3876">
        <v>1</v>
      </c>
      <c r="F3876">
        <v>2045</v>
      </c>
      <c r="G3876" s="161">
        <v>207141.19530600001</v>
      </c>
      <c r="H3876" s="161"/>
    </row>
    <row r="3877" spans="2:8" x14ac:dyDescent="0.25">
      <c r="B3877" t="s">
        <v>238</v>
      </c>
      <c r="C3877" t="s">
        <v>252</v>
      </c>
      <c r="D3877" t="s">
        <v>257</v>
      </c>
      <c r="E3877">
        <v>1</v>
      </c>
      <c r="F3877">
        <v>2050</v>
      </c>
      <c r="G3877" s="161">
        <v>210383.758928</v>
      </c>
    </row>
    <row r="3878" spans="2:8" x14ac:dyDescent="0.25">
      <c r="B3878" t="s">
        <v>238</v>
      </c>
      <c r="C3878" t="s">
        <v>252</v>
      </c>
      <c r="D3878" t="s">
        <v>257</v>
      </c>
      <c r="E3878">
        <v>2</v>
      </c>
      <c r="F3878">
        <v>2010</v>
      </c>
      <c r="G3878">
        <v>75263.31094204</v>
      </c>
    </row>
    <row r="3879" spans="2:8" x14ac:dyDescent="0.25">
      <c r="B3879" t="s">
        <v>238</v>
      </c>
      <c r="C3879" t="s">
        <v>252</v>
      </c>
      <c r="D3879" t="s">
        <v>257</v>
      </c>
      <c r="E3879">
        <v>2</v>
      </c>
      <c r="F3879">
        <v>2015</v>
      </c>
      <c r="G3879">
        <v>79538.060097850001</v>
      </c>
    </row>
    <row r="3880" spans="2:8" x14ac:dyDescent="0.25">
      <c r="B3880" t="s">
        <v>238</v>
      </c>
      <c r="C3880" t="s">
        <v>252</v>
      </c>
      <c r="D3880" t="s">
        <v>257</v>
      </c>
      <c r="E3880">
        <v>2</v>
      </c>
      <c r="F3880">
        <v>2020</v>
      </c>
      <c r="G3880">
        <v>86490.764375989995</v>
      </c>
    </row>
    <row r="3881" spans="2:8" x14ac:dyDescent="0.25">
      <c r="B3881" t="s">
        <v>238</v>
      </c>
      <c r="C3881" t="s">
        <v>252</v>
      </c>
      <c r="D3881" t="s">
        <v>257</v>
      </c>
      <c r="E3881">
        <v>2</v>
      </c>
      <c r="F3881">
        <v>2025</v>
      </c>
      <c r="G3881">
        <v>86760.977844969995</v>
      </c>
    </row>
    <row r="3882" spans="2:8" x14ac:dyDescent="0.25">
      <c r="B3882" t="s">
        <v>238</v>
      </c>
      <c r="C3882" t="s">
        <v>252</v>
      </c>
      <c r="D3882" t="s">
        <v>257</v>
      </c>
      <c r="E3882">
        <v>2</v>
      </c>
      <c r="F3882">
        <v>2030</v>
      </c>
      <c r="G3882">
        <v>85981.994608110006</v>
      </c>
    </row>
    <row r="3883" spans="2:8" x14ac:dyDescent="0.25">
      <c r="B3883" t="s">
        <v>238</v>
      </c>
      <c r="C3883" t="s">
        <v>252</v>
      </c>
      <c r="D3883" t="s">
        <v>257</v>
      </c>
      <c r="E3883">
        <v>2</v>
      </c>
      <c r="F3883">
        <v>2035</v>
      </c>
      <c r="G3883">
        <v>83047.547708040001</v>
      </c>
    </row>
    <row r="3884" spans="2:8" x14ac:dyDescent="0.25">
      <c r="B3884" t="s">
        <v>238</v>
      </c>
      <c r="C3884" t="s">
        <v>252</v>
      </c>
      <c r="D3884" t="s">
        <v>257</v>
      </c>
      <c r="E3884">
        <v>2</v>
      </c>
      <c r="F3884">
        <v>2040</v>
      </c>
      <c r="G3884">
        <v>81490.543414019994</v>
      </c>
    </row>
    <row r="3885" spans="2:8" x14ac:dyDescent="0.25">
      <c r="B3885" t="s">
        <v>238</v>
      </c>
      <c r="C3885" t="s">
        <v>252</v>
      </c>
      <c r="D3885" t="s">
        <v>257</v>
      </c>
      <c r="E3885">
        <v>2</v>
      </c>
      <c r="F3885">
        <v>2045</v>
      </c>
      <c r="G3885">
        <v>81905.718198410003</v>
      </c>
    </row>
    <row r="3886" spans="2:8" x14ac:dyDescent="0.25">
      <c r="B3886" t="s">
        <v>238</v>
      </c>
      <c r="C3886" t="s">
        <v>252</v>
      </c>
      <c r="D3886" t="s">
        <v>257</v>
      </c>
      <c r="E3886">
        <v>2</v>
      </c>
      <c r="F3886">
        <v>2050</v>
      </c>
      <c r="G3886">
        <v>86415.401779720007</v>
      </c>
    </row>
    <row r="3887" spans="2:8" x14ac:dyDescent="0.25">
      <c r="B3887" t="s">
        <v>238</v>
      </c>
      <c r="C3887" t="s">
        <v>252</v>
      </c>
      <c r="D3887" t="s">
        <v>257</v>
      </c>
      <c r="E3887">
        <v>3</v>
      </c>
      <c r="F3887">
        <v>2010</v>
      </c>
      <c r="G3887">
        <v>39156.649139909998</v>
      </c>
    </row>
    <row r="3888" spans="2:8" x14ac:dyDescent="0.25">
      <c r="B3888" t="s">
        <v>238</v>
      </c>
      <c r="C3888" t="s">
        <v>252</v>
      </c>
      <c r="D3888" t="s">
        <v>257</v>
      </c>
      <c r="E3888">
        <v>3</v>
      </c>
      <c r="F3888">
        <v>2015</v>
      </c>
      <c r="G3888">
        <v>44123.805295450002</v>
      </c>
    </row>
    <row r="3889" spans="2:7" x14ac:dyDescent="0.25">
      <c r="B3889" t="s">
        <v>238</v>
      </c>
      <c r="C3889" t="s">
        <v>252</v>
      </c>
      <c r="D3889" t="s">
        <v>257</v>
      </c>
      <c r="E3889">
        <v>3</v>
      </c>
      <c r="F3889">
        <v>2020</v>
      </c>
      <c r="G3889">
        <v>44182.077105730001</v>
      </c>
    </row>
    <row r="3890" spans="2:7" x14ac:dyDescent="0.25">
      <c r="B3890" t="s">
        <v>238</v>
      </c>
      <c r="C3890" t="s">
        <v>252</v>
      </c>
      <c r="D3890" t="s">
        <v>257</v>
      </c>
      <c r="E3890">
        <v>3</v>
      </c>
      <c r="F3890">
        <v>2025</v>
      </c>
      <c r="G3890">
        <v>40626.31951062</v>
      </c>
    </row>
    <row r="3891" spans="2:7" x14ac:dyDescent="0.25">
      <c r="B3891" t="s">
        <v>238</v>
      </c>
      <c r="C3891" t="s">
        <v>252</v>
      </c>
      <c r="D3891" t="s">
        <v>257</v>
      </c>
      <c r="E3891">
        <v>3</v>
      </c>
      <c r="F3891">
        <v>2030</v>
      </c>
      <c r="G3891">
        <v>41493.359933159998</v>
      </c>
    </row>
    <row r="3892" spans="2:7" x14ac:dyDescent="0.25">
      <c r="B3892" t="s">
        <v>238</v>
      </c>
      <c r="C3892" t="s">
        <v>252</v>
      </c>
      <c r="D3892" t="s">
        <v>257</v>
      </c>
      <c r="E3892">
        <v>3</v>
      </c>
      <c r="F3892">
        <v>2035</v>
      </c>
      <c r="G3892">
        <v>42337.743830849999</v>
      </c>
    </row>
    <row r="3893" spans="2:7" x14ac:dyDescent="0.25">
      <c r="B3893" t="s">
        <v>238</v>
      </c>
      <c r="C3893" t="s">
        <v>252</v>
      </c>
      <c r="D3893" t="s">
        <v>257</v>
      </c>
      <c r="E3893">
        <v>3</v>
      </c>
      <c r="F3893">
        <v>2040</v>
      </c>
      <c r="G3893">
        <v>43715.929829629997</v>
      </c>
    </row>
    <row r="3894" spans="2:7" x14ac:dyDescent="0.25">
      <c r="B3894" t="s">
        <v>238</v>
      </c>
      <c r="C3894" t="s">
        <v>252</v>
      </c>
      <c r="D3894" t="s">
        <v>257</v>
      </c>
      <c r="E3894">
        <v>3</v>
      </c>
      <c r="F3894">
        <v>2045</v>
      </c>
      <c r="G3894">
        <v>41647.013047040004</v>
      </c>
    </row>
    <row r="3895" spans="2:7" x14ac:dyDescent="0.25">
      <c r="B3895" t="s">
        <v>238</v>
      </c>
      <c r="C3895" t="s">
        <v>252</v>
      </c>
      <c r="D3895" t="s">
        <v>257</v>
      </c>
      <c r="E3895">
        <v>3</v>
      </c>
      <c r="F3895">
        <v>2050</v>
      </c>
      <c r="G3895">
        <v>41382.271448170002</v>
      </c>
    </row>
    <row r="3896" spans="2:7" x14ac:dyDescent="0.25">
      <c r="B3896" t="s">
        <v>238</v>
      </c>
      <c r="C3896" t="s">
        <v>252</v>
      </c>
      <c r="D3896" t="s">
        <v>257</v>
      </c>
      <c r="E3896">
        <v>4</v>
      </c>
      <c r="F3896">
        <v>2010</v>
      </c>
      <c r="G3896">
        <v>28254.408363980001</v>
      </c>
    </row>
    <row r="3897" spans="2:7" x14ac:dyDescent="0.25">
      <c r="B3897" t="s">
        <v>238</v>
      </c>
      <c r="C3897" t="s">
        <v>252</v>
      </c>
      <c r="D3897" t="s">
        <v>257</v>
      </c>
      <c r="E3897">
        <v>4</v>
      </c>
      <c r="F3897">
        <v>2015</v>
      </c>
      <c r="G3897">
        <v>30504.962972249999</v>
      </c>
    </row>
    <row r="3898" spans="2:7" x14ac:dyDescent="0.25">
      <c r="B3898" t="s">
        <v>238</v>
      </c>
      <c r="C3898" t="s">
        <v>252</v>
      </c>
      <c r="D3898" t="s">
        <v>257</v>
      </c>
      <c r="E3898">
        <v>4</v>
      </c>
      <c r="F3898">
        <v>2020</v>
      </c>
      <c r="G3898">
        <v>29646.310606089999</v>
      </c>
    </row>
    <row r="3899" spans="2:7" x14ac:dyDescent="0.25">
      <c r="B3899" t="s">
        <v>238</v>
      </c>
      <c r="C3899" t="s">
        <v>252</v>
      </c>
      <c r="D3899" t="s">
        <v>257</v>
      </c>
      <c r="E3899">
        <v>4</v>
      </c>
      <c r="F3899">
        <v>2025</v>
      </c>
      <c r="G3899">
        <v>30256.319266750001</v>
      </c>
    </row>
    <row r="3900" spans="2:7" x14ac:dyDescent="0.25">
      <c r="B3900" t="s">
        <v>238</v>
      </c>
      <c r="C3900" t="s">
        <v>252</v>
      </c>
      <c r="D3900" t="s">
        <v>257</v>
      </c>
      <c r="E3900">
        <v>4</v>
      </c>
      <c r="F3900">
        <v>2030</v>
      </c>
      <c r="G3900">
        <v>27055.96384941</v>
      </c>
    </row>
    <row r="3901" spans="2:7" x14ac:dyDescent="0.25">
      <c r="B3901" t="s">
        <v>238</v>
      </c>
      <c r="C3901" t="s">
        <v>252</v>
      </c>
      <c r="D3901" t="s">
        <v>257</v>
      </c>
      <c r="E3901">
        <v>4</v>
      </c>
      <c r="F3901">
        <v>2035</v>
      </c>
      <c r="G3901">
        <v>28871.22539403</v>
      </c>
    </row>
    <row r="3902" spans="2:7" x14ac:dyDescent="0.25">
      <c r="B3902" t="s">
        <v>238</v>
      </c>
      <c r="C3902" t="s">
        <v>252</v>
      </c>
      <c r="D3902" t="s">
        <v>257</v>
      </c>
      <c r="E3902">
        <v>4</v>
      </c>
      <c r="F3902">
        <v>2040</v>
      </c>
      <c r="G3902">
        <v>28665.23377332</v>
      </c>
    </row>
    <row r="3903" spans="2:7" x14ac:dyDescent="0.25">
      <c r="B3903" t="s">
        <v>238</v>
      </c>
      <c r="C3903" t="s">
        <v>252</v>
      </c>
      <c r="D3903" t="s">
        <v>257</v>
      </c>
      <c r="E3903">
        <v>4</v>
      </c>
      <c r="F3903">
        <v>2045</v>
      </c>
      <c r="G3903">
        <v>29436.237574539999</v>
      </c>
    </row>
    <row r="3904" spans="2:7" x14ac:dyDescent="0.25">
      <c r="B3904" t="s">
        <v>238</v>
      </c>
      <c r="C3904" t="s">
        <v>252</v>
      </c>
      <c r="D3904" t="s">
        <v>257</v>
      </c>
      <c r="E3904">
        <v>4</v>
      </c>
      <c r="F3904">
        <v>2050</v>
      </c>
      <c r="G3904">
        <v>27832.144795370001</v>
      </c>
    </row>
    <row r="3905" spans="2:7" x14ac:dyDescent="0.25">
      <c r="B3905" t="s">
        <v>238</v>
      </c>
      <c r="C3905" t="s">
        <v>252</v>
      </c>
      <c r="D3905" t="s">
        <v>257</v>
      </c>
      <c r="E3905">
        <v>5</v>
      </c>
      <c r="F3905">
        <v>2010</v>
      </c>
      <c r="G3905">
        <v>14936.0274348</v>
      </c>
    </row>
    <row r="3906" spans="2:7" x14ac:dyDescent="0.25">
      <c r="B3906" t="s">
        <v>238</v>
      </c>
      <c r="C3906" t="s">
        <v>252</v>
      </c>
      <c r="D3906" t="s">
        <v>257</v>
      </c>
      <c r="E3906">
        <v>5</v>
      </c>
      <c r="F3906">
        <v>2015</v>
      </c>
      <c r="G3906">
        <v>12760.115584900001</v>
      </c>
    </row>
    <row r="3907" spans="2:7" x14ac:dyDescent="0.25">
      <c r="B3907" t="s">
        <v>238</v>
      </c>
      <c r="C3907" t="s">
        <v>252</v>
      </c>
      <c r="D3907" t="s">
        <v>257</v>
      </c>
      <c r="E3907">
        <v>5</v>
      </c>
      <c r="F3907">
        <v>2020</v>
      </c>
      <c r="G3907">
        <v>10875.018806280001</v>
      </c>
    </row>
    <row r="3908" spans="2:7" x14ac:dyDescent="0.25">
      <c r="B3908" t="s">
        <v>238</v>
      </c>
      <c r="C3908" t="s">
        <v>252</v>
      </c>
      <c r="D3908" t="s">
        <v>257</v>
      </c>
      <c r="E3908">
        <v>5</v>
      </c>
      <c r="F3908">
        <v>2025</v>
      </c>
      <c r="G3908">
        <v>11076.884896220001</v>
      </c>
    </row>
    <row r="3909" spans="2:7" x14ac:dyDescent="0.25">
      <c r="B3909" t="s">
        <v>238</v>
      </c>
      <c r="C3909" t="s">
        <v>252</v>
      </c>
      <c r="D3909" t="s">
        <v>257</v>
      </c>
      <c r="E3909">
        <v>5</v>
      </c>
      <c r="F3909">
        <v>2030</v>
      </c>
      <c r="G3909">
        <v>10446.55048073</v>
      </c>
    </row>
    <row r="3910" spans="2:7" x14ac:dyDescent="0.25">
      <c r="B3910" t="s">
        <v>238</v>
      </c>
      <c r="C3910" t="s">
        <v>252</v>
      </c>
      <c r="D3910" t="s">
        <v>257</v>
      </c>
      <c r="E3910">
        <v>5</v>
      </c>
      <c r="F3910">
        <v>2035</v>
      </c>
      <c r="G3910">
        <v>9496.3274807899998</v>
      </c>
    </row>
    <row r="3911" spans="2:7" x14ac:dyDescent="0.25">
      <c r="B3911" t="s">
        <v>238</v>
      </c>
      <c r="C3911" t="s">
        <v>252</v>
      </c>
      <c r="D3911" t="s">
        <v>257</v>
      </c>
      <c r="E3911">
        <v>5</v>
      </c>
      <c r="F3911">
        <v>2040</v>
      </c>
      <c r="G3911">
        <v>9388.3084172199997</v>
      </c>
    </row>
    <row r="3912" spans="2:7" x14ac:dyDescent="0.25">
      <c r="B3912" t="s">
        <v>238</v>
      </c>
      <c r="C3912" t="s">
        <v>252</v>
      </c>
      <c r="D3912" t="s">
        <v>257</v>
      </c>
      <c r="E3912">
        <v>5</v>
      </c>
      <c r="F3912">
        <v>2045</v>
      </c>
      <c r="G3912">
        <v>9331.1710123600005</v>
      </c>
    </row>
    <row r="3913" spans="2:7" x14ac:dyDescent="0.25">
      <c r="B3913" t="s">
        <v>238</v>
      </c>
      <c r="C3913" t="s">
        <v>252</v>
      </c>
      <c r="D3913" t="s">
        <v>257</v>
      </c>
      <c r="E3913">
        <v>5</v>
      </c>
      <c r="F3913">
        <v>2050</v>
      </c>
      <c r="G3913">
        <v>9383.8357625099998</v>
      </c>
    </row>
    <row r="3914" spans="2:7" x14ac:dyDescent="0.25">
      <c r="B3914" t="s">
        <v>238</v>
      </c>
      <c r="C3914" t="s">
        <v>252</v>
      </c>
      <c r="D3914" t="s">
        <v>257</v>
      </c>
      <c r="E3914">
        <v>6</v>
      </c>
      <c r="F3914">
        <v>2010</v>
      </c>
      <c r="G3914">
        <v>13560.9239784</v>
      </c>
    </row>
    <row r="3915" spans="2:7" x14ac:dyDescent="0.25">
      <c r="B3915" t="s">
        <v>238</v>
      </c>
      <c r="C3915" t="s">
        <v>252</v>
      </c>
      <c r="D3915" t="s">
        <v>257</v>
      </c>
      <c r="E3915">
        <v>6</v>
      </c>
      <c r="F3915">
        <v>2015</v>
      </c>
      <c r="G3915">
        <v>7453.9366713199997</v>
      </c>
    </row>
    <row r="3916" spans="2:7" x14ac:dyDescent="0.25">
      <c r="B3916" t="s">
        <v>238</v>
      </c>
      <c r="C3916" t="s">
        <v>252</v>
      </c>
      <c r="D3916" t="s">
        <v>257</v>
      </c>
      <c r="E3916">
        <v>6</v>
      </c>
      <c r="F3916">
        <v>2020</v>
      </c>
      <c r="G3916">
        <v>5435.5181658600004</v>
      </c>
    </row>
    <row r="3917" spans="2:7" x14ac:dyDescent="0.25">
      <c r="B3917" t="s">
        <v>238</v>
      </c>
      <c r="C3917" t="s">
        <v>252</v>
      </c>
      <c r="D3917" t="s">
        <v>257</v>
      </c>
      <c r="E3917">
        <v>6</v>
      </c>
      <c r="F3917">
        <v>2025</v>
      </c>
      <c r="G3917">
        <v>5486.4824288299997</v>
      </c>
    </row>
    <row r="3918" spans="2:7" x14ac:dyDescent="0.25">
      <c r="B3918" t="s">
        <v>238</v>
      </c>
      <c r="C3918" t="s">
        <v>252</v>
      </c>
      <c r="D3918" t="s">
        <v>257</v>
      </c>
      <c r="E3918">
        <v>6</v>
      </c>
      <c r="F3918">
        <v>2030</v>
      </c>
      <c r="G3918">
        <v>4616.4388629499999</v>
      </c>
    </row>
    <row r="3919" spans="2:7" x14ac:dyDescent="0.25">
      <c r="B3919" t="s">
        <v>238</v>
      </c>
      <c r="C3919" t="s">
        <v>252</v>
      </c>
      <c r="D3919" t="s">
        <v>257</v>
      </c>
      <c r="E3919">
        <v>6</v>
      </c>
      <c r="F3919">
        <v>2035</v>
      </c>
      <c r="G3919">
        <v>5277.6962186800001</v>
      </c>
    </row>
    <row r="3920" spans="2:7" x14ac:dyDescent="0.25">
      <c r="B3920" t="s">
        <v>238</v>
      </c>
      <c r="C3920" t="s">
        <v>252</v>
      </c>
      <c r="D3920" t="s">
        <v>257</v>
      </c>
      <c r="E3920">
        <v>6</v>
      </c>
      <c r="F3920">
        <v>2040</v>
      </c>
      <c r="G3920">
        <v>5046.0820928000003</v>
      </c>
    </row>
    <row r="3921" spans="2:8" x14ac:dyDescent="0.25">
      <c r="B3921" t="s">
        <v>238</v>
      </c>
      <c r="C3921" t="s">
        <v>252</v>
      </c>
      <c r="D3921" t="s">
        <v>257</v>
      </c>
      <c r="E3921">
        <v>6</v>
      </c>
      <c r="F3921">
        <v>2045</v>
      </c>
      <c r="G3921">
        <v>5276.4321024399997</v>
      </c>
    </row>
    <row r="3922" spans="2:8" x14ac:dyDescent="0.25">
      <c r="B3922" t="s">
        <v>238</v>
      </c>
      <c r="C3922" t="s">
        <v>252</v>
      </c>
      <c r="D3922" t="s">
        <v>257</v>
      </c>
      <c r="E3922">
        <v>6</v>
      </c>
      <c r="F3922">
        <v>2050</v>
      </c>
      <c r="G3922">
        <v>4422.0640786900003</v>
      </c>
      <c r="H3922" s="161"/>
    </row>
    <row r="3923" spans="2:8" x14ac:dyDescent="0.25">
      <c r="B3923" t="s">
        <v>238</v>
      </c>
      <c r="C3923" t="s">
        <v>252</v>
      </c>
      <c r="D3923" t="s">
        <v>258</v>
      </c>
      <c r="E3923">
        <v>1</v>
      </c>
      <c r="F3923">
        <v>2010</v>
      </c>
      <c r="G3923" s="161">
        <v>269577.91309300001</v>
      </c>
      <c r="H3923" s="161"/>
    </row>
    <row r="3924" spans="2:8" x14ac:dyDescent="0.25">
      <c r="B3924" t="s">
        <v>238</v>
      </c>
      <c r="C3924" t="s">
        <v>252</v>
      </c>
      <c r="D3924" t="s">
        <v>258</v>
      </c>
      <c r="E3924">
        <v>1</v>
      </c>
      <c r="F3924">
        <v>2015</v>
      </c>
      <c r="G3924" s="161">
        <v>320440.72022299998</v>
      </c>
      <c r="H3924" s="161"/>
    </row>
    <row r="3925" spans="2:8" x14ac:dyDescent="0.25">
      <c r="B3925" t="s">
        <v>238</v>
      </c>
      <c r="C3925" t="s">
        <v>252</v>
      </c>
      <c r="D3925" t="s">
        <v>258</v>
      </c>
      <c r="E3925">
        <v>1</v>
      </c>
      <c r="F3925">
        <v>2020</v>
      </c>
      <c r="G3925" s="161">
        <v>340318.272215</v>
      </c>
      <c r="H3925" s="161"/>
    </row>
    <row r="3926" spans="2:8" x14ac:dyDescent="0.25">
      <c r="B3926" t="s">
        <v>238</v>
      </c>
      <c r="C3926" t="s">
        <v>252</v>
      </c>
      <c r="D3926" t="s">
        <v>258</v>
      </c>
      <c r="E3926">
        <v>1</v>
      </c>
      <c r="F3926">
        <v>2025</v>
      </c>
      <c r="G3926" s="161">
        <v>359565.67505600001</v>
      </c>
      <c r="H3926" s="161"/>
    </row>
    <row r="3927" spans="2:8" x14ac:dyDescent="0.25">
      <c r="B3927" t="s">
        <v>238</v>
      </c>
      <c r="C3927" t="s">
        <v>252</v>
      </c>
      <c r="D3927" t="s">
        <v>258</v>
      </c>
      <c r="E3927">
        <v>1</v>
      </c>
      <c r="F3927">
        <v>2030</v>
      </c>
      <c r="G3927" s="161">
        <v>378766.83913199999</v>
      </c>
      <c r="H3927" s="161"/>
    </row>
    <row r="3928" spans="2:8" x14ac:dyDescent="0.25">
      <c r="B3928" t="s">
        <v>238</v>
      </c>
      <c r="C3928" t="s">
        <v>252</v>
      </c>
      <c r="D3928" t="s">
        <v>258</v>
      </c>
      <c r="E3928">
        <v>1</v>
      </c>
      <c r="F3928">
        <v>2035</v>
      </c>
      <c r="G3928" s="161">
        <v>390036.23509099998</v>
      </c>
      <c r="H3928" s="161"/>
    </row>
    <row r="3929" spans="2:8" x14ac:dyDescent="0.25">
      <c r="B3929" t="s">
        <v>238</v>
      </c>
      <c r="C3929" t="s">
        <v>252</v>
      </c>
      <c r="D3929" t="s">
        <v>258</v>
      </c>
      <c r="E3929">
        <v>1</v>
      </c>
      <c r="F3929">
        <v>2040</v>
      </c>
      <c r="G3929" s="161">
        <v>401960.38559700001</v>
      </c>
      <c r="H3929" s="161"/>
    </row>
    <row r="3930" spans="2:8" x14ac:dyDescent="0.25">
      <c r="B3930" t="s">
        <v>238</v>
      </c>
      <c r="C3930" t="s">
        <v>252</v>
      </c>
      <c r="D3930" t="s">
        <v>258</v>
      </c>
      <c r="E3930">
        <v>1</v>
      </c>
      <c r="F3930">
        <v>2045</v>
      </c>
      <c r="G3930" s="161">
        <v>414728.79386999999</v>
      </c>
      <c r="H3930" s="161"/>
    </row>
    <row r="3931" spans="2:8" x14ac:dyDescent="0.25">
      <c r="B3931" t="s">
        <v>238</v>
      </c>
      <c r="C3931" t="s">
        <v>252</v>
      </c>
      <c r="D3931" t="s">
        <v>258</v>
      </c>
      <c r="E3931">
        <v>1</v>
      </c>
      <c r="F3931">
        <v>2050</v>
      </c>
      <c r="G3931" s="161">
        <v>417838.14739699999</v>
      </c>
      <c r="H3931" s="161"/>
    </row>
    <row r="3932" spans="2:8" x14ac:dyDescent="0.25">
      <c r="B3932" t="s">
        <v>238</v>
      </c>
      <c r="C3932" t="s">
        <v>252</v>
      </c>
      <c r="D3932" t="s">
        <v>258</v>
      </c>
      <c r="E3932">
        <v>2</v>
      </c>
      <c r="F3932">
        <v>2010</v>
      </c>
      <c r="G3932" s="161">
        <v>128417.870973</v>
      </c>
      <c r="H3932" s="161"/>
    </row>
    <row r="3933" spans="2:8" x14ac:dyDescent="0.25">
      <c r="B3933" t="s">
        <v>238</v>
      </c>
      <c r="C3933" t="s">
        <v>252</v>
      </c>
      <c r="D3933" t="s">
        <v>258</v>
      </c>
      <c r="E3933">
        <v>2</v>
      </c>
      <c r="F3933">
        <v>2015</v>
      </c>
      <c r="G3933" s="161">
        <v>138725.609539</v>
      </c>
      <c r="H3933" s="161"/>
    </row>
    <row r="3934" spans="2:8" x14ac:dyDescent="0.25">
      <c r="B3934" t="s">
        <v>238</v>
      </c>
      <c r="C3934" t="s">
        <v>252</v>
      </c>
      <c r="D3934" t="s">
        <v>258</v>
      </c>
      <c r="E3934">
        <v>2</v>
      </c>
      <c r="F3934">
        <v>2020</v>
      </c>
      <c r="G3934" s="161">
        <v>147962.14343600001</v>
      </c>
      <c r="H3934" s="161"/>
    </row>
    <row r="3935" spans="2:8" x14ac:dyDescent="0.25">
      <c r="B3935" t="s">
        <v>238</v>
      </c>
      <c r="C3935" t="s">
        <v>252</v>
      </c>
      <c r="D3935" t="s">
        <v>258</v>
      </c>
      <c r="E3935">
        <v>2</v>
      </c>
      <c r="F3935">
        <v>2025</v>
      </c>
      <c r="G3935" s="161">
        <v>148791.43728099999</v>
      </c>
      <c r="H3935" s="161"/>
    </row>
    <row r="3936" spans="2:8" x14ac:dyDescent="0.25">
      <c r="B3936" t="s">
        <v>238</v>
      </c>
      <c r="C3936" t="s">
        <v>252</v>
      </c>
      <c r="D3936" t="s">
        <v>258</v>
      </c>
      <c r="E3936">
        <v>2</v>
      </c>
      <c r="F3936">
        <v>2030</v>
      </c>
      <c r="G3936" s="161">
        <v>157326.87539999999</v>
      </c>
      <c r="H3936" s="161"/>
    </row>
    <row r="3937" spans="2:8" x14ac:dyDescent="0.25">
      <c r="B3937" t="s">
        <v>238</v>
      </c>
      <c r="C3937" t="s">
        <v>252</v>
      </c>
      <c r="D3937" t="s">
        <v>258</v>
      </c>
      <c r="E3937">
        <v>2</v>
      </c>
      <c r="F3937">
        <v>2035</v>
      </c>
      <c r="G3937" s="161">
        <v>158187.69193299999</v>
      </c>
      <c r="H3937" s="161"/>
    </row>
    <row r="3938" spans="2:8" x14ac:dyDescent="0.25">
      <c r="B3938" t="s">
        <v>238</v>
      </c>
      <c r="C3938" t="s">
        <v>252</v>
      </c>
      <c r="D3938" t="s">
        <v>258</v>
      </c>
      <c r="E3938">
        <v>2</v>
      </c>
      <c r="F3938">
        <v>2040</v>
      </c>
      <c r="G3938" s="161">
        <v>161615.964668</v>
      </c>
      <c r="H3938" s="161"/>
    </row>
    <row r="3939" spans="2:8" x14ac:dyDescent="0.25">
      <c r="B3939" t="s">
        <v>238</v>
      </c>
      <c r="C3939" t="s">
        <v>252</v>
      </c>
      <c r="D3939" t="s">
        <v>258</v>
      </c>
      <c r="E3939">
        <v>2</v>
      </c>
      <c r="F3939">
        <v>2045</v>
      </c>
      <c r="G3939" s="161">
        <v>156942.33111299999</v>
      </c>
      <c r="H3939" s="161"/>
    </row>
    <row r="3940" spans="2:8" x14ac:dyDescent="0.25">
      <c r="B3940" t="s">
        <v>238</v>
      </c>
      <c r="C3940" t="s">
        <v>252</v>
      </c>
      <c r="D3940" t="s">
        <v>258</v>
      </c>
      <c r="E3940">
        <v>2</v>
      </c>
      <c r="F3940">
        <v>2050</v>
      </c>
      <c r="G3940" s="161">
        <v>163931.162912</v>
      </c>
    </row>
    <row r="3941" spans="2:8" x14ac:dyDescent="0.25">
      <c r="B3941" t="s">
        <v>238</v>
      </c>
      <c r="C3941" t="s">
        <v>252</v>
      </c>
      <c r="D3941" t="s">
        <v>258</v>
      </c>
      <c r="E3941">
        <v>3</v>
      </c>
      <c r="F3941">
        <v>2010</v>
      </c>
      <c r="G3941">
        <v>50825.592214919998</v>
      </c>
    </row>
    <row r="3942" spans="2:8" x14ac:dyDescent="0.25">
      <c r="B3942" t="s">
        <v>238</v>
      </c>
      <c r="C3942" t="s">
        <v>252</v>
      </c>
      <c r="D3942" t="s">
        <v>258</v>
      </c>
      <c r="E3942">
        <v>3</v>
      </c>
      <c r="F3942">
        <v>2015</v>
      </c>
      <c r="G3942">
        <v>58119.379342269996</v>
      </c>
    </row>
    <row r="3943" spans="2:8" x14ac:dyDescent="0.25">
      <c r="B3943" t="s">
        <v>238</v>
      </c>
      <c r="C3943" t="s">
        <v>252</v>
      </c>
      <c r="D3943" t="s">
        <v>258</v>
      </c>
      <c r="E3943">
        <v>3</v>
      </c>
      <c r="F3943">
        <v>2020</v>
      </c>
      <c r="G3943">
        <v>59165.177582169999</v>
      </c>
    </row>
    <row r="3944" spans="2:8" x14ac:dyDescent="0.25">
      <c r="B3944" t="s">
        <v>238</v>
      </c>
      <c r="C3944" t="s">
        <v>252</v>
      </c>
      <c r="D3944" t="s">
        <v>258</v>
      </c>
      <c r="E3944">
        <v>3</v>
      </c>
      <c r="F3944">
        <v>2025</v>
      </c>
      <c r="G3944">
        <v>61828.856130779997</v>
      </c>
    </row>
    <row r="3945" spans="2:8" x14ac:dyDescent="0.25">
      <c r="B3945" t="s">
        <v>238</v>
      </c>
      <c r="C3945" t="s">
        <v>252</v>
      </c>
      <c r="D3945" t="s">
        <v>258</v>
      </c>
      <c r="E3945">
        <v>3</v>
      </c>
      <c r="F3945">
        <v>2030</v>
      </c>
      <c r="G3945">
        <v>65418.63086325</v>
      </c>
    </row>
    <row r="3946" spans="2:8" x14ac:dyDescent="0.25">
      <c r="B3946" t="s">
        <v>238</v>
      </c>
      <c r="C3946" t="s">
        <v>252</v>
      </c>
      <c r="D3946" t="s">
        <v>258</v>
      </c>
      <c r="E3946">
        <v>3</v>
      </c>
      <c r="F3946">
        <v>2035</v>
      </c>
      <c r="G3946">
        <v>61171.739758210002</v>
      </c>
    </row>
    <row r="3947" spans="2:8" x14ac:dyDescent="0.25">
      <c r="B3947" t="s">
        <v>238</v>
      </c>
      <c r="C3947" t="s">
        <v>252</v>
      </c>
      <c r="D3947" t="s">
        <v>258</v>
      </c>
      <c r="E3947">
        <v>3</v>
      </c>
      <c r="F3947">
        <v>2040</v>
      </c>
      <c r="G3947">
        <v>70697.830427699999</v>
      </c>
    </row>
    <row r="3948" spans="2:8" x14ac:dyDescent="0.25">
      <c r="B3948" t="s">
        <v>238</v>
      </c>
      <c r="C3948" t="s">
        <v>252</v>
      </c>
      <c r="D3948" t="s">
        <v>258</v>
      </c>
      <c r="E3948">
        <v>3</v>
      </c>
      <c r="F3948">
        <v>2045</v>
      </c>
      <c r="G3948">
        <v>63966.554218830002</v>
      </c>
    </row>
    <row r="3949" spans="2:8" x14ac:dyDescent="0.25">
      <c r="B3949" t="s">
        <v>238</v>
      </c>
      <c r="C3949" t="s">
        <v>252</v>
      </c>
      <c r="D3949" t="s">
        <v>258</v>
      </c>
      <c r="E3949">
        <v>3</v>
      </c>
      <c r="F3949">
        <v>2050</v>
      </c>
      <c r="G3949">
        <v>65200.337095889998</v>
      </c>
    </row>
    <row r="3950" spans="2:8" x14ac:dyDescent="0.25">
      <c r="B3950" t="s">
        <v>238</v>
      </c>
      <c r="C3950" t="s">
        <v>252</v>
      </c>
      <c r="D3950" t="s">
        <v>258</v>
      </c>
      <c r="E3950">
        <v>4</v>
      </c>
      <c r="F3950">
        <v>2010</v>
      </c>
      <c r="G3950">
        <v>26018.022177170002</v>
      </c>
    </row>
    <row r="3951" spans="2:8" x14ac:dyDescent="0.25">
      <c r="B3951" t="s">
        <v>238</v>
      </c>
      <c r="C3951" t="s">
        <v>252</v>
      </c>
      <c r="D3951" t="s">
        <v>258</v>
      </c>
      <c r="E3951">
        <v>4</v>
      </c>
      <c r="F3951">
        <v>2015</v>
      </c>
      <c r="G3951">
        <v>34327.02865144</v>
      </c>
    </row>
    <row r="3952" spans="2:8" x14ac:dyDescent="0.25">
      <c r="B3952" t="s">
        <v>238</v>
      </c>
      <c r="C3952" t="s">
        <v>252</v>
      </c>
      <c r="D3952" t="s">
        <v>258</v>
      </c>
      <c r="E3952">
        <v>4</v>
      </c>
      <c r="F3952">
        <v>2020</v>
      </c>
      <c r="G3952">
        <v>40252.385771660003</v>
      </c>
    </row>
    <row r="3953" spans="2:7" x14ac:dyDescent="0.25">
      <c r="B3953" t="s">
        <v>238</v>
      </c>
      <c r="C3953" t="s">
        <v>252</v>
      </c>
      <c r="D3953" t="s">
        <v>258</v>
      </c>
      <c r="E3953">
        <v>4</v>
      </c>
      <c r="F3953">
        <v>2025</v>
      </c>
      <c r="G3953">
        <v>44000.902514709996</v>
      </c>
    </row>
    <row r="3954" spans="2:7" x14ac:dyDescent="0.25">
      <c r="B3954" t="s">
        <v>238</v>
      </c>
      <c r="C3954" t="s">
        <v>252</v>
      </c>
      <c r="D3954" t="s">
        <v>258</v>
      </c>
      <c r="E3954">
        <v>4</v>
      </c>
      <c r="F3954">
        <v>2030</v>
      </c>
      <c r="G3954">
        <v>44591.726488100001</v>
      </c>
    </row>
    <row r="3955" spans="2:7" x14ac:dyDescent="0.25">
      <c r="B3955" t="s">
        <v>238</v>
      </c>
      <c r="C3955" t="s">
        <v>252</v>
      </c>
      <c r="D3955" t="s">
        <v>258</v>
      </c>
      <c r="E3955">
        <v>4</v>
      </c>
      <c r="F3955">
        <v>2035</v>
      </c>
      <c r="G3955">
        <v>43695.328626839997</v>
      </c>
    </row>
    <row r="3956" spans="2:7" x14ac:dyDescent="0.25">
      <c r="B3956" t="s">
        <v>238</v>
      </c>
      <c r="C3956" t="s">
        <v>252</v>
      </c>
      <c r="D3956" t="s">
        <v>258</v>
      </c>
      <c r="E3956">
        <v>4</v>
      </c>
      <c r="F3956">
        <v>2040</v>
      </c>
      <c r="G3956">
        <v>40688.744136499998</v>
      </c>
    </row>
    <row r="3957" spans="2:7" x14ac:dyDescent="0.25">
      <c r="B3957" t="s">
        <v>238</v>
      </c>
      <c r="C3957" t="s">
        <v>252</v>
      </c>
      <c r="D3957" t="s">
        <v>258</v>
      </c>
      <c r="E3957">
        <v>4</v>
      </c>
      <c r="F3957">
        <v>2045</v>
      </c>
      <c r="G3957">
        <v>42568.276640299999</v>
      </c>
    </row>
    <row r="3958" spans="2:7" x14ac:dyDescent="0.25">
      <c r="B3958" t="s">
        <v>238</v>
      </c>
      <c r="C3958" t="s">
        <v>252</v>
      </c>
      <c r="D3958" t="s">
        <v>258</v>
      </c>
      <c r="E3958">
        <v>4</v>
      </c>
      <c r="F3958">
        <v>2050</v>
      </c>
      <c r="G3958">
        <v>40736.172702950003</v>
      </c>
    </row>
    <row r="3959" spans="2:7" x14ac:dyDescent="0.25">
      <c r="B3959" t="s">
        <v>238</v>
      </c>
      <c r="C3959" t="s">
        <v>252</v>
      </c>
      <c r="D3959" t="s">
        <v>258</v>
      </c>
      <c r="E3959">
        <v>5</v>
      </c>
      <c r="F3959">
        <v>2010</v>
      </c>
      <c r="G3959">
        <v>8775.8709294799992</v>
      </c>
    </row>
    <row r="3960" spans="2:7" x14ac:dyDescent="0.25">
      <c r="B3960" t="s">
        <v>238</v>
      </c>
      <c r="C3960" t="s">
        <v>252</v>
      </c>
      <c r="D3960" t="s">
        <v>258</v>
      </c>
      <c r="E3960">
        <v>5</v>
      </c>
      <c r="F3960">
        <v>2015</v>
      </c>
      <c r="G3960">
        <v>13337.403081930001</v>
      </c>
    </row>
    <row r="3961" spans="2:7" x14ac:dyDescent="0.25">
      <c r="B3961" t="s">
        <v>238</v>
      </c>
      <c r="C3961" t="s">
        <v>252</v>
      </c>
      <c r="D3961" t="s">
        <v>258</v>
      </c>
      <c r="E3961">
        <v>5</v>
      </c>
      <c r="F3961">
        <v>2020</v>
      </c>
      <c r="G3961">
        <v>14943.928935010001</v>
      </c>
    </row>
    <row r="3962" spans="2:7" x14ac:dyDescent="0.25">
      <c r="B3962" t="s">
        <v>238</v>
      </c>
      <c r="C3962" t="s">
        <v>252</v>
      </c>
      <c r="D3962" t="s">
        <v>258</v>
      </c>
      <c r="E3962">
        <v>5</v>
      </c>
      <c r="F3962">
        <v>2025</v>
      </c>
      <c r="G3962">
        <v>12999.324081639999</v>
      </c>
    </row>
    <row r="3963" spans="2:7" x14ac:dyDescent="0.25">
      <c r="B3963" t="s">
        <v>238</v>
      </c>
      <c r="C3963" t="s">
        <v>252</v>
      </c>
      <c r="D3963" t="s">
        <v>258</v>
      </c>
      <c r="E3963">
        <v>5</v>
      </c>
      <c r="F3963">
        <v>2030</v>
      </c>
      <c r="G3963">
        <v>14923.10925516</v>
      </c>
    </row>
    <row r="3964" spans="2:7" x14ac:dyDescent="0.25">
      <c r="B3964" t="s">
        <v>238</v>
      </c>
      <c r="C3964" t="s">
        <v>252</v>
      </c>
      <c r="D3964" t="s">
        <v>258</v>
      </c>
      <c r="E3964">
        <v>5</v>
      </c>
      <c r="F3964">
        <v>2035</v>
      </c>
      <c r="G3964">
        <v>13602.495745570001</v>
      </c>
    </row>
    <row r="3965" spans="2:7" x14ac:dyDescent="0.25">
      <c r="B3965" t="s">
        <v>238</v>
      </c>
      <c r="C3965" t="s">
        <v>252</v>
      </c>
      <c r="D3965" t="s">
        <v>258</v>
      </c>
      <c r="E3965">
        <v>5</v>
      </c>
      <c r="F3965">
        <v>2040</v>
      </c>
      <c r="G3965">
        <v>12899.812550570001</v>
      </c>
    </row>
    <row r="3966" spans="2:7" x14ac:dyDescent="0.25">
      <c r="B3966" t="s">
        <v>238</v>
      </c>
      <c r="C3966" t="s">
        <v>252</v>
      </c>
      <c r="D3966" t="s">
        <v>258</v>
      </c>
      <c r="E3966">
        <v>5</v>
      </c>
      <c r="F3966">
        <v>2045</v>
      </c>
      <c r="G3966">
        <v>13970.404745010001</v>
      </c>
    </row>
    <row r="3967" spans="2:7" x14ac:dyDescent="0.25">
      <c r="B3967" t="s">
        <v>238</v>
      </c>
      <c r="C3967" t="s">
        <v>252</v>
      </c>
      <c r="D3967" t="s">
        <v>258</v>
      </c>
      <c r="E3967">
        <v>5</v>
      </c>
      <c r="F3967">
        <v>2050</v>
      </c>
      <c r="G3967">
        <v>14229.95289142</v>
      </c>
    </row>
    <row r="3968" spans="2:7" x14ac:dyDescent="0.25">
      <c r="B3968" t="s">
        <v>238</v>
      </c>
      <c r="C3968" t="s">
        <v>252</v>
      </c>
      <c r="D3968" t="s">
        <v>258</v>
      </c>
      <c r="E3968">
        <v>6</v>
      </c>
      <c r="F3968">
        <v>2010</v>
      </c>
      <c r="G3968">
        <v>5521.0378981000003</v>
      </c>
    </row>
    <row r="3969" spans="2:8" x14ac:dyDescent="0.25">
      <c r="B3969" t="s">
        <v>238</v>
      </c>
      <c r="C3969" t="s">
        <v>252</v>
      </c>
      <c r="D3969" t="s">
        <v>258</v>
      </c>
      <c r="E3969">
        <v>6</v>
      </c>
      <c r="F3969">
        <v>2015</v>
      </c>
      <c r="G3969">
        <v>5307.3861071800002</v>
      </c>
    </row>
    <row r="3970" spans="2:8" x14ac:dyDescent="0.25">
      <c r="B3970" t="s">
        <v>238</v>
      </c>
      <c r="C3970" t="s">
        <v>252</v>
      </c>
      <c r="D3970" t="s">
        <v>258</v>
      </c>
      <c r="E3970">
        <v>6</v>
      </c>
      <c r="F3970">
        <v>2020</v>
      </c>
      <c r="G3970">
        <v>4804.4373455599998</v>
      </c>
    </row>
    <row r="3971" spans="2:8" x14ac:dyDescent="0.25">
      <c r="B3971" t="s">
        <v>238</v>
      </c>
      <c r="C3971" t="s">
        <v>252</v>
      </c>
      <c r="D3971" t="s">
        <v>258</v>
      </c>
      <c r="E3971">
        <v>6</v>
      </c>
      <c r="F3971">
        <v>2025</v>
      </c>
      <c r="G3971">
        <v>5758.8932890699998</v>
      </c>
    </row>
    <row r="3972" spans="2:8" x14ac:dyDescent="0.25">
      <c r="B3972" t="s">
        <v>238</v>
      </c>
      <c r="C3972" t="s">
        <v>252</v>
      </c>
      <c r="D3972" t="s">
        <v>258</v>
      </c>
      <c r="E3972">
        <v>6</v>
      </c>
      <c r="F3972">
        <v>2030</v>
      </c>
      <c r="G3972">
        <v>5184.4679462100003</v>
      </c>
    </row>
    <row r="3973" spans="2:8" x14ac:dyDescent="0.25">
      <c r="B3973" t="s">
        <v>238</v>
      </c>
      <c r="C3973" t="s">
        <v>252</v>
      </c>
      <c r="D3973" t="s">
        <v>258</v>
      </c>
      <c r="E3973">
        <v>6</v>
      </c>
      <c r="F3973">
        <v>2035</v>
      </c>
      <c r="G3973">
        <v>6363.5566374700002</v>
      </c>
    </row>
    <row r="3974" spans="2:8" x14ac:dyDescent="0.25">
      <c r="B3974" t="s">
        <v>238</v>
      </c>
      <c r="C3974" t="s">
        <v>252</v>
      </c>
      <c r="D3974" t="s">
        <v>258</v>
      </c>
      <c r="E3974">
        <v>6</v>
      </c>
      <c r="F3974">
        <v>2040</v>
      </c>
      <c r="G3974">
        <v>5927.2826271900003</v>
      </c>
    </row>
    <row r="3975" spans="2:8" x14ac:dyDescent="0.25">
      <c r="B3975" t="s">
        <v>238</v>
      </c>
      <c r="C3975" t="s">
        <v>252</v>
      </c>
      <c r="D3975" t="s">
        <v>258</v>
      </c>
      <c r="E3975">
        <v>6</v>
      </c>
      <c r="F3975">
        <v>2045</v>
      </c>
      <c r="G3975">
        <v>7045.8052513599996</v>
      </c>
    </row>
    <row r="3976" spans="2:8" x14ac:dyDescent="0.25">
      <c r="B3976" t="s">
        <v>238</v>
      </c>
      <c r="C3976" t="s">
        <v>252</v>
      </c>
      <c r="D3976" t="s">
        <v>258</v>
      </c>
      <c r="E3976">
        <v>6</v>
      </c>
      <c r="F3976">
        <v>2050</v>
      </c>
      <c r="G3976">
        <v>5383.5646755300004</v>
      </c>
      <c r="H3976" s="161"/>
    </row>
    <row r="3977" spans="2:8" x14ac:dyDescent="0.25">
      <c r="B3977" t="s">
        <v>238</v>
      </c>
      <c r="C3977" t="s">
        <v>252</v>
      </c>
      <c r="D3977" t="s">
        <v>259</v>
      </c>
      <c r="E3977">
        <v>1</v>
      </c>
      <c r="F3977">
        <v>2010</v>
      </c>
      <c r="G3977" s="161">
        <v>117544.88033</v>
      </c>
      <c r="H3977" s="161"/>
    </row>
    <row r="3978" spans="2:8" x14ac:dyDescent="0.25">
      <c r="B3978" t="s">
        <v>238</v>
      </c>
      <c r="C3978" t="s">
        <v>252</v>
      </c>
      <c r="D3978" t="s">
        <v>259</v>
      </c>
      <c r="E3978">
        <v>1</v>
      </c>
      <c r="F3978">
        <v>2015</v>
      </c>
      <c r="G3978" s="161">
        <v>145817.331037</v>
      </c>
      <c r="H3978" s="161"/>
    </row>
    <row r="3979" spans="2:8" x14ac:dyDescent="0.25">
      <c r="B3979" t="s">
        <v>238</v>
      </c>
      <c r="C3979" t="s">
        <v>252</v>
      </c>
      <c r="D3979" t="s">
        <v>259</v>
      </c>
      <c r="E3979">
        <v>1</v>
      </c>
      <c r="F3979">
        <v>2020</v>
      </c>
      <c r="G3979" s="161">
        <v>157373.38462200001</v>
      </c>
      <c r="H3979" s="161"/>
    </row>
    <row r="3980" spans="2:8" x14ac:dyDescent="0.25">
      <c r="B3980" t="s">
        <v>238</v>
      </c>
      <c r="C3980" t="s">
        <v>252</v>
      </c>
      <c r="D3980" t="s">
        <v>259</v>
      </c>
      <c r="E3980">
        <v>1</v>
      </c>
      <c r="F3980">
        <v>2025</v>
      </c>
      <c r="G3980" s="161">
        <v>177034.87895799999</v>
      </c>
      <c r="H3980" s="161"/>
    </row>
    <row r="3981" spans="2:8" x14ac:dyDescent="0.25">
      <c r="B3981" t="s">
        <v>238</v>
      </c>
      <c r="C3981" t="s">
        <v>252</v>
      </c>
      <c r="D3981" t="s">
        <v>259</v>
      </c>
      <c r="E3981">
        <v>1</v>
      </c>
      <c r="F3981">
        <v>2030</v>
      </c>
      <c r="G3981" s="161">
        <v>198723.50571200001</v>
      </c>
      <c r="H3981" s="161"/>
    </row>
    <row r="3982" spans="2:8" x14ac:dyDescent="0.25">
      <c r="B3982" t="s">
        <v>238</v>
      </c>
      <c r="C3982" t="s">
        <v>252</v>
      </c>
      <c r="D3982" t="s">
        <v>259</v>
      </c>
      <c r="E3982">
        <v>1</v>
      </c>
      <c r="F3982">
        <v>2035</v>
      </c>
      <c r="G3982" s="161">
        <v>205004.468933</v>
      </c>
      <c r="H3982" s="161"/>
    </row>
    <row r="3983" spans="2:8" x14ac:dyDescent="0.25">
      <c r="B3983" t="s">
        <v>238</v>
      </c>
      <c r="C3983" t="s">
        <v>252</v>
      </c>
      <c r="D3983" t="s">
        <v>259</v>
      </c>
      <c r="E3983">
        <v>1</v>
      </c>
      <c r="F3983">
        <v>2040</v>
      </c>
      <c r="G3983" s="161">
        <v>215043.55359699999</v>
      </c>
      <c r="H3983" s="161"/>
    </row>
    <row r="3984" spans="2:8" x14ac:dyDescent="0.25">
      <c r="B3984" t="s">
        <v>238</v>
      </c>
      <c r="C3984" t="s">
        <v>252</v>
      </c>
      <c r="D3984" t="s">
        <v>259</v>
      </c>
      <c r="E3984">
        <v>1</v>
      </c>
      <c r="F3984">
        <v>2045</v>
      </c>
      <c r="G3984" s="161">
        <v>233249.170357</v>
      </c>
      <c r="H3984" s="161"/>
    </row>
    <row r="3985" spans="2:7" x14ac:dyDescent="0.25">
      <c r="B3985" t="s">
        <v>238</v>
      </c>
      <c r="C3985" t="s">
        <v>252</v>
      </c>
      <c r="D3985" t="s">
        <v>259</v>
      </c>
      <c r="E3985">
        <v>1</v>
      </c>
      <c r="F3985">
        <v>2050</v>
      </c>
      <c r="G3985" s="161">
        <v>229644.874358</v>
      </c>
    </row>
    <row r="3986" spans="2:7" x14ac:dyDescent="0.25">
      <c r="B3986" t="s">
        <v>238</v>
      </c>
      <c r="C3986" t="s">
        <v>252</v>
      </c>
      <c r="D3986" t="s">
        <v>259</v>
      </c>
      <c r="E3986">
        <v>2</v>
      </c>
      <c r="F3986">
        <v>2010</v>
      </c>
      <c r="G3986">
        <v>72255.551004180001</v>
      </c>
    </row>
    <row r="3987" spans="2:7" x14ac:dyDescent="0.25">
      <c r="B3987" t="s">
        <v>238</v>
      </c>
      <c r="C3987" t="s">
        <v>252</v>
      </c>
      <c r="D3987" t="s">
        <v>259</v>
      </c>
      <c r="E3987">
        <v>2</v>
      </c>
      <c r="F3987">
        <v>2015</v>
      </c>
      <c r="G3987">
        <v>68273.430658049998</v>
      </c>
    </row>
    <row r="3988" spans="2:7" x14ac:dyDescent="0.25">
      <c r="B3988" t="s">
        <v>238</v>
      </c>
      <c r="C3988" t="s">
        <v>252</v>
      </c>
      <c r="D3988" t="s">
        <v>259</v>
      </c>
      <c r="E3988">
        <v>2</v>
      </c>
      <c r="F3988">
        <v>2020</v>
      </c>
      <c r="G3988">
        <v>76990.41084081</v>
      </c>
    </row>
    <row r="3989" spans="2:7" x14ac:dyDescent="0.25">
      <c r="B3989" t="s">
        <v>238</v>
      </c>
      <c r="C3989" t="s">
        <v>252</v>
      </c>
      <c r="D3989" t="s">
        <v>259</v>
      </c>
      <c r="E3989">
        <v>2</v>
      </c>
      <c r="F3989">
        <v>2025</v>
      </c>
      <c r="G3989">
        <v>78703.507971590006</v>
      </c>
    </row>
    <row r="3990" spans="2:7" x14ac:dyDescent="0.25">
      <c r="B3990" t="s">
        <v>238</v>
      </c>
      <c r="C3990" t="s">
        <v>252</v>
      </c>
      <c r="D3990" t="s">
        <v>259</v>
      </c>
      <c r="E3990">
        <v>2</v>
      </c>
      <c r="F3990">
        <v>2030</v>
      </c>
      <c r="G3990">
        <v>81097.564184350005</v>
      </c>
    </row>
    <row r="3991" spans="2:7" x14ac:dyDescent="0.25">
      <c r="B3991" t="s">
        <v>238</v>
      </c>
      <c r="C3991" t="s">
        <v>252</v>
      </c>
      <c r="D3991" t="s">
        <v>259</v>
      </c>
      <c r="E3991">
        <v>2</v>
      </c>
      <c r="F3991">
        <v>2035</v>
      </c>
      <c r="G3991">
        <v>81039.466357910002</v>
      </c>
    </row>
    <row r="3992" spans="2:7" x14ac:dyDescent="0.25">
      <c r="B3992" t="s">
        <v>238</v>
      </c>
      <c r="C3992" t="s">
        <v>252</v>
      </c>
      <c r="D3992" t="s">
        <v>259</v>
      </c>
      <c r="E3992">
        <v>2</v>
      </c>
      <c r="F3992">
        <v>2040</v>
      </c>
      <c r="G3992">
        <v>82135.148587999996</v>
      </c>
    </row>
    <row r="3993" spans="2:7" x14ac:dyDescent="0.25">
      <c r="B3993" t="s">
        <v>238</v>
      </c>
      <c r="C3993" t="s">
        <v>252</v>
      </c>
      <c r="D3993" t="s">
        <v>259</v>
      </c>
      <c r="E3993">
        <v>2</v>
      </c>
      <c r="F3993">
        <v>2045</v>
      </c>
      <c r="G3993">
        <v>84204.806103099996</v>
      </c>
    </row>
    <row r="3994" spans="2:7" x14ac:dyDescent="0.25">
      <c r="B3994" t="s">
        <v>238</v>
      </c>
      <c r="C3994" t="s">
        <v>252</v>
      </c>
      <c r="D3994" t="s">
        <v>259</v>
      </c>
      <c r="E3994">
        <v>2</v>
      </c>
      <c r="F3994">
        <v>2050</v>
      </c>
      <c r="G3994">
        <v>87024.571257339994</v>
      </c>
    </row>
    <row r="3995" spans="2:7" x14ac:dyDescent="0.25">
      <c r="B3995" t="s">
        <v>238</v>
      </c>
      <c r="C3995" t="s">
        <v>252</v>
      </c>
      <c r="D3995" t="s">
        <v>259</v>
      </c>
      <c r="E3995">
        <v>3</v>
      </c>
      <c r="F3995">
        <v>2010</v>
      </c>
      <c r="G3995">
        <v>23039.948327450002</v>
      </c>
    </row>
    <row r="3996" spans="2:7" x14ac:dyDescent="0.25">
      <c r="B3996" t="s">
        <v>238</v>
      </c>
      <c r="C3996" t="s">
        <v>252</v>
      </c>
      <c r="D3996" t="s">
        <v>259</v>
      </c>
      <c r="E3996">
        <v>3</v>
      </c>
      <c r="F3996">
        <v>2015</v>
      </c>
      <c r="G3996">
        <v>25550.24919156</v>
      </c>
    </row>
    <row r="3997" spans="2:7" x14ac:dyDescent="0.25">
      <c r="B3997" t="s">
        <v>238</v>
      </c>
      <c r="C3997" t="s">
        <v>252</v>
      </c>
      <c r="D3997" t="s">
        <v>259</v>
      </c>
      <c r="E3997">
        <v>3</v>
      </c>
      <c r="F3997">
        <v>2020</v>
      </c>
      <c r="G3997">
        <v>25689.71175808</v>
      </c>
    </row>
    <row r="3998" spans="2:7" x14ac:dyDescent="0.25">
      <c r="B3998" t="s">
        <v>238</v>
      </c>
      <c r="C3998" t="s">
        <v>252</v>
      </c>
      <c r="D3998" t="s">
        <v>259</v>
      </c>
      <c r="E3998">
        <v>3</v>
      </c>
      <c r="F3998">
        <v>2025</v>
      </c>
      <c r="G3998">
        <v>26654.197891259999</v>
      </c>
    </row>
    <row r="3999" spans="2:7" x14ac:dyDescent="0.25">
      <c r="B3999" t="s">
        <v>238</v>
      </c>
      <c r="C3999" t="s">
        <v>252</v>
      </c>
      <c r="D3999" t="s">
        <v>259</v>
      </c>
      <c r="E3999">
        <v>3</v>
      </c>
      <c r="F3999">
        <v>2030</v>
      </c>
      <c r="G3999">
        <v>26228.481477419999</v>
      </c>
    </row>
    <row r="4000" spans="2:7" x14ac:dyDescent="0.25">
      <c r="B4000" t="s">
        <v>238</v>
      </c>
      <c r="C4000" t="s">
        <v>252</v>
      </c>
      <c r="D4000" t="s">
        <v>259</v>
      </c>
      <c r="E4000">
        <v>3</v>
      </c>
      <c r="F4000">
        <v>2035</v>
      </c>
      <c r="G4000">
        <v>27342.42019683</v>
      </c>
    </row>
    <row r="4001" spans="2:7" x14ac:dyDescent="0.25">
      <c r="B4001" t="s">
        <v>238</v>
      </c>
      <c r="C4001" t="s">
        <v>252</v>
      </c>
      <c r="D4001" t="s">
        <v>259</v>
      </c>
      <c r="E4001">
        <v>3</v>
      </c>
      <c r="F4001">
        <v>2040</v>
      </c>
      <c r="G4001">
        <v>25574.787107799999</v>
      </c>
    </row>
    <row r="4002" spans="2:7" x14ac:dyDescent="0.25">
      <c r="B4002" t="s">
        <v>238</v>
      </c>
      <c r="C4002" t="s">
        <v>252</v>
      </c>
      <c r="D4002" t="s">
        <v>259</v>
      </c>
      <c r="E4002">
        <v>3</v>
      </c>
      <c r="F4002">
        <v>2045</v>
      </c>
      <c r="G4002">
        <v>30411.096979990001</v>
      </c>
    </row>
    <row r="4003" spans="2:7" x14ac:dyDescent="0.25">
      <c r="B4003" t="s">
        <v>238</v>
      </c>
      <c r="C4003" t="s">
        <v>252</v>
      </c>
      <c r="D4003" t="s">
        <v>259</v>
      </c>
      <c r="E4003">
        <v>3</v>
      </c>
      <c r="F4003">
        <v>2050</v>
      </c>
      <c r="G4003">
        <v>28530.224962010001</v>
      </c>
    </row>
    <row r="4004" spans="2:7" x14ac:dyDescent="0.25">
      <c r="B4004" t="s">
        <v>238</v>
      </c>
      <c r="C4004" t="s">
        <v>252</v>
      </c>
      <c r="D4004" t="s">
        <v>259</v>
      </c>
      <c r="E4004">
        <v>4</v>
      </c>
      <c r="F4004">
        <v>2010</v>
      </c>
      <c r="G4004">
        <v>15819.051886650001</v>
      </c>
    </row>
    <row r="4005" spans="2:7" x14ac:dyDescent="0.25">
      <c r="B4005" t="s">
        <v>238</v>
      </c>
      <c r="C4005" t="s">
        <v>252</v>
      </c>
      <c r="D4005" t="s">
        <v>259</v>
      </c>
      <c r="E4005">
        <v>4</v>
      </c>
      <c r="F4005">
        <v>2015</v>
      </c>
      <c r="G4005">
        <v>16480.45539237</v>
      </c>
    </row>
    <row r="4006" spans="2:7" x14ac:dyDescent="0.25">
      <c r="B4006" t="s">
        <v>238</v>
      </c>
      <c r="C4006" t="s">
        <v>252</v>
      </c>
      <c r="D4006" t="s">
        <v>259</v>
      </c>
      <c r="E4006">
        <v>4</v>
      </c>
      <c r="F4006">
        <v>2020</v>
      </c>
      <c r="G4006">
        <v>15782.457792609999</v>
      </c>
    </row>
    <row r="4007" spans="2:7" x14ac:dyDescent="0.25">
      <c r="B4007" t="s">
        <v>238</v>
      </c>
      <c r="C4007" t="s">
        <v>252</v>
      </c>
      <c r="D4007" t="s">
        <v>259</v>
      </c>
      <c r="E4007">
        <v>4</v>
      </c>
      <c r="F4007">
        <v>2025</v>
      </c>
      <c r="G4007">
        <v>19367.581028749999</v>
      </c>
    </row>
    <row r="4008" spans="2:7" x14ac:dyDescent="0.25">
      <c r="B4008" t="s">
        <v>238</v>
      </c>
      <c r="C4008" t="s">
        <v>252</v>
      </c>
      <c r="D4008" t="s">
        <v>259</v>
      </c>
      <c r="E4008">
        <v>4</v>
      </c>
      <c r="F4008">
        <v>2030</v>
      </c>
      <c r="G4008">
        <v>16956.577119940001</v>
      </c>
    </row>
    <row r="4009" spans="2:7" x14ac:dyDescent="0.25">
      <c r="B4009" t="s">
        <v>238</v>
      </c>
      <c r="C4009" t="s">
        <v>252</v>
      </c>
      <c r="D4009" t="s">
        <v>259</v>
      </c>
      <c r="E4009">
        <v>4</v>
      </c>
      <c r="F4009">
        <v>2035</v>
      </c>
      <c r="G4009">
        <v>17143.14720893</v>
      </c>
    </row>
    <row r="4010" spans="2:7" x14ac:dyDescent="0.25">
      <c r="B4010" t="s">
        <v>238</v>
      </c>
      <c r="C4010" t="s">
        <v>252</v>
      </c>
      <c r="D4010" t="s">
        <v>259</v>
      </c>
      <c r="E4010">
        <v>4</v>
      </c>
      <c r="F4010">
        <v>2040</v>
      </c>
      <c r="G4010">
        <v>16058.2439491</v>
      </c>
    </row>
    <row r="4011" spans="2:7" x14ac:dyDescent="0.25">
      <c r="B4011" t="s">
        <v>238</v>
      </c>
      <c r="C4011" t="s">
        <v>252</v>
      </c>
      <c r="D4011" t="s">
        <v>259</v>
      </c>
      <c r="E4011">
        <v>4</v>
      </c>
      <c r="F4011">
        <v>2045</v>
      </c>
      <c r="G4011">
        <v>18220.25732805</v>
      </c>
    </row>
    <row r="4012" spans="2:7" x14ac:dyDescent="0.25">
      <c r="B4012" t="s">
        <v>238</v>
      </c>
      <c r="C4012" t="s">
        <v>252</v>
      </c>
      <c r="D4012" t="s">
        <v>259</v>
      </c>
      <c r="E4012">
        <v>4</v>
      </c>
      <c r="F4012">
        <v>2050</v>
      </c>
      <c r="G4012">
        <v>19526.944446969999</v>
      </c>
    </row>
    <row r="4013" spans="2:7" x14ac:dyDescent="0.25">
      <c r="B4013" t="s">
        <v>238</v>
      </c>
      <c r="C4013" t="s">
        <v>252</v>
      </c>
      <c r="D4013" t="s">
        <v>259</v>
      </c>
      <c r="E4013">
        <v>5</v>
      </c>
      <c r="F4013">
        <v>2010</v>
      </c>
      <c r="G4013">
        <v>4856.1755073499999</v>
      </c>
    </row>
    <row r="4014" spans="2:7" x14ac:dyDescent="0.25">
      <c r="B4014" t="s">
        <v>238</v>
      </c>
      <c r="C4014" t="s">
        <v>252</v>
      </c>
      <c r="D4014" t="s">
        <v>259</v>
      </c>
      <c r="E4014">
        <v>5</v>
      </c>
      <c r="F4014">
        <v>2015</v>
      </c>
      <c r="G4014">
        <v>6562.8254588099999</v>
      </c>
    </row>
    <row r="4015" spans="2:7" x14ac:dyDescent="0.25">
      <c r="B4015" t="s">
        <v>238</v>
      </c>
      <c r="C4015" t="s">
        <v>252</v>
      </c>
      <c r="D4015" t="s">
        <v>259</v>
      </c>
      <c r="E4015">
        <v>5</v>
      </c>
      <c r="F4015">
        <v>2020</v>
      </c>
      <c r="G4015">
        <v>5366.4555949400001</v>
      </c>
    </row>
    <row r="4016" spans="2:7" x14ac:dyDescent="0.25">
      <c r="B4016" t="s">
        <v>238</v>
      </c>
      <c r="C4016" t="s">
        <v>252</v>
      </c>
      <c r="D4016" t="s">
        <v>259</v>
      </c>
      <c r="E4016">
        <v>5</v>
      </c>
      <c r="F4016">
        <v>2025</v>
      </c>
      <c r="G4016">
        <v>4786.3875587599996</v>
      </c>
    </row>
    <row r="4017" spans="2:8" x14ac:dyDescent="0.25">
      <c r="B4017" t="s">
        <v>238</v>
      </c>
      <c r="C4017" t="s">
        <v>252</v>
      </c>
      <c r="D4017" t="s">
        <v>259</v>
      </c>
      <c r="E4017">
        <v>5</v>
      </c>
      <c r="F4017">
        <v>2030</v>
      </c>
      <c r="G4017">
        <v>6132.4754637699998</v>
      </c>
    </row>
    <row r="4018" spans="2:8" x14ac:dyDescent="0.25">
      <c r="B4018" t="s">
        <v>238</v>
      </c>
      <c r="C4018" t="s">
        <v>252</v>
      </c>
      <c r="D4018" t="s">
        <v>259</v>
      </c>
      <c r="E4018">
        <v>5</v>
      </c>
      <c r="F4018">
        <v>2035</v>
      </c>
      <c r="G4018">
        <v>4842.8944143600002</v>
      </c>
    </row>
    <row r="4019" spans="2:8" x14ac:dyDescent="0.25">
      <c r="B4019" t="s">
        <v>238</v>
      </c>
      <c r="C4019" t="s">
        <v>252</v>
      </c>
      <c r="D4019" t="s">
        <v>259</v>
      </c>
      <c r="E4019">
        <v>5</v>
      </c>
      <c r="F4019">
        <v>2040</v>
      </c>
      <c r="G4019">
        <v>6453.6537845000003</v>
      </c>
    </row>
    <row r="4020" spans="2:8" x14ac:dyDescent="0.25">
      <c r="B4020" t="s">
        <v>238</v>
      </c>
      <c r="C4020" t="s">
        <v>252</v>
      </c>
      <c r="D4020" t="s">
        <v>259</v>
      </c>
      <c r="E4020">
        <v>5</v>
      </c>
      <c r="F4020">
        <v>2045</v>
      </c>
      <c r="G4020">
        <v>6162.6371840299998</v>
      </c>
    </row>
    <row r="4021" spans="2:8" x14ac:dyDescent="0.25">
      <c r="B4021" t="s">
        <v>238</v>
      </c>
      <c r="C4021" t="s">
        <v>252</v>
      </c>
      <c r="D4021" t="s">
        <v>259</v>
      </c>
      <c r="E4021">
        <v>5</v>
      </c>
      <c r="F4021">
        <v>2050</v>
      </c>
      <c r="G4021">
        <v>4740.5590427799998</v>
      </c>
    </row>
    <row r="4022" spans="2:8" x14ac:dyDescent="0.25">
      <c r="B4022" t="s">
        <v>238</v>
      </c>
      <c r="C4022" t="s">
        <v>252</v>
      </c>
      <c r="D4022" t="s">
        <v>259</v>
      </c>
      <c r="E4022">
        <v>6</v>
      </c>
      <c r="F4022">
        <v>2010</v>
      </c>
      <c r="G4022">
        <v>2553.7149421399999</v>
      </c>
    </row>
    <row r="4023" spans="2:8" x14ac:dyDescent="0.25">
      <c r="B4023" t="s">
        <v>238</v>
      </c>
      <c r="C4023" t="s">
        <v>252</v>
      </c>
      <c r="D4023" t="s">
        <v>259</v>
      </c>
      <c r="E4023">
        <v>6</v>
      </c>
      <c r="F4023">
        <v>2015</v>
      </c>
      <c r="G4023">
        <v>2247.0394842599999</v>
      </c>
    </row>
    <row r="4024" spans="2:8" x14ac:dyDescent="0.25">
      <c r="B4024" t="s">
        <v>238</v>
      </c>
      <c r="C4024" t="s">
        <v>252</v>
      </c>
      <c r="D4024" t="s">
        <v>259</v>
      </c>
      <c r="E4024">
        <v>6</v>
      </c>
      <c r="F4024">
        <v>2020</v>
      </c>
      <c r="G4024">
        <v>2199.2808232000002</v>
      </c>
    </row>
    <row r="4025" spans="2:8" x14ac:dyDescent="0.25">
      <c r="B4025" t="s">
        <v>238</v>
      </c>
      <c r="C4025" t="s">
        <v>252</v>
      </c>
      <c r="D4025" t="s">
        <v>259</v>
      </c>
      <c r="E4025">
        <v>6</v>
      </c>
      <c r="F4025">
        <v>2025</v>
      </c>
      <c r="G4025">
        <v>2081.70937607</v>
      </c>
    </row>
    <row r="4026" spans="2:8" x14ac:dyDescent="0.25">
      <c r="B4026" t="s">
        <v>238</v>
      </c>
      <c r="C4026" t="s">
        <v>252</v>
      </c>
      <c r="D4026" t="s">
        <v>259</v>
      </c>
      <c r="E4026">
        <v>6</v>
      </c>
      <c r="F4026">
        <v>2030</v>
      </c>
      <c r="G4026">
        <v>2403.20940651</v>
      </c>
    </row>
    <row r="4027" spans="2:8" x14ac:dyDescent="0.25">
      <c r="B4027" t="s">
        <v>238</v>
      </c>
      <c r="C4027" t="s">
        <v>252</v>
      </c>
      <c r="D4027" t="s">
        <v>259</v>
      </c>
      <c r="E4027">
        <v>6</v>
      </c>
      <c r="F4027">
        <v>2035</v>
      </c>
      <c r="G4027">
        <v>3621.3614969400001</v>
      </c>
    </row>
    <row r="4028" spans="2:8" x14ac:dyDescent="0.25">
      <c r="B4028" t="s">
        <v>238</v>
      </c>
      <c r="C4028" t="s">
        <v>252</v>
      </c>
      <c r="D4028" t="s">
        <v>259</v>
      </c>
      <c r="E4028">
        <v>6</v>
      </c>
      <c r="F4028">
        <v>2040</v>
      </c>
      <c r="G4028">
        <v>3334.5898343200001</v>
      </c>
    </row>
    <row r="4029" spans="2:8" x14ac:dyDescent="0.25">
      <c r="B4029" t="s">
        <v>238</v>
      </c>
      <c r="C4029" t="s">
        <v>252</v>
      </c>
      <c r="D4029" t="s">
        <v>259</v>
      </c>
      <c r="E4029">
        <v>6</v>
      </c>
      <c r="F4029">
        <v>2045</v>
      </c>
      <c r="G4029">
        <v>2904.64868037</v>
      </c>
    </row>
    <row r="4030" spans="2:8" x14ac:dyDescent="0.25">
      <c r="B4030" t="s">
        <v>238</v>
      </c>
      <c r="C4030" t="s">
        <v>252</v>
      </c>
      <c r="D4030" t="s">
        <v>259</v>
      </c>
      <c r="E4030">
        <v>6</v>
      </c>
      <c r="F4030">
        <v>2050</v>
      </c>
      <c r="G4030">
        <v>2104.5560828100001</v>
      </c>
      <c r="H4030" s="161"/>
    </row>
    <row r="4031" spans="2:8" x14ac:dyDescent="0.25">
      <c r="B4031" t="s">
        <v>240</v>
      </c>
      <c r="C4031" t="s">
        <v>250</v>
      </c>
      <c r="D4031" t="s">
        <v>251</v>
      </c>
      <c r="E4031">
        <v>1</v>
      </c>
      <c r="F4031">
        <v>2010</v>
      </c>
      <c r="G4031" s="161">
        <v>2810210.6214800002</v>
      </c>
      <c r="H4031" s="161"/>
    </row>
    <row r="4032" spans="2:8" x14ac:dyDescent="0.25">
      <c r="B4032" t="s">
        <v>240</v>
      </c>
      <c r="C4032" t="s">
        <v>250</v>
      </c>
      <c r="D4032" t="s">
        <v>251</v>
      </c>
      <c r="E4032">
        <v>1</v>
      </c>
      <c r="F4032">
        <v>2015</v>
      </c>
      <c r="G4032" s="161">
        <v>3293359.6786699998</v>
      </c>
      <c r="H4032" s="161"/>
    </row>
    <row r="4033" spans="2:8" x14ac:dyDescent="0.25">
      <c r="B4033" t="s">
        <v>240</v>
      </c>
      <c r="C4033" t="s">
        <v>250</v>
      </c>
      <c r="D4033" t="s">
        <v>251</v>
      </c>
      <c r="E4033">
        <v>1</v>
      </c>
      <c r="F4033">
        <v>2020</v>
      </c>
      <c r="G4033" s="161">
        <v>3420717.0706000002</v>
      </c>
      <c r="H4033" s="161"/>
    </row>
    <row r="4034" spans="2:8" x14ac:dyDescent="0.25">
      <c r="B4034" t="s">
        <v>240</v>
      </c>
      <c r="C4034" t="s">
        <v>250</v>
      </c>
      <c r="D4034" t="s">
        <v>251</v>
      </c>
      <c r="E4034">
        <v>1</v>
      </c>
      <c r="F4034">
        <v>2025</v>
      </c>
      <c r="G4034" s="161">
        <v>3492767.93609</v>
      </c>
      <c r="H4034" s="161"/>
    </row>
    <row r="4035" spans="2:8" x14ac:dyDescent="0.25">
      <c r="B4035" t="s">
        <v>240</v>
      </c>
      <c r="C4035" t="s">
        <v>250</v>
      </c>
      <c r="D4035" t="s">
        <v>251</v>
      </c>
      <c r="E4035">
        <v>1</v>
      </c>
      <c r="F4035">
        <v>2030</v>
      </c>
      <c r="G4035" s="161">
        <v>3528003.5468199998</v>
      </c>
      <c r="H4035" s="161"/>
    </row>
    <row r="4036" spans="2:8" x14ac:dyDescent="0.25">
      <c r="B4036" t="s">
        <v>240</v>
      </c>
      <c r="C4036" t="s">
        <v>250</v>
      </c>
      <c r="D4036" t="s">
        <v>251</v>
      </c>
      <c r="E4036">
        <v>1</v>
      </c>
      <c r="F4036">
        <v>2035</v>
      </c>
      <c r="G4036" s="161">
        <v>3495635.0032199998</v>
      </c>
      <c r="H4036" s="161"/>
    </row>
    <row r="4037" spans="2:8" x14ac:dyDescent="0.25">
      <c r="B4037" t="s">
        <v>240</v>
      </c>
      <c r="C4037" t="s">
        <v>250</v>
      </c>
      <c r="D4037" t="s">
        <v>251</v>
      </c>
      <c r="E4037">
        <v>1</v>
      </c>
      <c r="F4037">
        <v>2040</v>
      </c>
      <c r="G4037" s="161">
        <v>3492980.00202</v>
      </c>
      <c r="H4037" s="161"/>
    </row>
    <row r="4038" spans="2:8" x14ac:dyDescent="0.25">
      <c r="B4038" t="s">
        <v>240</v>
      </c>
      <c r="C4038" t="s">
        <v>250</v>
      </c>
      <c r="D4038" t="s">
        <v>251</v>
      </c>
      <c r="E4038">
        <v>1</v>
      </c>
      <c r="F4038">
        <v>2045</v>
      </c>
      <c r="G4038" s="161">
        <v>3493542.2564900001</v>
      </c>
      <c r="H4038" s="161"/>
    </row>
    <row r="4039" spans="2:8" x14ac:dyDescent="0.25">
      <c r="B4039" t="s">
        <v>240</v>
      </c>
      <c r="C4039" t="s">
        <v>250</v>
      </c>
      <c r="D4039" t="s">
        <v>251</v>
      </c>
      <c r="E4039">
        <v>1</v>
      </c>
      <c r="F4039">
        <v>2050</v>
      </c>
      <c r="G4039" s="161">
        <v>3445489.6046199999</v>
      </c>
      <c r="H4039" s="161"/>
    </row>
    <row r="4040" spans="2:8" x14ac:dyDescent="0.25">
      <c r="B4040" t="s">
        <v>240</v>
      </c>
      <c r="C4040" t="s">
        <v>250</v>
      </c>
      <c r="D4040" t="s">
        <v>251</v>
      </c>
      <c r="E4040">
        <v>2</v>
      </c>
      <c r="F4040">
        <v>2010</v>
      </c>
      <c r="G4040" s="161">
        <v>4661490.5480000004</v>
      </c>
      <c r="H4040" s="161"/>
    </row>
    <row r="4041" spans="2:8" x14ac:dyDescent="0.25">
      <c r="B4041" t="s">
        <v>240</v>
      </c>
      <c r="C4041" t="s">
        <v>250</v>
      </c>
      <c r="D4041" t="s">
        <v>251</v>
      </c>
      <c r="E4041">
        <v>2</v>
      </c>
      <c r="F4041">
        <v>2015</v>
      </c>
      <c r="G4041" s="161">
        <v>4591123.9202100001</v>
      </c>
      <c r="H4041" s="161"/>
    </row>
    <row r="4042" spans="2:8" x14ac:dyDescent="0.25">
      <c r="B4042" t="s">
        <v>240</v>
      </c>
      <c r="C4042" t="s">
        <v>250</v>
      </c>
      <c r="D4042" t="s">
        <v>251</v>
      </c>
      <c r="E4042">
        <v>2</v>
      </c>
      <c r="F4042">
        <v>2020</v>
      </c>
      <c r="G4042" s="161">
        <v>4621633.68413</v>
      </c>
      <c r="H4042" s="161"/>
    </row>
    <row r="4043" spans="2:8" x14ac:dyDescent="0.25">
      <c r="B4043" t="s">
        <v>240</v>
      </c>
      <c r="C4043" t="s">
        <v>250</v>
      </c>
      <c r="D4043" t="s">
        <v>251</v>
      </c>
      <c r="E4043">
        <v>2</v>
      </c>
      <c r="F4043">
        <v>2025</v>
      </c>
      <c r="G4043" s="161">
        <v>4511911.6448299997</v>
      </c>
      <c r="H4043" s="161"/>
    </row>
    <row r="4044" spans="2:8" x14ac:dyDescent="0.25">
      <c r="B4044" t="s">
        <v>240</v>
      </c>
      <c r="C4044" t="s">
        <v>250</v>
      </c>
      <c r="D4044" t="s">
        <v>251</v>
      </c>
      <c r="E4044">
        <v>2</v>
      </c>
      <c r="F4044">
        <v>2030</v>
      </c>
      <c r="G4044" s="161">
        <v>4414052.21392</v>
      </c>
      <c r="H4044" s="161"/>
    </row>
    <row r="4045" spans="2:8" x14ac:dyDescent="0.25">
      <c r="B4045" t="s">
        <v>240</v>
      </c>
      <c r="C4045" t="s">
        <v>250</v>
      </c>
      <c r="D4045" t="s">
        <v>251</v>
      </c>
      <c r="E4045">
        <v>2</v>
      </c>
      <c r="F4045">
        <v>2035</v>
      </c>
      <c r="G4045" s="161">
        <v>4264672.2701599998</v>
      </c>
      <c r="H4045" s="161"/>
    </row>
    <row r="4046" spans="2:8" x14ac:dyDescent="0.25">
      <c r="B4046" t="s">
        <v>240</v>
      </c>
      <c r="C4046" t="s">
        <v>250</v>
      </c>
      <c r="D4046" t="s">
        <v>251</v>
      </c>
      <c r="E4046">
        <v>2</v>
      </c>
      <c r="F4046">
        <v>2040</v>
      </c>
      <c r="G4046" s="161">
        <v>4136928.5920199999</v>
      </c>
      <c r="H4046" s="161"/>
    </row>
    <row r="4047" spans="2:8" x14ac:dyDescent="0.25">
      <c r="B4047" t="s">
        <v>240</v>
      </c>
      <c r="C4047" t="s">
        <v>250</v>
      </c>
      <c r="D4047" t="s">
        <v>251</v>
      </c>
      <c r="E4047">
        <v>2</v>
      </c>
      <c r="F4047">
        <v>2045</v>
      </c>
      <c r="G4047" s="161">
        <v>4025720.90074</v>
      </c>
      <c r="H4047" s="161"/>
    </row>
    <row r="4048" spans="2:8" x14ac:dyDescent="0.25">
      <c r="B4048" t="s">
        <v>240</v>
      </c>
      <c r="C4048" t="s">
        <v>250</v>
      </c>
      <c r="D4048" t="s">
        <v>251</v>
      </c>
      <c r="E4048">
        <v>2</v>
      </c>
      <c r="F4048">
        <v>2050</v>
      </c>
      <c r="G4048" s="161">
        <v>4051745.6373600001</v>
      </c>
      <c r="H4048" s="161"/>
    </row>
    <row r="4049" spans="2:8" x14ac:dyDescent="0.25">
      <c r="B4049" t="s">
        <v>240</v>
      </c>
      <c r="C4049" t="s">
        <v>250</v>
      </c>
      <c r="D4049" t="s">
        <v>251</v>
      </c>
      <c r="E4049">
        <v>3</v>
      </c>
      <c r="F4049">
        <v>2010</v>
      </c>
      <c r="G4049" s="161">
        <v>1997885.95881</v>
      </c>
      <c r="H4049" s="161"/>
    </row>
    <row r="4050" spans="2:8" x14ac:dyDescent="0.25">
      <c r="B4050" t="s">
        <v>240</v>
      </c>
      <c r="C4050" t="s">
        <v>250</v>
      </c>
      <c r="D4050" t="s">
        <v>251</v>
      </c>
      <c r="E4050">
        <v>3</v>
      </c>
      <c r="F4050">
        <v>2015</v>
      </c>
      <c r="G4050" s="161">
        <v>1925893.2926099999</v>
      </c>
      <c r="H4050" s="161"/>
    </row>
    <row r="4051" spans="2:8" x14ac:dyDescent="0.25">
      <c r="B4051" t="s">
        <v>240</v>
      </c>
      <c r="C4051" t="s">
        <v>250</v>
      </c>
      <c r="D4051" t="s">
        <v>251</v>
      </c>
      <c r="E4051">
        <v>3</v>
      </c>
      <c r="F4051">
        <v>2020</v>
      </c>
      <c r="G4051" s="161">
        <v>1838043.30015</v>
      </c>
      <c r="H4051" s="161"/>
    </row>
    <row r="4052" spans="2:8" x14ac:dyDescent="0.25">
      <c r="B4052" t="s">
        <v>240</v>
      </c>
      <c r="C4052" t="s">
        <v>250</v>
      </c>
      <c r="D4052" t="s">
        <v>251</v>
      </c>
      <c r="E4052">
        <v>3</v>
      </c>
      <c r="F4052">
        <v>2025</v>
      </c>
      <c r="G4052" s="161">
        <v>1789959.9068700001</v>
      </c>
      <c r="H4052" s="161"/>
    </row>
    <row r="4053" spans="2:8" x14ac:dyDescent="0.25">
      <c r="B4053" t="s">
        <v>240</v>
      </c>
      <c r="C4053" t="s">
        <v>250</v>
      </c>
      <c r="D4053" t="s">
        <v>251</v>
      </c>
      <c r="E4053">
        <v>3</v>
      </c>
      <c r="F4053">
        <v>2030</v>
      </c>
      <c r="G4053" s="161">
        <v>1762407.0859600001</v>
      </c>
      <c r="H4053" s="161"/>
    </row>
    <row r="4054" spans="2:8" x14ac:dyDescent="0.25">
      <c r="B4054" t="s">
        <v>240</v>
      </c>
      <c r="C4054" t="s">
        <v>250</v>
      </c>
      <c r="D4054" t="s">
        <v>251</v>
      </c>
      <c r="E4054">
        <v>3</v>
      </c>
      <c r="F4054">
        <v>2035</v>
      </c>
      <c r="G4054" s="161">
        <v>1754396.3844000001</v>
      </c>
      <c r="H4054" s="161"/>
    </row>
    <row r="4055" spans="2:8" x14ac:dyDescent="0.25">
      <c r="B4055" t="s">
        <v>240</v>
      </c>
      <c r="C4055" t="s">
        <v>250</v>
      </c>
      <c r="D4055" t="s">
        <v>251</v>
      </c>
      <c r="E4055">
        <v>3</v>
      </c>
      <c r="F4055">
        <v>2040</v>
      </c>
      <c r="G4055" s="161">
        <v>1732860.8412599999</v>
      </c>
      <c r="H4055" s="161"/>
    </row>
    <row r="4056" spans="2:8" x14ac:dyDescent="0.25">
      <c r="B4056" t="s">
        <v>240</v>
      </c>
      <c r="C4056" t="s">
        <v>250</v>
      </c>
      <c r="D4056" t="s">
        <v>251</v>
      </c>
      <c r="E4056">
        <v>3</v>
      </c>
      <c r="F4056">
        <v>2045</v>
      </c>
      <c r="G4056" s="161">
        <v>1776127.8836300001</v>
      </c>
      <c r="H4056" s="161"/>
    </row>
    <row r="4057" spans="2:8" x14ac:dyDescent="0.25">
      <c r="B4057" t="s">
        <v>240</v>
      </c>
      <c r="C4057" t="s">
        <v>250</v>
      </c>
      <c r="D4057" t="s">
        <v>251</v>
      </c>
      <c r="E4057">
        <v>3</v>
      </c>
      <c r="F4057">
        <v>2050</v>
      </c>
      <c r="G4057" s="161">
        <v>1769654.659</v>
      </c>
      <c r="H4057" s="161"/>
    </row>
    <row r="4058" spans="2:8" x14ac:dyDescent="0.25">
      <c r="B4058" t="s">
        <v>240</v>
      </c>
      <c r="C4058" t="s">
        <v>250</v>
      </c>
      <c r="D4058" t="s">
        <v>251</v>
      </c>
      <c r="E4058">
        <v>4</v>
      </c>
      <c r="F4058">
        <v>2010</v>
      </c>
      <c r="G4058" s="161">
        <v>2087267.2016400001</v>
      </c>
      <c r="H4058" s="161"/>
    </row>
    <row r="4059" spans="2:8" x14ac:dyDescent="0.25">
      <c r="B4059" t="s">
        <v>240</v>
      </c>
      <c r="C4059" t="s">
        <v>250</v>
      </c>
      <c r="D4059" t="s">
        <v>251</v>
      </c>
      <c r="E4059">
        <v>4</v>
      </c>
      <c r="F4059">
        <v>2015</v>
      </c>
      <c r="G4059" s="161">
        <v>1899008.96646</v>
      </c>
      <c r="H4059" s="161"/>
    </row>
    <row r="4060" spans="2:8" x14ac:dyDescent="0.25">
      <c r="B4060" t="s">
        <v>240</v>
      </c>
      <c r="C4060" t="s">
        <v>250</v>
      </c>
      <c r="D4060" t="s">
        <v>251</v>
      </c>
      <c r="E4060">
        <v>4</v>
      </c>
      <c r="F4060">
        <v>2020</v>
      </c>
      <c r="G4060" s="161">
        <v>1813587.1990199999</v>
      </c>
      <c r="H4060" s="161"/>
    </row>
    <row r="4061" spans="2:8" x14ac:dyDescent="0.25">
      <c r="B4061" t="s">
        <v>240</v>
      </c>
      <c r="C4061" t="s">
        <v>250</v>
      </c>
      <c r="D4061" t="s">
        <v>251</v>
      </c>
      <c r="E4061">
        <v>4</v>
      </c>
      <c r="F4061">
        <v>2025</v>
      </c>
      <c r="G4061" s="161">
        <v>1832987.32265</v>
      </c>
      <c r="H4061" s="161"/>
    </row>
    <row r="4062" spans="2:8" x14ac:dyDescent="0.25">
      <c r="B4062" t="s">
        <v>240</v>
      </c>
      <c r="C4062" t="s">
        <v>250</v>
      </c>
      <c r="D4062" t="s">
        <v>251</v>
      </c>
      <c r="E4062">
        <v>4</v>
      </c>
      <c r="F4062">
        <v>2030</v>
      </c>
      <c r="G4062" s="161">
        <v>1838828.3785000001</v>
      </c>
      <c r="H4062" s="161"/>
    </row>
    <row r="4063" spans="2:8" x14ac:dyDescent="0.25">
      <c r="B4063" t="s">
        <v>240</v>
      </c>
      <c r="C4063" t="s">
        <v>250</v>
      </c>
      <c r="D4063" t="s">
        <v>251</v>
      </c>
      <c r="E4063">
        <v>4</v>
      </c>
      <c r="F4063">
        <v>2035</v>
      </c>
      <c r="G4063" s="161">
        <v>1860545.7845600001</v>
      </c>
      <c r="H4063" s="161"/>
    </row>
    <row r="4064" spans="2:8" x14ac:dyDescent="0.25">
      <c r="B4064" t="s">
        <v>240</v>
      </c>
      <c r="C4064" t="s">
        <v>250</v>
      </c>
      <c r="D4064" t="s">
        <v>251</v>
      </c>
      <c r="E4064">
        <v>4</v>
      </c>
      <c r="F4064">
        <v>2040</v>
      </c>
      <c r="G4064" s="161">
        <v>1894637.48957</v>
      </c>
      <c r="H4064" s="161"/>
    </row>
    <row r="4065" spans="2:8" x14ac:dyDescent="0.25">
      <c r="B4065" t="s">
        <v>240</v>
      </c>
      <c r="C4065" t="s">
        <v>250</v>
      </c>
      <c r="D4065" t="s">
        <v>251</v>
      </c>
      <c r="E4065">
        <v>4</v>
      </c>
      <c r="F4065">
        <v>2045</v>
      </c>
      <c r="G4065" s="161">
        <v>1888056.46991</v>
      </c>
      <c r="H4065" s="161"/>
    </row>
    <row r="4066" spans="2:8" x14ac:dyDescent="0.25">
      <c r="B4066" t="s">
        <v>240</v>
      </c>
      <c r="C4066" t="s">
        <v>250</v>
      </c>
      <c r="D4066" t="s">
        <v>251</v>
      </c>
      <c r="E4066">
        <v>4</v>
      </c>
      <c r="F4066">
        <v>2050</v>
      </c>
      <c r="G4066" s="161">
        <v>1860042.8357500001</v>
      </c>
      <c r="H4066" s="161"/>
    </row>
    <row r="4067" spans="2:8" x14ac:dyDescent="0.25">
      <c r="B4067" t="s">
        <v>240</v>
      </c>
      <c r="C4067" t="s">
        <v>250</v>
      </c>
      <c r="D4067" t="s">
        <v>251</v>
      </c>
      <c r="E4067">
        <v>5</v>
      </c>
      <c r="F4067">
        <v>2010</v>
      </c>
      <c r="G4067" s="161">
        <v>788235.49195699999</v>
      </c>
      <c r="H4067" s="161"/>
    </row>
    <row r="4068" spans="2:8" x14ac:dyDescent="0.25">
      <c r="B4068" t="s">
        <v>240</v>
      </c>
      <c r="C4068" t="s">
        <v>250</v>
      </c>
      <c r="D4068" t="s">
        <v>251</v>
      </c>
      <c r="E4068">
        <v>5</v>
      </c>
      <c r="F4068">
        <v>2015</v>
      </c>
      <c r="G4068" s="161">
        <v>750612.18740000005</v>
      </c>
      <c r="H4068" s="161"/>
    </row>
    <row r="4069" spans="2:8" x14ac:dyDescent="0.25">
      <c r="B4069" t="s">
        <v>240</v>
      </c>
      <c r="C4069" t="s">
        <v>250</v>
      </c>
      <c r="D4069" t="s">
        <v>251</v>
      </c>
      <c r="E4069">
        <v>5</v>
      </c>
      <c r="F4069">
        <v>2020</v>
      </c>
      <c r="G4069" s="161">
        <v>701846.94817300001</v>
      </c>
      <c r="H4069" s="161"/>
    </row>
    <row r="4070" spans="2:8" x14ac:dyDescent="0.25">
      <c r="B4070" t="s">
        <v>240</v>
      </c>
      <c r="C4070" t="s">
        <v>250</v>
      </c>
      <c r="D4070" t="s">
        <v>251</v>
      </c>
      <c r="E4070">
        <v>5</v>
      </c>
      <c r="F4070">
        <v>2025</v>
      </c>
      <c r="G4070" s="161">
        <v>703361.72649399994</v>
      </c>
      <c r="H4070" s="161"/>
    </row>
    <row r="4071" spans="2:8" x14ac:dyDescent="0.25">
      <c r="B4071" t="s">
        <v>240</v>
      </c>
      <c r="C4071" t="s">
        <v>250</v>
      </c>
      <c r="D4071" t="s">
        <v>251</v>
      </c>
      <c r="E4071">
        <v>5</v>
      </c>
      <c r="F4071">
        <v>2030</v>
      </c>
      <c r="G4071" s="161">
        <v>683325.57532599999</v>
      </c>
      <c r="H4071" s="161"/>
    </row>
    <row r="4072" spans="2:8" x14ac:dyDescent="0.25">
      <c r="B4072" t="s">
        <v>240</v>
      </c>
      <c r="C4072" t="s">
        <v>250</v>
      </c>
      <c r="D4072" t="s">
        <v>251</v>
      </c>
      <c r="E4072">
        <v>5</v>
      </c>
      <c r="F4072">
        <v>2035</v>
      </c>
      <c r="G4072" s="161">
        <v>705397.145747</v>
      </c>
      <c r="H4072" s="161"/>
    </row>
    <row r="4073" spans="2:8" x14ac:dyDescent="0.25">
      <c r="B4073" t="s">
        <v>240</v>
      </c>
      <c r="C4073" t="s">
        <v>250</v>
      </c>
      <c r="D4073" t="s">
        <v>251</v>
      </c>
      <c r="E4073">
        <v>5</v>
      </c>
      <c r="F4073">
        <v>2040</v>
      </c>
      <c r="G4073" s="161">
        <v>698173.646175</v>
      </c>
      <c r="H4073" s="161"/>
    </row>
    <row r="4074" spans="2:8" x14ac:dyDescent="0.25">
      <c r="B4074" t="s">
        <v>240</v>
      </c>
      <c r="C4074" t="s">
        <v>250</v>
      </c>
      <c r="D4074" t="s">
        <v>251</v>
      </c>
      <c r="E4074">
        <v>5</v>
      </c>
      <c r="F4074">
        <v>2045</v>
      </c>
      <c r="G4074" s="161">
        <v>687050.71359499998</v>
      </c>
      <c r="H4074" s="161"/>
    </row>
    <row r="4075" spans="2:8" x14ac:dyDescent="0.25">
      <c r="B4075" t="s">
        <v>240</v>
      </c>
      <c r="C4075" t="s">
        <v>250</v>
      </c>
      <c r="D4075" t="s">
        <v>251</v>
      </c>
      <c r="E4075">
        <v>5</v>
      </c>
      <c r="F4075">
        <v>2050</v>
      </c>
      <c r="G4075" s="161">
        <v>672675.991454</v>
      </c>
      <c r="H4075" s="161"/>
    </row>
    <row r="4076" spans="2:8" x14ac:dyDescent="0.25">
      <c r="B4076" t="s">
        <v>240</v>
      </c>
      <c r="C4076" t="s">
        <v>250</v>
      </c>
      <c r="D4076" t="s">
        <v>251</v>
      </c>
      <c r="E4076">
        <v>6</v>
      </c>
      <c r="F4076">
        <v>2010</v>
      </c>
      <c r="G4076" s="161">
        <v>421095.944624</v>
      </c>
      <c r="H4076" s="161"/>
    </row>
    <row r="4077" spans="2:8" x14ac:dyDescent="0.25">
      <c r="B4077" t="s">
        <v>240</v>
      </c>
      <c r="C4077" t="s">
        <v>250</v>
      </c>
      <c r="D4077" t="s">
        <v>251</v>
      </c>
      <c r="E4077">
        <v>6</v>
      </c>
      <c r="F4077">
        <v>2015</v>
      </c>
      <c r="G4077" s="161">
        <v>363844.53321700002</v>
      </c>
      <c r="H4077" s="161"/>
    </row>
    <row r="4078" spans="2:8" x14ac:dyDescent="0.25">
      <c r="B4078" t="s">
        <v>240</v>
      </c>
      <c r="C4078" t="s">
        <v>250</v>
      </c>
      <c r="D4078" t="s">
        <v>251</v>
      </c>
      <c r="E4078">
        <v>6</v>
      </c>
      <c r="F4078">
        <v>2020</v>
      </c>
      <c r="G4078" s="161">
        <v>350616.85398800002</v>
      </c>
      <c r="H4078" s="161"/>
    </row>
    <row r="4079" spans="2:8" x14ac:dyDescent="0.25">
      <c r="B4079" t="s">
        <v>240</v>
      </c>
      <c r="C4079" t="s">
        <v>250</v>
      </c>
      <c r="D4079" t="s">
        <v>251</v>
      </c>
      <c r="E4079">
        <v>6</v>
      </c>
      <c r="F4079">
        <v>2025</v>
      </c>
      <c r="G4079" s="161">
        <v>341773.19558300002</v>
      </c>
      <c r="H4079" s="161"/>
    </row>
    <row r="4080" spans="2:8" x14ac:dyDescent="0.25">
      <c r="B4080" t="s">
        <v>240</v>
      </c>
      <c r="C4080" t="s">
        <v>250</v>
      </c>
      <c r="D4080" t="s">
        <v>251</v>
      </c>
      <c r="E4080">
        <v>6</v>
      </c>
      <c r="F4080">
        <v>2030</v>
      </c>
      <c r="G4080" s="161">
        <v>345317.31374200003</v>
      </c>
      <c r="H4080" s="161"/>
    </row>
    <row r="4081" spans="2:8" x14ac:dyDescent="0.25">
      <c r="B4081" t="s">
        <v>240</v>
      </c>
      <c r="C4081" t="s">
        <v>250</v>
      </c>
      <c r="D4081" t="s">
        <v>251</v>
      </c>
      <c r="E4081">
        <v>6</v>
      </c>
      <c r="F4081">
        <v>2035</v>
      </c>
      <c r="G4081" s="161">
        <v>342587.78515000001</v>
      </c>
      <c r="H4081" s="161"/>
    </row>
    <row r="4082" spans="2:8" x14ac:dyDescent="0.25">
      <c r="B4082" t="s">
        <v>240</v>
      </c>
      <c r="C4082" t="s">
        <v>250</v>
      </c>
      <c r="D4082" t="s">
        <v>251</v>
      </c>
      <c r="E4082">
        <v>6</v>
      </c>
      <c r="F4082">
        <v>2040</v>
      </c>
      <c r="G4082" s="161">
        <v>330461.45509499998</v>
      </c>
      <c r="H4082" s="161"/>
    </row>
    <row r="4083" spans="2:8" x14ac:dyDescent="0.25">
      <c r="B4083" t="s">
        <v>240</v>
      </c>
      <c r="C4083" t="s">
        <v>250</v>
      </c>
      <c r="D4083" t="s">
        <v>251</v>
      </c>
      <c r="E4083">
        <v>6</v>
      </c>
      <c r="F4083">
        <v>2045</v>
      </c>
      <c r="G4083" s="161">
        <v>331273.27835799998</v>
      </c>
      <c r="H4083" s="161"/>
    </row>
    <row r="4084" spans="2:8" x14ac:dyDescent="0.25">
      <c r="B4084" t="s">
        <v>240</v>
      </c>
      <c r="C4084" t="s">
        <v>250</v>
      </c>
      <c r="D4084" t="s">
        <v>251</v>
      </c>
      <c r="E4084">
        <v>6</v>
      </c>
      <c r="F4084">
        <v>2050</v>
      </c>
      <c r="G4084" s="161">
        <v>335588.62145500001</v>
      </c>
      <c r="H4084" s="161"/>
    </row>
    <row r="4085" spans="2:8" x14ac:dyDescent="0.25">
      <c r="B4085" t="s">
        <v>240</v>
      </c>
      <c r="C4085" t="s">
        <v>250</v>
      </c>
      <c r="D4085" t="s">
        <v>254</v>
      </c>
      <c r="E4085">
        <v>1</v>
      </c>
      <c r="F4085">
        <v>2010</v>
      </c>
      <c r="G4085" s="161">
        <v>884987.25347500003</v>
      </c>
      <c r="H4085" s="161"/>
    </row>
    <row r="4086" spans="2:8" x14ac:dyDescent="0.25">
      <c r="B4086" t="s">
        <v>240</v>
      </c>
      <c r="C4086" t="s">
        <v>250</v>
      </c>
      <c r="D4086" t="s">
        <v>254</v>
      </c>
      <c r="E4086">
        <v>1</v>
      </c>
      <c r="F4086">
        <v>2015</v>
      </c>
      <c r="G4086" s="161">
        <v>1044861.82948</v>
      </c>
      <c r="H4086" s="161"/>
    </row>
    <row r="4087" spans="2:8" x14ac:dyDescent="0.25">
      <c r="B4087" t="s">
        <v>240</v>
      </c>
      <c r="C4087" t="s">
        <v>250</v>
      </c>
      <c r="D4087" t="s">
        <v>254</v>
      </c>
      <c r="E4087">
        <v>1</v>
      </c>
      <c r="F4087">
        <v>2020</v>
      </c>
      <c r="G4087" s="161">
        <v>1133684.49615</v>
      </c>
      <c r="H4087" s="161"/>
    </row>
    <row r="4088" spans="2:8" x14ac:dyDescent="0.25">
      <c r="B4088" t="s">
        <v>240</v>
      </c>
      <c r="C4088" t="s">
        <v>250</v>
      </c>
      <c r="D4088" t="s">
        <v>254</v>
      </c>
      <c r="E4088">
        <v>1</v>
      </c>
      <c r="F4088">
        <v>2025</v>
      </c>
      <c r="G4088" s="161">
        <v>1171312.9469999999</v>
      </c>
      <c r="H4088" s="161"/>
    </row>
    <row r="4089" spans="2:8" x14ac:dyDescent="0.25">
      <c r="B4089" t="s">
        <v>240</v>
      </c>
      <c r="C4089" t="s">
        <v>250</v>
      </c>
      <c r="D4089" t="s">
        <v>254</v>
      </c>
      <c r="E4089">
        <v>1</v>
      </c>
      <c r="F4089">
        <v>2030</v>
      </c>
      <c r="G4089" s="161">
        <v>1134073.1271200001</v>
      </c>
      <c r="H4089" s="161"/>
    </row>
    <row r="4090" spans="2:8" x14ac:dyDescent="0.25">
      <c r="B4090" t="s">
        <v>240</v>
      </c>
      <c r="C4090" t="s">
        <v>250</v>
      </c>
      <c r="D4090" t="s">
        <v>254</v>
      </c>
      <c r="E4090">
        <v>1</v>
      </c>
      <c r="F4090">
        <v>2035</v>
      </c>
      <c r="G4090" s="161">
        <v>1132856.8072200001</v>
      </c>
      <c r="H4090" s="161"/>
    </row>
    <row r="4091" spans="2:8" x14ac:dyDescent="0.25">
      <c r="B4091" t="s">
        <v>240</v>
      </c>
      <c r="C4091" t="s">
        <v>250</v>
      </c>
      <c r="D4091" t="s">
        <v>254</v>
      </c>
      <c r="E4091">
        <v>1</v>
      </c>
      <c r="F4091">
        <v>2040</v>
      </c>
      <c r="G4091" s="161">
        <v>1101640.1999600001</v>
      </c>
      <c r="H4091" s="161"/>
    </row>
    <row r="4092" spans="2:8" x14ac:dyDescent="0.25">
      <c r="B4092" t="s">
        <v>240</v>
      </c>
      <c r="C4092" t="s">
        <v>250</v>
      </c>
      <c r="D4092" t="s">
        <v>254</v>
      </c>
      <c r="E4092">
        <v>1</v>
      </c>
      <c r="F4092">
        <v>2045</v>
      </c>
      <c r="G4092" s="161">
        <v>1111153.9644899999</v>
      </c>
      <c r="H4092" s="161"/>
    </row>
    <row r="4093" spans="2:8" x14ac:dyDescent="0.25">
      <c r="B4093" t="s">
        <v>240</v>
      </c>
      <c r="C4093" t="s">
        <v>250</v>
      </c>
      <c r="D4093" t="s">
        <v>254</v>
      </c>
      <c r="E4093">
        <v>1</v>
      </c>
      <c r="F4093">
        <v>2050</v>
      </c>
      <c r="G4093" s="161">
        <v>1091875.4935699999</v>
      </c>
      <c r="H4093" s="161"/>
    </row>
    <row r="4094" spans="2:8" x14ac:dyDescent="0.25">
      <c r="B4094" t="s">
        <v>240</v>
      </c>
      <c r="C4094" t="s">
        <v>250</v>
      </c>
      <c r="D4094" t="s">
        <v>254</v>
      </c>
      <c r="E4094">
        <v>2</v>
      </c>
      <c r="F4094">
        <v>2010</v>
      </c>
      <c r="G4094" s="161">
        <v>2060613.8163000001</v>
      </c>
      <c r="H4094" s="161"/>
    </row>
    <row r="4095" spans="2:8" x14ac:dyDescent="0.25">
      <c r="B4095" t="s">
        <v>240</v>
      </c>
      <c r="C4095" t="s">
        <v>250</v>
      </c>
      <c r="D4095" t="s">
        <v>254</v>
      </c>
      <c r="E4095">
        <v>2</v>
      </c>
      <c r="F4095">
        <v>2015</v>
      </c>
      <c r="G4095" s="161">
        <v>1948033.20514</v>
      </c>
      <c r="H4095" s="161"/>
    </row>
    <row r="4096" spans="2:8" x14ac:dyDescent="0.25">
      <c r="B4096" t="s">
        <v>240</v>
      </c>
      <c r="C4096" t="s">
        <v>250</v>
      </c>
      <c r="D4096" t="s">
        <v>254</v>
      </c>
      <c r="E4096">
        <v>2</v>
      </c>
      <c r="F4096">
        <v>2020</v>
      </c>
      <c r="G4096" s="161">
        <v>1816934.2300499999</v>
      </c>
      <c r="H4096" s="161"/>
    </row>
    <row r="4097" spans="2:8" x14ac:dyDescent="0.25">
      <c r="B4097" t="s">
        <v>240</v>
      </c>
      <c r="C4097" t="s">
        <v>250</v>
      </c>
      <c r="D4097" t="s">
        <v>254</v>
      </c>
      <c r="E4097">
        <v>2</v>
      </c>
      <c r="F4097">
        <v>2025</v>
      </c>
      <c r="G4097" s="161">
        <v>1719136.76067</v>
      </c>
      <c r="H4097" s="161"/>
    </row>
    <row r="4098" spans="2:8" x14ac:dyDescent="0.25">
      <c r="B4098" t="s">
        <v>240</v>
      </c>
      <c r="C4098" t="s">
        <v>250</v>
      </c>
      <c r="D4098" t="s">
        <v>254</v>
      </c>
      <c r="E4098">
        <v>2</v>
      </c>
      <c r="F4098">
        <v>2030</v>
      </c>
      <c r="G4098" s="161">
        <v>1617219.1203099999</v>
      </c>
      <c r="H4098" s="161"/>
    </row>
    <row r="4099" spans="2:8" x14ac:dyDescent="0.25">
      <c r="B4099" t="s">
        <v>240</v>
      </c>
      <c r="C4099" t="s">
        <v>250</v>
      </c>
      <c r="D4099" t="s">
        <v>254</v>
      </c>
      <c r="E4099">
        <v>2</v>
      </c>
      <c r="F4099">
        <v>2035</v>
      </c>
      <c r="G4099" s="161">
        <v>1546625.5052199999</v>
      </c>
      <c r="H4099" s="161"/>
    </row>
    <row r="4100" spans="2:8" x14ac:dyDescent="0.25">
      <c r="B4100" t="s">
        <v>240</v>
      </c>
      <c r="C4100" t="s">
        <v>250</v>
      </c>
      <c r="D4100" t="s">
        <v>254</v>
      </c>
      <c r="E4100">
        <v>2</v>
      </c>
      <c r="F4100">
        <v>2040</v>
      </c>
      <c r="G4100" s="161">
        <v>1511940.6671</v>
      </c>
      <c r="H4100" s="161"/>
    </row>
    <row r="4101" spans="2:8" x14ac:dyDescent="0.25">
      <c r="B4101" t="s">
        <v>240</v>
      </c>
      <c r="C4101" t="s">
        <v>250</v>
      </c>
      <c r="D4101" t="s">
        <v>254</v>
      </c>
      <c r="E4101">
        <v>2</v>
      </c>
      <c r="F4101">
        <v>2045</v>
      </c>
      <c r="G4101" s="161">
        <v>1480447.5753800001</v>
      </c>
      <c r="H4101" s="161"/>
    </row>
    <row r="4102" spans="2:8" x14ac:dyDescent="0.25">
      <c r="B4102" t="s">
        <v>240</v>
      </c>
      <c r="C4102" t="s">
        <v>250</v>
      </c>
      <c r="D4102" t="s">
        <v>254</v>
      </c>
      <c r="E4102">
        <v>2</v>
      </c>
      <c r="F4102">
        <v>2050</v>
      </c>
      <c r="G4102" s="161">
        <v>1465536.6285600001</v>
      </c>
      <c r="H4102" s="161"/>
    </row>
    <row r="4103" spans="2:8" x14ac:dyDescent="0.25">
      <c r="B4103" t="s">
        <v>240</v>
      </c>
      <c r="C4103" t="s">
        <v>250</v>
      </c>
      <c r="D4103" t="s">
        <v>254</v>
      </c>
      <c r="E4103">
        <v>3</v>
      </c>
      <c r="F4103">
        <v>2010</v>
      </c>
      <c r="G4103" s="161">
        <v>593407.48844999995</v>
      </c>
      <c r="H4103" s="161"/>
    </row>
    <row r="4104" spans="2:8" x14ac:dyDescent="0.25">
      <c r="B4104" t="s">
        <v>240</v>
      </c>
      <c r="C4104" t="s">
        <v>250</v>
      </c>
      <c r="D4104" t="s">
        <v>254</v>
      </c>
      <c r="E4104">
        <v>3</v>
      </c>
      <c r="F4104">
        <v>2015</v>
      </c>
      <c r="G4104" s="161">
        <v>582577.92676599999</v>
      </c>
      <c r="H4104" s="161"/>
    </row>
    <row r="4105" spans="2:8" x14ac:dyDescent="0.25">
      <c r="B4105" t="s">
        <v>240</v>
      </c>
      <c r="C4105" t="s">
        <v>250</v>
      </c>
      <c r="D4105" t="s">
        <v>254</v>
      </c>
      <c r="E4105">
        <v>3</v>
      </c>
      <c r="F4105">
        <v>2020</v>
      </c>
      <c r="G4105" s="161">
        <v>564484.04473600001</v>
      </c>
      <c r="H4105" s="161"/>
    </row>
    <row r="4106" spans="2:8" x14ac:dyDescent="0.25">
      <c r="B4106" t="s">
        <v>240</v>
      </c>
      <c r="C4106" t="s">
        <v>250</v>
      </c>
      <c r="D4106" t="s">
        <v>254</v>
      </c>
      <c r="E4106">
        <v>3</v>
      </c>
      <c r="F4106">
        <v>2025</v>
      </c>
      <c r="G4106" s="161">
        <v>553033.55650499999</v>
      </c>
      <c r="H4106" s="161"/>
    </row>
    <row r="4107" spans="2:8" x14ac:dyDescent="0.25">
      <c r="B4107" t="s">
        <v>240</v>
      </c>
      <c r="C4107" t="s">
        <v>250</v>
      </c>
      <c r="D4107" t="s">
        <v>254</v>
      </c>
      <c r="E4107">
        <v>3</v>
      </c>
      <c r="F4107">
        <v>2030</v>
      </c>
      <c r="G4107" s="161">
        <v>564771.46112800005</v>
      </c>
      <c r="H4107" s="161"/>
    </row>
    <row r="4108" spans="2:8" x14ac:dyDescent="0.25">
      <c r="B4108" t="s">
        <v>240</v>
      </c>
      <c r="C4108" t="s">
        <v>250</v>
      </c>
      <c r="D4108" t="s">
        <v>254</v>
      </c>
      <c r="E4108">
        <v>3</v>
      </c>
      <c r="F4108">
        <v>2035</v>
      </c>
      <c r="G4108" s="161">
        <v>541157.01464399998</v>
      </c>
      <c r="H4108" s="161"/>
    </row>
    <row r="4109" spans="2:8" x14ac:dyDescent="0.25">
      <c r="B4109" t="s">
        <v>240</v>
      </c>
      <c r="C4109" t="s">
        <v>250</v>
      </c>
      <c r="D4109" t="s">
        <v>254</v>
      </c>
      <c r="E4109">
        <v>3</v>
      </c>
      <c r="F4109">
        <v>2040</v>
      </c>
      <c r="G4109" s="161">
        <v>541309.10144899995</v>
      </c>
      <c r="H4109" s="161"/>
    </row>
    <row r="4110" spans="2:8" x14ac:dyDescent="0.25">
      <c r="B4110" t="s">
        <v>240</v>
      </c>
      <c r="C4110" t="s">
        <v>250</v>
      </c>
      <c r="D4110" t="s">
        <v>254</v>
      </c>
      <c r="E4110">
        <v>3</v>
      </c>
      <c r="F4110">
        <v>2045</v>
      </c>
      <c r="G4110" s="161">
        <v>543880.48388199997</v>
      </c>
      <c r="H4110" s="161"/>
    </row>
    <row r="4111" spans="2:8" x14ac:dyDescent="0.25">
      <c r="B4111" t="s">
        <v>240</v>
      </c>
      <c r="C4111" t="s">
        <v>250</v>
      </c>
      <c r="D4111" t="s">
        <v>254</v>
      </c>
      <c r="E4111">
        <v>3</v>
      </c>
      <c r="F4111">
        <v>2050</v>
      </c>
      <c r="G4111" s="161">
        <v>574368.17539900006</v>
      </c>
      <c r="H4111" s="161"/>
    </row>
    <row r="4112" spans="2:8" x14ac:dyDescent="0.25">
      <c r="B4112" t="s">
        <v>240</v>
      </c>
      <c r="C4112" t="s">
        <v>250</v>
      </c>
      <c r="D4112" t="s">
        <v>254</v>
      </c>
      <c r="E4112">
        <v>4</v>
      </c>
      <c r="F4112">
        <v>2010</v>
      </c>
      <c r="G4112" s="161">
        <v>686494.08205199998</v>
      </c>
      <c r="H4112" s="161"/>
    </row>
    <row r="4113" spans="2:8" x14ac:dyDescent="0.25">
      <c r="B4113" t="s">
        <v>240</v>
      </c>
      <c r="C4113" t="s">
        <v>250</v>
      </c>
      <c r="D4113" t="s">
        <v>254</v>
      </c>
      <c r="E4113">
        <v>4</v>
      </c>
      <c r="F4113">
        <v>2015</v>
      </c>
      <c r="G4113" s="161">
        <v>605492.49322499998</v>
      </c>
      <c r="H4113" s="161"/>
    </row>
    <row r="4114" spans="2:8" x14ac:dyDescent="0.25">
      <c r="B4114" t="s">
        <v>240</v>
      </c>
      <c r="C4114" t="s">
        <v>250</v>
      </c>
      <c r="D4114" t="s">
        <v>254</v>
      </c>
      <c r="E4114">
        <v>4</v>
      </c>
      <c r="F4114">
        <v>2020</v>
      </c>
      <c r="G4114" s="161">
        <v>578025.85820100002</v>
      </c>
      <c r="H4114" s="161"/>
    </row>
    <row r="4115" spans="2:8" x14ac:dyDescent="0.25">
      <c r="B4115" t="s">
        <v>240</v>
      </c>
      <c r="C4115" t="s">
        <v>250</v>
      </c>
      <c r="D4115" t="s">
        <v>254</v>
      </c>
      <c r="E4115">
        <v>4</v>
      </c>
      <c r="F4115">
        <v>2025</v>
      </c>
      <c r="G4115" s="161">
        <v>576313.42402399995</v>
      </c>
      <c r="H4115" s="161"/>
    </row>
    <row r="4116" spans="2:8" x14ac:dyDescent="0.25">
      <c r="B4116" t="s">
        <v>240</v>
      </c>
      <c r="C4116" t="s">
        <v>250</v>
      </c>
      <c r="D4116" t="s">
        <v>254</v>
      </c>
      <c r="E4116">
        <v>4</v>
      </c>
      <c r="F4116">
        <v>2030</v>
      </c>
      <c r="G4116" s="161">
        <v>586800.64539900003</v>
      </c>
      <c r="H4116" s="161"/>
    </row>
    <row r="4117" spans="2:8" x14ac:dyDescent="0.25">
      <c r="B4117" t="s">
        <v>240</v>
      </c>
      <c r="C4117" t="s">
        <v>250</v>
      </c>
      <c r="D4117" t="s">
        <v>254</v>
      </c>
      <c r="E4117">
        <v>4</v>
      </c>
      <c r="F4117">
        <v>2035</v>
      </c>
      <c r="G4117" s="161">
        <v>600261.85677700001</v>
      </c>
      <c r="H4117" s="161"/>
    </row>
    <row r="4118" spans="2:8" x14ac:dyDescent="0.25">
      <c r="B4118" t="s">
        <v>240</v>
      </c>
      <c r="C4118" t="s">
        <v>250</v>
      </c>
      <c r="D4118" t="s">
        <v>254</v>
      </c>
      <c r="E4118">
        <v>4</v>
      </c>
      <c r="F4118">
        <v>2040</v>
      </c>
      <c r="G4118" s="161">
        <v>601949.57576599997</v>
      </c>
      <c r="H4118" s="161"/>
    </row>
    <row r="4119" spans="2:8" x14ac:dyDescent="0.25">
      <c r="B4119" t="s">
        <v>240</v>
      </c>
      <c r="C4119" t="s">
        <v>250</v>
      </c>
      <c r="D4119" t="s">
        <v>254</v>
      </c>
      <c r="E4119">
        <v>4</v>
      </c>
      <c r="F4119">
        <v>2045</v>
      </c>
      <c r="G4119" s="161">
        <v>616175.63621100003</v>
      </c>
      <c r="H4119" s="161"/>
    </row>
    <row r="4120" spans="2:8" x14ac:dyDescent="0.25">
      <c r="B4120" t="s">
        <v>240</v>
      </c>
      <c r="C4120" t="s">
        <v>250</v>
      </c>
      <c r="D4120" t="s">
        <v>254</v>
      </c>
      <c r="E4120">
        <v>4</v>
      </c>
      <c r="F4120">
        <v>2050</v>
      </c>
      <c r="G4120" s="161">
        <v>616022.56021799997</v>
      </c>
      <c r="H4120" s="161"/>
    </row>
    <row r="4121" spans="2:8" x14ac:dyDescent="0.25">
      <c r="B4121" t="s">
        <v>240</v>
      </c>
      <c r="C4121" t="s">
        <v>250</v>
      </c>
      <c r="D4121" t="s">
        <v>254</v>
      </c>
      <c r="E4121">
        <v>5</v>
      </c>
      <c r="F4121">
        <v>2010</v>
      </c>
      <c r="G4121" s="161">
        <v>230170.05403200001</v>
      </c>
      <c r="H4121" s="161"/>
    </row>
    <row r="4122" spans="2:8" x14ac:dyDescent="0.25">
      <c r="B4122" t="s">
        <v>240</v>
      </c>
      <c r="C4122" t="s">
        <v>250</v>
      </c>
      <c r="D4122" t="s">
        <v>254</v>
      </c>
      <c r="E4122">
        <v>5</v>
      </c>
      <c r="F4122">
        <v>2015</v>
      </c>
      <c r="G4122" s="161">
        <v>221122.00765799999</v>
      </c>
      <c r="H4122" s="161"/>
    </row>
    <row r="4123" spans="2:8" x14ac:dyDescent="0.25">
      <c r="B4123" t="s">
        <v>240</v>
      </c>
      <c r="C4123" t="s">
        <v>250</v>
      </c>
      <c r="D4123" t="s">
        <v>254</v>
      </c>
      <c r="E4123">
        <v>5</v>
      </c>
      <c r="F4123">
        <v>2020</v>
      </c>
      <c r="G4123" s="161">
        <v>220213.263932</v>
      </c>
      <c r="H4123" s="161"/>
    </row>
    <row r="4124" spans="2:8" x14ac:dyDescent="0.25">
      <c r="B4124" t="s">
        <v>240</v>
      </c>
      <c r="C4124" t="s">
        <v>250</v>
      </c>
      <c r="D4124" t="s">
        <v>254</v>
      </c>
      <c r="E4124">
        <v>5</v>
      </c>
      <c r="F4124">
        <v>2025</v>
      </c>
      <c r="G4124" s="161">
        <v>216723.20411699999</v>
      </c>
      <c r="H4124" s="161"/>
    </row>
    <row r="4125" spans="2:8" x14ac:dyDescent="0.25">
      <c r="B4125" t="s">
        <v>240</v>
      </c>
      <c r="C4125" t="s">
        <v>250</v>
      </c>
      <c r="D4125" t="s">
        <v>254</v>
      </c>
      <c r="E4125">
        <v>5</v>
      </c>
      <c r="F4125">
        <v>2030</v>
      </c>
      <c r="G4125" s="161">
        <v>221661.799826</v>
      </c>
      <c r="H4125" s="161"/>
    </row>
    <row r="4126" spans="2:8" x14ac:dyDescent="0.25">
      <c r="B4126" t="s">
        <v>240</v>
      </c>
      <c r="C4126" t="s">
        <v>250</v>
      </c>
      <c r="D4126" t="s">
        <v>254</v>
      </c>
      <c r="E4126">
        <v>5</v>
      </c>
      <c r="F4126">
        <v>2035</v>
      </c>
      <c r="G4126" s="161">
        <v>228910.607992</v>
      </c>
      <c r="H4126" s="161"/>
    </row>
    <row r="4127" spans="2:8" x14ac:dyDescent="0.25">
      <c r="B4127" t="s">
        <v>240</v>
      </c>
      <c r="C4127" t="s">
        <v>250</v>
      </c>
      <c r="D4127" t="s">
        <v>254</v>
      </c>
      <c r="E4127">
        <v>5</v>
      </c>
      <c r="F4127">
        <v>2040</v>
      </c>
      <c r="G4127" s="161">
        <v>230910.44771899999</v>
      </c>
      <c r="H4127" s="161"/>
    </row>
    <row r="4128" spans="2:8" x14ac:dyDescent="0.25">
      <c r="B4128" t="s">
        <v>240</v>
      </c>
      <c r="C4128" t="s">
        <v>250</v>
      </c>
      <c r="D4128" t="s">
        <v>254</v>
      </c>
      <c r="E4128">
        <v>5</v>
      </c>
      <c r="F4128">
        <v>2045</v>
      </c>
      <c r="G4128" s="161">
        <v>229260.217385</v>
      </c>
      <c r="H4128" s="161"/>
    </row>
    <row r="4129" spans="2:8" x14ac:dyDescent="0.25">
      <c r="B4129" t="s">
        <v>240</v>
      </c>
      <c r="C4129" t="s">
        <v>250</v>
      </c>
      <c r="D4129" t="s">
        <v>254</v>
      </c>
      <c r="E4129">
        <v>5</v>
      </c>
      <c r="F4129">
        <v>2050</v>
      </c>
      <c r="G4129" s="161">
        <v>225088.656548</v>
      </c>
    </row>
    <row r="4130" spans="2:8" x14ac:dyDescent="0.25">
      <c r="B4130" t="s">
        <v>240</v>
      </c>
      <c r="C4130" t="s">
        <v>250</v>
      </c>
      <c r="D4130" t="s">
        <v>254</v>
      </c>
      <c r="E4130">
        <v>6</v>
      </c>
      <c r="F4130">
        <v>2010</v>
      </c>
      <c r="G4130">
        <v>81795.855675829996</v>
      </c>
    </row>
    <row r="4131" spans="2:8" x14ac:dyDescent="0.25">
      <c r="B4131" t="s">
        <v>240</v>
      </c>
      <c r="C4131" t="s">
        <v>250</v>
      </c>
      <c r="D4131" t="s">
        <v>254</v>
      </c>
      <c r="E4131">
        <v>6</v>
      </c>
      <c r="F4131">
        <v>2015</v>
      </c>
      <c r="G4131">
        <v>79663.378769360002</v>
      </c>
    </row>
    <row r="4132" spans="2:8" x14ac:dyDescent="0.25">
      <c r="B4132" t="s">
        <v>240</v>
      </c>
      <c r="C4132" t="s">
        <v>250</v>
      </c>
      <c r="D4132" t="s">
        <v>254</v>
      </c>
      <c r="E4132">
        <v>6</v>
      </c>
      <c r="F4132">
        <v>2020</v>
      </c>
      <c r="G4132">
        <v>82360.331562460007</v>
      </c>
    </row>
    <row r="4133" spans="2:8" x14ac:dyDescent="0.25">
      <c r="B4133" t="s">
        <v>240</v>
      </c>
      <c r="C4133" t="s">
        <v>250</v>
      </c>
      <c r="D4133" t="s">
        <v>254</v>
      </c>
      <c r="E4133">
        <v>6</v>
      </c>
      <c r="F4133">
        <v>2025</v>
      </c>
      <c r="G4133">
        <v>81505.545290370006</v>
      </c>
    </row>
    <row r="4134" spans="2:8" x14ac:dyDescent="0.25">
      <c r="B4134" t="s">
        <v>240</v>
      </c>
      <c r="C4134" t="s">
        <v>250</v>
      </c>
      <c r="D4134" t="s">
        <v>254</v>
      </c>
      <c r="E4134">
        <v>6</v>
      </c>
      <c r="F4134">
        <v>2030</v>
      </c>
      <c r="G4134">
        <v>80609.726244560006</v>
      </c>
    </row>
    <row r="4135" spans="2:8" x14ac:dyDescent="0.25">
      <c r="B4135" t="s">
        <v>240</v>
      </c>
      <c r="C4135" t="s">
        <v>250</v>
      </c>
      <c r="D4135" t="s">
        <v>254</v>
      </c>
      <c r="E4135">
        <v>6</v>
      </c>
      <c r="F4135">
        <v>2035</v>
      </c>
      <c r="G4135">
        <v>81634.897134450002</v>
      </c>
    </row>
    <row r="4136" spans="2:8" x14ac:dyDescent="0.25">
      <c r="B4136" t="s">
        <v>240</v>
      </c>
      <c r="C4136" t="s">
        <v>250</v>
      </c>
      <c r="D4136" t="s">
        <v>254</v>
      </c>
      <c r="E4136">
        <v>6</v>
      </c>
      <c r="F4136">
        <v>2040</v>
      </c>
      <c r="G4136">
        <v>87705.118911290003</v>
      </c>
    </row>
    <row r="4137" spans="2:8" x14ac:dyDescent="0.25">
      <c r="B4137" t="s">
        <v>240</v>
      </c>
      <c r="C4137" t="s">
        <v>250</v>
      </c>
      <c r="D4137" t="s">
        <v>254</v>
      </c>
      <c r="E4137">
        <v>6</v>
      </c>
      <c r="F4137">
        <v>2045</v>
      </c>
      <c r="G4137">
        <v>88722.400404829998</v>
      </c>
    </row>
    <row r="4138" spans="2:8" x14ac:dyDescent="0.25">
      <c r="B4138" t="s">
        <v>240</v>
      </c>
      <c r="C4138" t="s">
        <v>250</v>
      </c>
      <c r="D4138" t="s">
        <v>254</v>
      </c>
      <c r="E4138">
        <v>6</v>
      </c>
      <c r="F4138">
        <v>2050</v>
      </c>
      <c r="G4138">
        <v>88778.192511069996</v>
      </c>
      <c r="H4138" s="161"/>
    </row>
    <row r="4139" spans="2:8" x14ac:dyDescent="0.25">
      <c r="B4139" t="s">
        <v>240</v>
      </c>
      <c r="C4139" t="s">
        <v>250</v>
      </c>
      <c r="D4139" t="s">
        <v>257</v>
      </c>
      <c r="E4139">
        <v>1</v>
      </c>
      <c r="F4139">
        <v>2010</v>
      </c>
      <c r="G4139" s="161">
        <v>376524.04575799999</v>
      </c>
      <c r="H4139" s="161"/>
    </row>
    <row r="4140" spans="2:8" x14ac:dyDescent="0.25">
      <c r="B4140" t="s">
        <v>240</v>
      </c>
      <c r="C4140" t="s">
        <v>250</v>
      </c>
      <c r="D4140" t="s">
        <v>257</v>
      </c>
      <c r="E4140">
        <v>1</v>
      </c>
      <c r="F4140">
        <v>2015</v>
      </c>
      <c r="G4140" s="161">
        <v>500725.17008399998</v>
      </c>
      <c r="H4140" s="161"/>
    </row>
    <row r="4141" spans="2:8" x14ac:dyDescent="0.25">
      <c r="B4141" t="s">
        <v>240</v>
      </c>
      <c r="C4141" t="s">
        <v>250</v>
      </c>
      <c r="D4141" t="s">
        <v>257</v>
      </c>
      <c r="E4141">
        <v>1</v>
      </c>
      <c r="F4141">
        <v>2020</v>
      </c>
      <c r="G4141" s="161">
        <v>559806.86230499996</v>
      </c>
      <c r="H4141" s="161"/>
    </row>
    <row r="4142" spans="2:8" x14ac:dyDescent="0.25">
      <c r="B4142" t="s">
        <v>240</v>
      </c>
      <c r="C4142" t="s">
        <v>250</v>
      </c>
      <c r="D4142" t="s">
        <v>257</v>
      </c>
      <c r="E4142">
        <v>1</v>
      </c>
      <c r="F4142">
        <v>2025</v>
      </c>
      <c r="G4142" s="161">
        <v>594768.87571399997</v>
      </c>
      <c r="H4142" s="161"/>
    </row>
    <row r="4143" spans="2:8" x14ac:dyDescent="0.25">
      <c r="B4143" t="s">
        <v>240</v>
      </c>
      <c r="C4143" t="s">
        <v>250</v>
      </c>
      <c r="D4143" t="s">
        <v>257</v>
      </c>
      <c r="E4143">
        <v>1</v>
      </c>
      <c r="F4143">
        <v>2030</v>
      </c>
      <c r="G4143" s="161">
        <v>596463.02132699999</v>
      </c>
      <c r="H4143" s="161"/>
    </row>
    <row r="4144" spans="2:8" x14ac:dyDescent="0.25">
      <c r="B4144" t="s">
        <v>240</v>
      </c>
      <c r="C4144" t="s">
        <v>250</v>
      </c>
      <c r="D4144" t="s">
        <v>257</v>
      </c>
      <c r="E4144">
        <v>1</v>
      </c>
      <c r="F4144">
        <v>2035</v>
      </c>
      <c r="G4144" s="161">
        <v>598901.96361800004</v>
      </c>
      <c r="H4144" s="161"/>
    </row>
    <row r="4145" spans="2:8" x14ac:dyDescent="0.25">
      <c r="B4145" t="s">
        <v>240</v>
      </c>
      <c r="C4145" t="s">
        <v>250</v>
      </c>
      <c r="D4145" t="s">
        <v>257</v>
      </c>
      <c r="E4145">
        <v>1</v>
      </c>
      <c r="F4145">
        <v>2040</v>
      </c>
      <c r="G4145" s="161">
        <v>588203.15437300003</v>
      </c>
      <c r="H4145" s="161"/>
    </row>
    <row r="4146" spans="2:8" x14ac:dyDescent="0.25">
      <c r="B4146" t="s">
        <v>240</v>
      </c>
      <c r="C4146" t="s">
        <v>250</v>
      </c>
      <c r="D4146" t="s">
        <v>257</v>
      </c>
      <c r="E4146">
        <v>1</v>
      </c>
      <c r="F4146">
        <v>2045</v>
      </c>
      <c r="G4146" s="161">
        <v>568449.47679800005</v>
      </c>
      <c r="H4146" s="161"/>
    </row>
    <row r="4147" spans="2:8" x14ac:dyDescent="0.25">
      <c r="B4147" t="s">
        <v>240</v>
      </c>
      <c r="C4147" t="s">
        <v>250</v>
      </c>
      <c r="D4147" t="s">
        <v>257</v>
      </c>
      <c r="E4147">
        <v>1</v>
      </c>
      <c r="F4147">
        <v>2050</v>
      </c>
      <c r="G4147" s="161">
        <v>553281.13630899996</v>
      </c>
      <c r="H4147" s="161"/>
    </row>
    <row r="4148" spans="2:8" x14ac:dyDescent="0.25">
      <c r="B4148" t="s">
        <v>240</v>
      </c>
      <c r="C4148" t="s">
        <v>250</v>
      </c>
      <c r="D4148" t="s">
        <v>257</v>
      </c>
      <c r="E4148">
        <v>2</v>
      </c>
      <c r="F4148">
        <v>2010</v>
      </c>
      <c r="G4148" s="161">
        <v>1195044.68111</v>
      </c>
      <c r="H4148" s="161"/>
    </row>
    <row r="4149" spans="2:8" x14ac:dyDescent="0.25">
      <c r="B4149" t="s">
        <v>240</v>
      </c>
      <c r="C4149" t="s">
        <v>250</v>
      </c>
      <c r="D4149" t="s">
        <v>257</v>
      </c>
      <c r="E4149">
        <v>2</v>
      </c>
      <c r="F4149">
        <v>2015</v>
      </c>
      <c r="G4149" s="161">
        <v>1145390.65111</v>
      </c>
      <c r="H4149" s="161"/>
    </row>
    <row r="4150" spans="2:8" x14ac:dyDescent="0.25">
      <c r="B4150" t="s">
        <v>240</v>
      </c>
      <c r="C4150" t="s">
        <v>250</v>
      </c>
      <c r="D4150" t="s">
        <v>257</v>
      </c>
      <c r="E4150">
        <v>2</v>
      </c>
      <c r="F4150">
        <v>2020</v>
      </c>
      <c r="G4150" s="161">
        <v>1069806.4279199999</v>
      </c>
      <c r="H4150" s="161"/>
    </row>
    <row r="4151" spans="2:8" x14ac:dyDescent="0.25">
      <c r="B4151" t="s">
        <v>240</v>
      </c>
      <c r="C4151" t="s">
        <v>250</v>
      </c>
      <c r="D4151" t="s">
        <v>257</v>
      </c>
      <c r="E4151">
        <v>2</v>
      </c>
      <c r="F4151">
        <v>2025</v>
      </c>
      <c r="G4151" s="161">
        <v>1008475.47551</v>
      </c>
      <c r="H4151" s="161"/>
    </row>
    <row r="4152" spans="2:8" x14ac:dyDescent="0.25">
      <c r="B4152" t="s">
        <v>240</v>
      </c>
      <c r="C4152" t="s">
        <v>250</v>
      </c>
      <c r="D4152" t="s">
        <v>257</v>
      </c>
      <c r="E4152">
        <v>2</v>
      </c>
      <c r="F4152">
        <v>2030</v>
      </c>
      <c r="G4152" s="161">
        <v>919999.11883100006</v>
      </c>
      <c r="H4152" s="161"/>
    </row>
    <row r="4153" spans="2:8" x14ac:dyDescent="0.25">
      <c r="B4153" t="s">
        <v>240</v>
      </c>
      <c r="C4153" t="s">
        <v>250</v>
      </c>
      <c r="D4153" t="s">
        <v>257</v>
      </c>
      <c r="E4153">
        <v>2</v>
      </c>
      <c r="F4153">
        <v>2035</v>
      </c>
      <c r="G4153" s="161">
        <v>850632.23318500002</v>
      </c>
      <c r="H4153" s="161"/>
    </row>
    <row r="4154" spans="2:8" x14ac:dyDescent="0.25">
      <c r="B4154" t="s">
        <v>240</v>
      </c>
      <c r="C4154" t="s">
        <v>250</v>
      </c>
      <c r="D4154" t="s">
        <v>257</v>
      </c>
      <c r="E4154">
        <v>2</v>
      </c>
      <c r="F4154">
        <v>2040</v>
      </c>
      <c r="G4154" s="161">
        <v>803521.463231</v>
      </c>
      <c r="H4154" s="161"/>
    </row>
    <row r="4155" spans="2:8" x14ac:dyDescent="0.25">
      <c r="B4155" t="s">
        <v>240</v>
      </c>
      <c r="C4155" t="s">
        <v>250</v>
      </c>
      <c r="D4155" t="s">
        <v>257</v>
      </c>
      <c r="E4155">
        <v>2</v>
      </c>
      <c r="F4155">
        <v>2045</v>
      </c>
      <c r="G4155" s="161">
        <v>776137.09503500001</v>
      </c>
      <c r="H4155" s="161"/>
    </row>
    <row r="4156" spans="2:8" x14ac:dyDescent="0.25">
      <c r="B4156" t="s">
        <v>240</v>
      </c>
      <c r="C4156" t="s">
        <v>250</v>
      </c>
      <c r="D4156" t="s">
        <v>257</v>
      </c>
      <c r="E4156">
        <v>2</v>
      </c>
      <c r="F4156">
        <v>2050</v>
      </c>
      <c r="G4156" s="161">
        <v>773845.13778899994</v>
      </c>
      <c r="H4156" s="161"/>
    </row>
    <row r="4157" spans="2:8" x14ac:dyDescent="0.25">
      <c r="B4157" t="s">
        <v>240</v>
      </c>
      <c r="C4157" t="s">
        <v>250</v>
      </c>
      <c r="D4157" t="s">
        <v>257</v>
      </c>
      <c r="E4157">
        <v>3</v>
      </c>
      <c r="F4157">
        <v>2010</v>
      </c>
      <c r="G4157" s="161">
        <v>345891.77209699998</v>
      </c>
      <c r="H4157" s="161"/>
    </row>
    <row r="4158" spans="2:8" x14ac:dyDescent="0.25">
      <c r="B4158" t="s">
        <v>240</v>
      </c>
      <c r="C4158" t="s">
        <v>250</v>
      </c>
      <c r="D4158" t="s">
        <v>257</v>
      </c>
      <c r="E4158">
        <v>3</v>
      </c>
      <c r="F4158">
        <v>2015</v>
      </c>
      <c r="G4158" s="161">
        <v>322261.668336</v>
      </c>
      <c r="H4158" s="161"/>
    </row>
    <row r="4159" spans="2:8" x14ac:dyDescent="0.25">
      <c r="B4159" t="s">
        <v>240</v>
      </c>
      <c r="C4159" t="s">
        <v>250</v>
      </c>
      <c r="D4159" t="s">
        <v>257</v>
      </c>
      <c r="E4159">
        <v>3</v>
      </c>
      <c r="F4159">
        <v>2020</v>
      </c>
      <c r="G4159" s="161">
        <v>305684.40568999999</v>
      </c>
      <c r="H4159" s="161"/>
    </row>
    <row r="4160" spans="2:8" x14ac:dyDescent="0.25">
      <c r="B4160" t="s">
        <v>240</v>
      </c>
      <c r="C4160" t="s">
        <v>250</v>
      </c>
      <c r="D4160" t="s">
        <v>257</v>
      </c>
      <c r="E4160">
        <v>3</v>
      </c>
      <c r="F4160">
        <v>2025</v>
      </c>
      <c r="G4160" s="161">
        <v>292994.22950900003</v>
      </c>
      <c r="H4160" s="161"/>
    </row>
    <row r="4161" spans="2:8" x14ac:dyDescent="0.25">
      <c r="B4161" t="s">
        <v>240</v>
      </c>
      <c r="C4161" t="s">
        <v>250</v>
      </c>
      <c r="D4161" t="s">
        <v>257</v>
      </c>
      <c r="E4161">
        <v>3</v>
      </c>
      <c r="F4161">
        <v>2030</v>
      </c>
      <c r="G4161" s="161">
        <v>292305.91324199998</v>
      </c>
      <c r="H4161" s="161"/>
    </row>
    <row r="4162" spans="2:8" x14ac:dyDescent="0.25">
      <c r="B4162" t="s">
        <v>240</v>
      </c>
      <c r="C4162" t="s">
        <v>250</v>
      </c>
      <c r="D4162" t="s">
        <v>257</v>
      </c>
      <c r="E4162">
        <v>3</v>
      </c>
      <c r="F4162">
        <v>2035</v>
      </c>
      <c r="G4162" s="161">
        <v>280890.14454499999</v>
      </c>
      <c r="H4162" s="161"/>
    </row>
    <row r="4163" spans="2:8" x14ac:dyDescent="0.25">
      <c r="B4163" t="s">
        <v>240</v>
      </c>
      <c r="C4163" t="s">
        <v>250</v>
      </c>
      <c r="D4163" t="s">
        <v>257</v>
      </c>
      <c r="E4163">
        <v>3</v>
      </c>
      <c r="F4163">
        <v>2040</v>
      </c>
      <c r="G4163" s="161">
        <v>279713.90926300001</v>
      </c>
      <c r="H4163" s="161"/>
    </row>
    <row r="4164" spans="2:8" x14ac:dyDescent="0.25">
      <c r="B4164" t="s">
        <v>240</v>
      </c>
      <c r="C4164" t="s">
        <v>250</v>
      </c>
      <c r="D4164" t="s">
        <v>257</v>
      </c>
      <c r="E4164">
        <v>3</v>
      </c>
      <c r="F4164">
        <v>2045</v>
      </c>
      <c r="G4164" s="161">
        <v>288470.40470299998</v>
      </c>
      <c r="H4164" s="161"/>
    </row>
    <row r="4165" spans="2:8" x14ac:dyDescent="0.25">
      <c r="B4165" t="s">
        <v>240</v>
      </c>
      <c r="C4165" t="s">
        <v>250</v>
      </c>
      <c r="D4165" t="s">
        <v>257</v>
      </c>
      <c r="E4165">
        <v>3</v>
      </c>
      <c r="F4165">
        <v>2050</v>
      </c>
      <c r="G4165" s="161">
        <v>301242.98607400001</v>
      </c>
      <c r="H4165" s="161"/>
    </row>
    <row r="4166" spans="2:8" x14ac:dyDescent="0.25">
      <c r="B4166" t="s">
        <v>240</v>
      </c>
      <c r="C4166" t="s">
        <v>250</v>
      </c>
      <c r="D4166" t="s">
        <v>257</v>
      </c>
      <c r="E4166">
        <v>4</v>
      </c>
      <c r="F4166">
        <v>2010</v>
      </c>
      <c r="G4166" s="161">
        <v>407369.98839100002</v>
      </c>
      <c r="H4166" s="161"/>
    </row>
    <row r="4167" spans="2:8" x14ac:dyDescent="0.25">
      <c r="B4167" t="s">
        <v>240</v>
      </c>
      <c r="C4167" t="s">
        <v>250</v>
      </c>
      <c r="D4167" t="s">
        <v>257</v>
      </c>
      <c r="E4167">
        <v>4</v>
      </c>
      <c r="F4167">
        <v>2015</v>
      </c>
      <c r="G4167" s="161">
        <v>335017.18793999997</v>
      </c>
      <c r="H4167" s="161"/>
    </row>
    <row r="4168" spans="2:8" x14ac:dyDescent="0.25">
      <c r="B4168" t="s">
        <v>240</v>
      </c>
      <c r="C4168" t="s">
        <v>250</v>
      </c>
      <c r="D4168" t="s">
        <v>257</v>
      </c>
      <c r="E4168">
        <v>4</v>
      </c>
      <c r="F4168">
        <v>2020</v>
      </c>
      <c r="G4168" s="161">
        <v>312577.62967499997</v>
      </c>
      <c r="H4168" s="161"/>
    </row>
    <row r="4169" spans="2:8" x14ac:dyDescent="0.25">
      <c r="B4169" t="s">
        <v>240</v>
      </c>
      <c r="C4169" t="s">
        <v>250</v>
      </c>
      <c r="D4169" t="s">
        <v>257</v>
      </c>
      <c r="E4169">
        <v>4</v>
      </c>
      <c r="F4169">
        <v>2025</v>
      </c>
      <c r="G4169" s="161">
        <v>308325.736049</v>
      </c>
      <c r="H4169" s="161"/>
    </row>
    <row r="4170" spans="2:8" x14ac:dyDescent="0.25">
      <c r="B4170" t="s">
        <v>240</v>
      </c>
      <c r="C4170" t="s">
        <v>250</v>
      </c>
      <c r="D4170" t="s">
        <v>257</v>
      </c>
      <c r="E4170">
        <v>4</v>
      </c>
      <c r="F4170">
        <v>2030</v>
      </c>
      <c r="G4170" s="161">
        <v>310716.09330900002</v>
      </c>
      <c r="H4170" s="161"/>
    </row>
    <row r="4171" spans="2:8" x14ac:dyDescent="0.25">
      <c r="B4171" t="s">
        <v>240</v>
      </c>
      <c r="C4171" t="s">
        <v>250</v>
      </c>
      <c r="D4171" t="s">
        <v>257</v>
      </c>
      <c r="E4171">
        <v>4</v>
      </c>
      <c r="F4171">
        <v>2035</v>
      </c>
      <c r="G4171" s="161">
        <v>328134.23016600002</v>
      </c>
      <c r="H4171" s="161"/>
    </row>
    <row r="4172" spans="2:8" x14ac:dyDescent="0.25">
      <c r="B4172" t="s">
        <v>240</v>
      </c>
      <c r="C4172" t="s">
        <v>250</v>
      </c>
      <c r="D4172" t="s">
        <v>257</v>
      </c>
      <c r="E4172">
        <v>4</v>
      </c>
      <c r="F4172">
        <v>2040</v>
      </c>
      <c r="G4172" s="161">
        <v>325623.14312700002</v>
      </c>
      <c r="H4172" s="161"/>
    </row>
    <row r="4173" spans="2:8" x14ac:dyDescent="0.25">
      <c r="B4173" t="s">
        <v>240</v>
      </c>
      <c r="C4173" t="s">
        <v>250</v>
      </c>
      <c r="D4173" t="s">
        <v>257</v>
      </c>
      <c r="E4173">
        <v>4</v>
      </c>
      <c r="F4173">
        <v>2045</v>
      </c>
      <c r="G4173" s="161">
        <v>329044.35493199999</v>
      </c>
      <c r="H4173" s="161"/>
    </row>
    <row r="4174" spans="2:8" x14ac:dyDescent="0.25">
      <c r="B4174" t="s">
        <v>240</v>
      </c>
      <c r="C4174" t="s">
        <v>250</v>
      </c>
      <c r="D4174" t="s">
        <v>257</v>
      </c>
      <c r="E4174">
        <v>4</v>
      </c>
      <c r="F4174">
        <v>2050</v>
      </c>
      <c r="G4174" s="161">
        <v>325414.625635</v>
      </c>
      <c r="H4174" s="161"/>
    </row>
    <row r="4175" spans="2:8" x14ac:dyDescent="0.25">
      <c r="B4175" t="s">
        <v>240</v>
      </c>
      <c r="C4175" t="s">
        <v>250</v>
      </c>
      <c r="D4175" t="s">
        <v>257</v>
      </c>
      <c r="E4175">
        <v>5</v>
      </c>
      <c r="F4175">
        <v>2010</v>
      </c>
      <c r="G4175" s="161">
        <v>132869.768132</v>
      </c>
      <c r="H4175" s="161"/>
    </row>
    <row r="4176" spans="2:8" x14ac:dyDescent="0.25">
      <c r="B4176" t="s">
        <v>240</v>
      </c>
      <c r="C4176" t="s">
        <v>250</v>
      </c>
      <c r="D4176" t="s">
        <v>257</v>
      </c>
      <c r="E4176">
        <v>5</v>
      </c>
      <c r="F4176">
        <v>2015</v>
      </c>
      <c r="G4176" s="161">
        <v>123933.780256</v>
      </c>
      <c r="H4176" s="161"/>
    </row>
    <row r="4177" spans="2:8" x14ac:dyDescent="0.25">
      <c r="B4177" t="s">
        <v>240</v>
      </c>
      <c r="C4177" t="s">
        <v>250</v>
      </c>
      <c r="D4177" t="s">
        <v>257</v>
      </c>
      <c r="E4177">
        <v>5</v>
      </c>
      <c r="F4177">
        <v>2020</v>
      </c>
      <c r="G4177" s="161">
        <v>119205.70293699999</v>
      </c>
      <c r="H4177" s="161"/>
    </row>
    <row r="4178" spans="2:8" x14ac:dyDescent="0.25">
      <c r="B4178" t="s">
        <v>240</v>
      </c>
      <c r="C4178" t="s">
        <v>250</v>
      </c>
      <c r="D4178" t="s">
        <v>257</v>
      </c>
      <c r="E4178">
        <v>5</v>
      </c>
      <c r="F4178">
        <v>2025</v>
      </c>
      <c r="G4178" s="161">
        <v>114612.51330999999</v>
      </c>
      <c r="H4178" s="161"/>
    </row>
    <row r="4179" spans="2:8" x14ac:dyDescent="0.25">
      <c r="B4179" t="s">
        <v>240</v>
      </c>
      <c r="C4179" t="s">
        <v>250</v>
      </c>
      <c r="D4179" t="s">
        <v>257</v>
      </c>
      <c r="E4179">
        <v>5</v>
      </c>
      <c r="F4179">
        <v>2030</v>
      </c>
      <c r="G4179" s="161">
        <v>118097.155138</v>
      </c>
      <c r="H4179" s="161"/>
    </row>
    <row r="4180" spans="2:8" x14ac:dyDescent="0.25">
      <c r="B4180" t="s">
        <v>240</v>
      </c>
      <c r="C4180" t="s">
        <v>250</v>
      </c>
      <c r="D4180" t="s">
        <v>257</v>
      </c>
      <c r="E4180">
        <v>5</v>
      </c>
      <c r="F4180">
        <v>2035</v>
      </c>
      <c r="G4180" s="161">
        <v>120188.881395</v>
      </c>
      <c r="H4180" s="161"/>
    </row>
    <row r="4181" spans="2:8" x14ac:dyDescent="0.25">
      <c r="B4181" t="s">
        <v>240</v>
      </c>
      <c r="C4181" t="s">
        <v>250</v>
      </c>
      <c r="D4181" t="s">
        <v>257</v>
      </c>
      <c r="E4181">
        <v>5</v>
      </c>
      <c r="F4181">
        <v>2040</v>
      </c>
      <c r="G4181" s="161">
        <v>125468.198693</v>
      </c>
      <c r="H4181" s="161"/>
    </row>
    <row r="4182" spans="2:8" x14ac:dyDescent="0.25">
      <c r="B4182" t="s">
        <v>240</v>
      </c>
      <c r="C4182" t="s">
        <v>250</v>
      </c>
      <c r="D4182" t="s">
        <v>257</v>
      </c>
      <c r="E4182">
        <v>5</v>
      </c>
      <c r="F4182">
        <v>2045</v>
      </c>
      <c r="G4182" s="161">
        <v>124065.645945</v>
      </c>
      <c r="H4182" s="161"/>
    </row>
    <row r="4183" spans="2:8" x14ac:dyDescent="0.25">
      <c r="B4183" t="s">
        <v>240</v>
      </c>
      <c r="C4183" t="s">
        <v>250</v>
      </c>
      <c r="D4183" t="s">
        <v>257</v>
      </c>
      <c r="E4183">
        <v>5</v>
      </c>
      <c r="F4183">
        <v>2050</v>
      </c>
      <c r="G4183" s="161">
        <v>123327.949752</v>
      </c>
    </row>
    <row r="4184" spans="2:8" x14ac:dyDescent="0.25">
      <c r="B4184" t="s">
        <v>240</v>
      </c>
      <c r="C4184" t="s">
        <v>250</v>
      </c>
      <c r="D4184" t="s">
        <v>257</v>
      </c>
      <c r="E4184">
        <v>6</v>
      </c>
      <c r="F4184">
        <v>2010</v>
      </c>
      <c r="G4184">
        <v>46064.296903599999</v>
      </c>
    </row>
    <row r="4185" spans="2:8" x14ac:dyDescent="0.25">
      <c r="B4185" t="s">
        <v>240</v>
      </c>
      <c r="C4185" t="s">
        <v>250</v>
      </c>
      <c r="D4185" t="s">
        <v>257</v>
      </c>
      <c r="E4185">
        <v>6</v>
      </c>
      <c r="F4185">
        <v>2015</v>
      </c>
      <c r="G4185">
        <v>43995.360325709997</v>
      </c>
    </row>
    <row r="4186" spans="2:8" x14ac:dyDescent="0.25">
      <c r="B4186" t="s">
        <v>240</v>
      </c>
      <c r="C4186" t="s">
        <v>250</v>
      </c>
      <c r="D4186" t="s">
        <v>257</v>
      </c>
      <c r="E4186">
        <v>6</v>
      </c>
      <c r="F4186">
        <v>2020</v>
      </c>
      <c r="G4186">
        <v>46539.448569549997</v>
      </c>
    </row>
    <row r="4187" spans="2:8" x14ac:dyDescent="0.25">
      <c r="B4187" t="s">
        <v>240</v>
      </c>
      <c r="C4187" t="s">
        <v>250</v>
      </c>
      <c r="D4187" t="s">
        <v>257</v>
      </c>
      <c r="E4187">
        <v>6</v>
      </c>
      <c r="F4187">
        <v>2025</v>
      </c>
      <c r="G4187">
        <v>44179.178662730003</v>
      </c>
    </row>
    <row r="4188" spans="2:8" x14ac:dyDescent="0.25">
      <c r="B4188" t="s">
        <v>240</v>
      </c>
      <c r="C4188" t="s">
        <v>250</v>
      </c>
      <c r="D4188" t="s">
        <v>257</v>
      </c>
      <c r="E4188">
        <v>6</v>
      </c>
      <c r="F4188">
        <v>2030</v>
      </c>
      <c r="G4188">
        <v>43267.491352520003</v>
      </c>
    </row>
    <row r="4189" spans="2:8" x14ac:dyDescent="0.25">
      <c r="B4189" t="s">
        <v>240</v>
      </c>
      <c r="C4189" t="s">
        <v>250</v>
      </c>
      <c r="D4189" t="s">
        <v>257</v>
      </c>
      <c r="E4189">
        <v>6</v>
      </c>
      <c r="F4189">
        <v>2035</v>
      </c>
      <c r="G4189">
        <v>46694.532266200004</v>
      </c>
    </row>
    <row r="4190" spans="2:8" x14ac:dyDescent="0.25">
      <c r="B4190" t="s">
        <v>240</v>
      </c>
      <c r="C4190" t="s">
        <v>250</v>
      </c>
      <c r="D4190" t="s">
        <v>257</v>
      </c>
      <c r="E4190">
        <v>6</v>
      </c>
      <c r="F4190">
        <v>2040</v>
      </c>
      <c r="G4190">
        <v>49062.458476560001</v>
      </c>
    </row>
    <row r="4191" spans="2:8" x14ac:dyDescent="0.25">
      <c r="B4191" t="s">
        <v>240</v>
      </c>
      <c r="C4191" t="s">
        <v>250</v>
      </c>
      <c r="D4191" t="s">
        <v>257</v>
      </c>
      <c r="E4191">
        <v>6</v>
      </c>
      <c r="F4191">
        <v>2045</v>
      </c>
      <c r="G4191">
        <v>46584.1456062</v>
      </c>
    </row>
    <row r="4192" spans="2:8" x14ac:dyDescent="0.25">
      <c r="B4192" t="s">
        <v>240</v>
      </c>
      <c r="C4192" t="s">
        <v>250</v>
      </c>
      <c r="D4192" t="s">
        <v>257</v>
      </c>
      <c r="E4192">
        <v>6</v>
      </c>
      <c r="F4192">
        <v>2050</v>
      </c>
      <c r="G4192">
        <v>46531.839485570003</v>
      </c>
      <c r="H4192" s="161"/>
    </row>
    <row r="4193" spans="2:8" x14ac:dyDescent="0.25">
      <c r="B4193" t="s">
        <v>240</v>
      </c>
      <c r="C4193" t="s">
        <v>250</v>
      </c>
      <c r="D4193" t="s">
        <v>258</v>
      </c>
      <c r="E4193">
        <v>1</v>
      </c>
      <c r="F4193">
        <v>2010</v>
      </c>
      <c r="G4193" s="161">
        <v>289015.28039099998</v>
      </c>
      <c r="H4193" s="161"/>
    </row>
    <row r="4194" spans="2:8" x14ac:dyDescent="0.25">
      <c r="B4194" t="s">
        <v>240</v>
      </c>
      <c r="C4194" t="s">
        <v>250</v>
      </c>
      <c r="D4194" t="s">
        <v>258</v>
      </c>
      <c r="E4194">
        <v>1</v>
      </c>
      <c r="F4194">
        <v>2015</v>
      </c>
      <c r="G4194" s="161">
        <v>411931.00014800002</v>
      </c>
      <c r="H4194" s="161"/>
    </row>
    <row r="4195" spans="2:8" x14ac:dyDescent="0.25">
      <c r="B4195" t="s">
        <v>240</v>
      </c>
      <c r="C4195" t="s">
        <v>250</v>
      </c>
      <c r="D4195" t="s">
        <v>258</v>
      </c>
      <c r="E4195">
        <v>1</v>
      </c>
      <c r="F4195">
        <v>2020</v>
      </c>
      <c r="G4195" s="161">
        <v>480043.84407799999</v>
      </c>
      <c r="H4195" s="161"/>
    </row>
    <row r="4196" spans="2:8" x14ac:dyDescent="0.25">
      <c r="B4196" t="s">
        <v>240</v>
      </c>
      <c r="C4196" t="s">
        <v>250</v>
      </c>
      <c r="D4196" t="s">
        <v>258</v>
      </c>
      <c r="E4196">
        <v>1</v>
      </c>
      <c r="F4196">
        <v>2025</v>
      </c>
      <c r="G4196" s="161">
        <v>520925.04760599998</v>
      </c>
      <c r="H4196" s="161"/>
    </row>
    <row r="4197" spans="2:8" x14ac:dyDescent="0.25">
      <c r="B4197" t="s">
        <v>240</v>
      </c>
      <c r="C4197" t="s">
        <v>250</v>
      </c>
      <c r="D4197" t="s">
        <v>258</v>
      </c>
      <c r="E4197">
        <v>1</v>
      </c>
      <c r="F4197">
        <v>2030</v>
      </c>
      <c r="G4197" s="161">
        <v>559583.91722900001</v>
      </c>
      <c r="H4197" s="161"/>
    </row>
    <row r="4198" spans="2:8" x14ac:dyDescent="0.25">
      <c r="B4198" t="s">
        <v>240</v>
      </c>
      <c r="C4198" t="s">
        <v>250</v>
      </c>
      <c r="D4198" t="s">
        <v>258</v>
      </c>
      <c r="E4198">
        <v>1</v>
      </c>
      <c r="F4198">
        <v>2035</v>
      </c>
      <c r="G4198" s="161">
        <v>570224.75668200001</v>
      </c>
      <c r="H4198" s="161"/>
    </row>
    <row r="4199" spans="2:8" x14ac:dyDescent="0.25">
      <c r="B4199" t="s">
        <v>240</v>
      </c>
      <c r="C4199" t="s">
        <v>250</v>
      </c>
      <c r="D4199" t="s">
        <v>258</v>
      </c>
      <c r="E4199">
        <v>1</v>
      </c>
      <c r="F4199">
        <v>2040</v>
      </c>
      <c r="G4199" s="161">
        <v>552028.24835699995</v>
      </c>
      <c r="H4199" s="161"/>
    </row>
    <row r="4200" spans="2:8" x14ac:dyDescent="0.25">
      <c r="B4200" t="s">
        <v>240</v>
      </c>
      <c r="C4200" t="s">
        <v>250</v>
      </c>
      <c r="D4200" t="s">
        <v>258</v>
      </c>
      <c r="E4200">
        <v>1</v>
      </c>
      <c r="F4200">
        <v>2045</v>
      </c>
      <c r="G4200" s="161">
        <v>559777.47628299997</v>
      </c>
      <c r="H4200" s="161"/>
    </row>
    <row r="4201" spans="2:8" x14ac:dyDescent="0.25">
      <c r="B4201" t="s">
        <v>240</v>
      </c>
      <c r="C4201" t="s">
        <v>250</v>
      </c>
      <c r="D4201" t="s">
        <v>258</v>
      </c>
      <c r="E4201">
        <v>1</v>
      </c>
      <c r="F4201">
        <v>2050</v>
      </c>
      <c r="G4201" s="161">
        <v>562694.32919600001</v>
      </c>
      <c r="H4201" s="161"/>
    </row>
    <row r="4202" spans="2:8" x14ac:dyDescent="0.25">
      <c r="B4202" t="s">
        <v>240</v>
      </c>
      <c r="C4202" t="s">
        <v>250</v>
      </c>
      <c r="D4202" t="s">
        <v>258</v>
      </c>
      <c r="E4202">
        <v>2</v>
      </c>
      <c r="F4202">
        <v>2010</v>
      </c>
      <c r="G4202" s="161">
        <v>768282.284874</v>
      </c>
      <c r="H4202" s="161"/>
    </row>
    <row r="4203" spans="2:8" x14ac:dyDescent="0.25">
      <c r="B4203" t="s">
        <v>240</v>
      </c>
      <c r="C4203" t="s">
        <v>250</v>
      </c>
      <c r="D4203" t="s">
        <v>258</v>
      </c>
      <c r="E4203">
        <v>2</v>
      </c>
      <c r="F4203">
        <v>2015</v>
      </c>
      <c r="G4203" s="161">
        <v>820231.90406900004</v>
      </c>
      <c r="H4203" s="161"/>
    </row>
    <row r="4204" spans="2:8" x14ac:dyDescent="0.25">
      <c r="B4204" t="s">
        <v>240</v>
      </c>
      <c r="C4204" t="s">
        <v>250</v>
      </c>
      <c r="D4204" t="s">
        <v>258</v>
      </c>
      <c r="E4204">
        <v>2</v>
      </c>
      <c r="F4204">
        <v>2020</v>
      </c>
      <c r="G4204" s="161">
        <v>853987.55034800002</v>
      </c>
      <c r="H4204" s="161"/>
    </row>
    <row r="4205" spans="2:8" x14ac:dyDescent="0.25">
      <c r="B4205" t="s">
        <v>240</v>
      </c>
      <c r="C4205" t="s">
        <v>250</v>
      </c>
      <c r="D4205" t="s">
        <v>258</v>
      </c>
      <c r="E4205">
        <v>2</v>
      </c>
      <c r="F4205">
        <v>2025</v>
      </c>
      <c r="G4205" s="161">
        <v>820024.68480599998</v>
      </c>
      <c r="H4205" s="161"/>
    </row>
    <row r="4206" spans="2:8" x14ac:dyDescent="0.25">
      <c r="B4206" t="s">
        <v>240</v>
      </c>
      <c r="C4206" t="s">
        <v>250</v>
      </c>
      <c r="D4206" t="s">
        <v>258</v>
      </c>
      <c r="E4206">
        <v>2</v>
      </c>
      <c r="F4206">
        <v>2030</v>
      </c>
      <c r="G4206" s="161">
        <v>795098.05041499995</v>
      </c>
      <c r="H4206" s="161"/>
    </row>
    <row r="4207" spans="2:8" x14ac:dyDescent="0.25">
      <c r="B4207" t="s">
        <v>240</v>
      </c>
      <c r="C4207" t="s">
        <v>250</v>
      </c>
      <c r="D4207" t="s">
        <v>258</v>
      </c>
      <c r="E4207">
        <v>2</v>
      </c>
      <c r="F4207">
        <v>2035</v>
      </c>
      <c r="G4207" s="161">
        <v>729441.482724</v>
      </c>
      <c r="H4207" s="161"/>
    </row>
    <row r="4208" spans="2:8" x14ac:dyDescent="0.25">
      <c r="B4208" t="s">
        <v>240</v>
      </c>
      <c r="C4208" t="s">
        <v>250</v>
      </c>
      <c r="D4208" t="s">
        <v>258</v>
      </c>
      <c r="E4208">
        <v>2</v>
      </c>
      <c r="F4208">
        <v>2040</v>
      </c>
      <c r="G4208" s="161">
        <v>692848.36859800003</v>
      </c>
      <c r="H4208" s="161"/>
    </row>
    <row r="4209" spans="2:8" x14ac:dyDescent="0.25">
      <c r="B4209" t="s">
        <v>240</v>
      </c>
      <c r="C4209" t="s">
        <v>250</v>
      </c>
      <c r="D4209" t="s">
        <v>258</v>
      </c>
      <c r="E4209">
        <v>2</v>
      </c>
      <c r="F4209">
        <v>2045</v>
      </c>
      <c r="G4209" s="161">
        <v>668837.47604600003</v>
      </c>
      <c r="H4209" s="161"/>
    </row>
    <row r="4210" spans="2:8" x14ac:dyDescent="0.25">
      <c r="B4210" t="s">
        <v>240</v>
      </c>
      <c r="C4210" t="s">
        <v>250</v>
      </c>
      <c r="D4210" t="s">
        <v>258</v>
      </c>
      <c r="E4210">
        <v>2</v>
      </c>
      <c r="F4210">
        <v>2050</v>
      </c>
      <c r="G4210" s="161">
        <v>655710.69936600002</v>
      </c>
      <c r="H4210" s="161"/>
    </row>
    <row r="4211" spans="2:8" x14ac:dyDescent="0.25">
      <c r="B4211" t="s">
        <v>240</v>
      </c>
      <c r="C4211" t="s">
        <v>250</v>
      </c>
      <c r="D4211" t="s">
        <v>258</v>
      </c>
      <c r="E4211">
        <v>3</v>
      </c>
      <c r="F4211">
        <v>2010</v>
      </c>
      <c r="G4211" s="161">
        <v>310210.77260999999</v>
      </c>
      <c r="H4211" s="161"/>
    </row>
    <row r="4212" spans="2:8" x14ac:dyDescent="0.25">
      <c r="B4212" t="s">
        <v>240</v>
      </c>
      <c r="C4212" t="s">
        <v>250</v>
      </c>
      <c r="D4212" t="s">
        <v>258</v>
      </c>
      <c r="E4212">
        <v>3</v>
      </c>
      <c r="F4212">
        <v>2015</v>
      </c>
      <c r="G4212" s="161">
        <v>282444.00727300002</v>
      </c>
      <c r="H4212" s="161"/>
    </row>
    <row r="4213" spans="2:8" x14ac:dyDescent="0.25">
      <c r="B4213" t="s">
        <v>240</v>
      </c>
      <c r="C4213" t="s">
        <v>250</v>
      </c>
      <c r="D4213" t="s">
        <v>258</v>
      </c>
      <c r="E4213">
        <v>3</v>
      </c>
      <c r="F4213">
        <v>2020</v>
      </c>
      <c r="G4213" s="161">
        <v>246600.92864999999</v>
      </c>
      <c r="H4213" s="161"/>
    </row>
    <row r="4214" spans="2:8" x14ac:dyDescent="0.25">
      <c r="B4214" t="s">
        <v>240</v>
      </c>
      <c r="C4214" t="s">
        <v>250</v>
      </c>
      <c r="D4214" t="s">
        <v>258</v>
      </c>
      <c r="E4214">
        <v>3</v>
      </c>
      <c r="F4214">
        <v>2025</v>
      </c>
      <c r="G4214" s="161">
        <v>242130.84289999999</v>
      </c>
      <c r="H4214" s="161"/>
    </row>
    <row r="4215" spans="2:8" x14ac:dyDescent="0.25">
      <c r="B4215" t="s">
        <v>240</v>
      </c>
      <c r="C4215" t="s">
        <v>250</v>
      </c>
      <c r="D4215" t="s">
        <v>258</v>
      </c>
      <c r="E4215">
        <v>3</v>
      </c>
      <c r="F4215">
        <v>2030</v>
      </c>
      <c r="G4215" s="161">
        <v>238227.05782799999</v>
      </c>
      <c r="H4215" s="161"/>
    </row>
    <row r="4216" spans="2:8" x14ac:dyDescent="0.25">
      <c r="B4216" t="s">
        <v>240</v>
      </c>
      <c r="C4216" t="s">
        <v>250</v>
      </c>
      <c r="D4216" t="s">
        <v>258</v>
      </c>
      <c r="E4216">
        <v>3</v>
      </c>
      <c r="F4216">
        <v>2035</v>
      </c>
      <c r="G4216" s="161">
        <v>234499.355182</v>
      </c>
      <c r="H4216" s="161"/>
    </row>
    <row r="4217" spans="2:8" x14ac:dyDescent="0.25">
      <c r="B4217" t="s">
        <v>240</v>
      </c>
      <c r="C4217" t="s">
        <v>250</v>
      </c>
      <c r="D4217" t="s">
        <v>258</v>
      </c>
      <c r="E4217">
        <v>3</v>
      </c>
      <c r="F4217">
        <v>2040</v>
      </c>
      <c r="G4217" s="161">
        <v>231262.93668799999</v>
      </c>
      <c r="H4217" s="161"/>
    </row>
    <row r="4218" spans="2:8" x14ac:dyDescent="0.25">
      <c r="B4218" t="s">
        <v>240</v>
      </c>
      <c r="C4218" t="s">
        <v>250</v>
      </c>
      <c r="D4218" t="s">
        <v>258</v>
      </c>
      <c r="E4218">
        <v>3</v>
      </c>
      <c r="F4218">
        <v>2045</v>
      </c>
      <c r="G4218" s="161">
        <v>241010.048186</v>
      </c>
      <c r="H4218" s="161"/>
    </row>
    <row r="4219" spans="2:8" x14ac:dyDescent="0.25">
      <c r="B4219" t="s">
        <v>240</v>
      </c>
      <c r="C4219" t="s">
        <v>250</v>
      </c>
      <c r="D4219" t="s">
        <v>258</v>
      </c>
      <c r="E4219">
        <v>3</v>
      </c>
      <c r="F4219">
        <v>2050</v>
      </c>
      <c r="G4219" s="161">
        <v>243923.92529899999</v>
      </c>
      <c r="H4219" s="161"/>
    </row>
    <row r="4220" spans="2:8" x14ac:dyDescent="0.25">
      <c r="B4220" t="s">
        <v>240</v>
      </c>
      <c r="C4220" t="s">
        <v>250</v>
      </c>
      <c r="D4220" t="s">
        <v>258</v>
      </c>
      <c r="E4220">
        <v>4</v>
      </c>
      <c r="F4220">
        <v>2010</v>
      </c>
      <c r="G4220" s="161">
        <v>345191.37916900002</v>
      </c>
      <c r="H4220" s="161"/>
    </row>
    <row r="4221" spans="2:8" x14ac:dyDescent="0.25">
      <c r="B4221" t="s">
        <v>240</v>
      </c>
      <c r="C4221" t="s">
        <v>250</v>
      </c>
      <c r="D4221" t="s">
        <v>258</v>
      </c>
      <c r="E4221">
        <v>4</v>
      </c>
      <c r="F4221">
        <v>2015</v>
      </c>
      <c r="G4221" s="161">
        <v>285614.09525399999</v>
      </c>
      <c r="H4221" s="161"/>
    </row>
    <row r="4222" spans="2:8" x14ac:dyDescent="0.25">
      <c r="B4222" t="s">
        <v>240</v>
      </c>
      <c r="C4222" t="s">
        <v>250</v>
      </c>
      <c r="D4222" t="s">
        <v>258</v>
      </c>
      <c r="E4222">
        <v>4</v>
      </c>
      <c r="F4222">
        <v>2020</v>
      </c>
      <c r="G4222" s="161">
        <v>251574.81763599999</v>
      </c>
      <c r="H4222" s="161"/>
    </row>
    <row r="4223" spans="2:8" x14ac:dyDescent="0.25">
      <c r="B4223" t="s">
        <v>240</v>
      </c>
      <c r="C4223" t="s">
        <v>250</v>
      </c>
      <c r="D4223" t="s">
        <v>258</v>
      </c>
      <c r="E4223">
        <v>4</v>
      </c>
      <c r="F4223">
        <v>2025</v>
      </c>
      <c r="G4223" s="161">
        <v>243830.236034</v>
      </c>
      <c r="H4223" s="161"/>
    </row>
    <row r="4224" spans="2:8" x14ac:dyDescent="0.25">
      <c r="B4224" t="s">
        <v>240</v>
      </c>
      <c r="C4224" t="s">
        <v>250</v>
      </c>
      <c r="D4224" t="s">
        <v>258</v>
      </c>
      <c r="E4224">
        <v>4</v>
      </c>
      <c r="F4224">
        <v>2030</v>
      </c>
      <c r="G4224" s="161">
        <v>243465.07093700001</v>
      </c>
      <c r="H4224" s="161"/>
    </row>
    <row r="4225" spans="2:8" x14ac:dyDescent="0.25">
      <c r="B4225" t="s">
        <v>240</v>
      </c>
      <c r="C4225" t="s">
        <v>250</v>
      </c>
      <c r="D4225" t="s">
        <v>258</v>
      </c>
      <c r="E4225">
        <v>4</v>
      </c>
      <c r="F4225">
        <v>2035</v>
      </c>
      <c r="G4225" s="161">
        <v>260380.901415</v>
      </c>
      <c r="H4225" s="161"/>
    </row>
    <row r="4226" spans="2:8" x14ac:dyDescent="0.25">
      <c r="B4226" t="s">
        <v>240</v>
      </c>
      <c r="C4226" t="s">
        <v>250</v>
      </c>
      <c r="D4226" t="s">
        <v>258</v>
      </c>
      <c r="E4226">
        <v>4</v>
      </c>
      <c r="F4226">
        <v>2040</v>
      </c>
      <c r="G4226" s="161">
        <v>268363.784911</v>
      </c>
      <c r="H4226" s="161"/>
    </row>
    <row r="4227" spans="2:8" x14ac:dyDescent="0.25">
      <c r="B4227" t="s">
        <v>240</v>
      </c>
      <c r="C4227" t="s">
        <v>250</v>
      </c>
      <c r="D4227" t="s">
        <v>258</v>
      </c>
      <c r="E4227">
        <v>4</v>
      </c>
      <c r="F4227">
        <v>2045</v>
      </c>
      <c r="G4227" s="161">
        <v>264982.56604000001</v>
      </c>
      <c r="H4227" s="161"/>
    </row>
    <row r="4228" spans="2:8" x14ac:dyDescent="0.25">
      <c r="B4228" t="s">
        <v>240</v>
      </c>
      <c r="C4228" t="s">
        <v>250</v>
      </c>
      <c r="D4228" t="s">
        <v>258</v>
      </c>
      <c r="E4228">
        <v>4</v>
      </c>
      <c r="F4228">
        <v>2050</v>
      </c>
      <c r="G4228" s="161">
        <v>268113.78832699999</v>
      </c>
    </row>
    <row r="4229" spans="2:8" x14ac:dyDescent="0.25">
      <c r="B4229" t="s">
        <v>240</v>
      </c>
      <c r="C4229" t="s">
        <v>250</v>
      </c>
      <c r="D4229" t="s">
        <v>258</v>
      </c>
      <c r="E4229">
        <v>5</v>
      </c>
      <c r="F4229">
        <v>2010</v>
      </c>
      <c r="G4229">
        <v>98668.126893909997</v>
      </c>
    </row>
    <row r="4230" spans="2:8" x14ac:dyDescent="0.25">
      <c r="B4230" t="s">
        <v>240</v>
      </c>
      <c r="C4230" t="s">
        <v>250</v>
      </c>
      <c r="D4230" t="s">
        <v>258</v>
      </c>
      <c r="E4230">
        <v>5</v>
      </c>
      <c r="F4230">
        <v>2015</v>
      </c>
      <c r="G4230">
        <v>92141.554088649995</v>
      </c>
    </row>
    <row r="4231" spans="2:8" x14ac:dyDescent="0.25">
      <c r="B4231" t="s">
        <v>240</v>
      </c>
      <c r="C4231" t="s">
        <v>250</v>
      </c>
      <c r="D4231" t="s">
        <v>258</v>
      </c>
      <c r="E4231">
        <v>5</v>
      </c>
      <c r="F4231">
        <v>2020</v>
      </c>
      <c r="G4231">
        <v>91508.228249099993</v>
      </c>
    </row>
    <row r="4232" spans="2:8" x14ac:dyDescent="0.25">
      <c r="B4232" t="s">
        <v>240</v>
      </c>
      <c r="C4232" t="s">
        <v>250</v>
      </c>
      <c r="D4232" t="s">
        <v>258</v>
      </c>
      <c r="E4232">
        <v>5</v>
      </c>
      <c r="F4232">
        <v>2025</v>
      </c>
      <c r="G4232">
        <v>95732.434263849995</v>
      </c>
    </row>
    <row r="4233" spans="2:8" x14ac:dyDescent="0.25">
      <c r="B4233" t="s">
        <v>240</v>
      </c>
      <c r="C4233" t="s">
        <v>250</v>
      </c>
      <c r="D4233" t="s">
        <v>258</v>
      </c>
      <c r="E4233">
        <v>5</v>
      </c>
      <c r="F4233">
        <v>2030</v>
      </c>
      <c r="G4233">
        <v>98934.668128789999</v>
      </c>
    </row>
    <row r="4234" spans="2:8" x14ac:dyDescent="0.25">
      <c r="B4234" t="s">
        <v>240</v>
      </c>
      <c r="C4234" t="s">
        <v>250</v>
      </c>
      <c r="D4234" t="s">
        <v>258</v>
      </c>
      <c r="E4234">
        <v>5</v>
      </c>
      <c r="F4234">
        <v>2035</v>
      </c>
      <c r="G4234">
        <v>95740.589412340007</v>
      </c>
    </row>
    <row r="4235" spans="2:8" x14ac:dyDescent="0.25">
      <c r="B4235" t="s">
        <v>240</v>
      </c>
      <c r="C4235" t="s">
        <v>250</v>
      </c>
      <c r="D4235" t="s">
        <v>258</v>
      </c>
      <c r="E4235">
        <v>5</v>
      </c>
      <c r="F4235">
        <v>2040</v>
      </c>
      <c r="G4235">
        <v>99081.256987710003</v>
      </c>
      <c r="H4235" s="161"/>
    </row>
    <row r="4236" spans="2:8" x14ac:dyDescent="0.25">
      <c r="B4236" t="s">
        <v>240</v>
      </c>
      <c r="C4236" t="s">
        <v>250</v>
      </c>
      <c r="D4236" t="s">
        <v>258</v>
      </c>
      <c r="E4236">
        <v>5</v>
      </c>
      <c r="F4236">
        <v>2045</v>
      </c>
      <c r="G4236" s="161">
        <v>100594.991458</v>
      </c>
    </row>
    <row r="4237" spans="2:8" x14ac:dyDescent="0.25">
      <c r="B4237" t="s">
        <v>240</v>
      </c>
      <c r="C4237" t="s">
        <v>250</v>
      </c>
      <c r="D4237" t="s">
        <v>258</v>
      </c>
      <c r="E4237">
        <v>5</v>
      </c>
      <c r="F4237">
        <v>2050</v>
      </c>
      <c r="G4237">
        <v>96114.509546469999</v>
      </c>
    </row>
    <row r="4238" spans="2:8" x14ac:dyDescent="0.25">
      <c r="B4238" t="s">
        <v>240</v>
      </c>
      <c r="C4238" t="s">
        <v>250</v>
      </c>
      <c r="D4238" t="s">
        <v>258</v>
      </c>
      <c r="E4238">
        <v>6</v>
      </c>
      <c r="F4238">
        <v>2010</v>
      </c>
      <c r="G4238">
        <v>40122.350785019997</v>
      </c>
    </row>
    <row r="4239" spans="2:8" x14ac:dyDescent="0.25">
      <c r="B4239" t="s">
        <v>240</v>
      </c>
      <c r="C4239" t="s">
        <v>250</v>
      </c>
      <c r="D4239" t="s">
        <v>258</v>
      </c>
      <c r="E4239">
        <v>6</v>
      </c>
      <c r="F4239">
        <v>2015</v>
      </c>
      <c r="G4239">
        <v>38276.396047620001</v>
      </c>
    </row>
    <row r="4240" spans="2:8" x14ac:dyDescent="0.25">
      <c r="B4240" t="s">
        <v>240</v>
      </c>
      <c r="C4240" t="s">
        <v>250</v>
      </c>
      <c r="D4240" t="s">
        <v>258</v>
      </c>
      <c r="E4240">
        <v>6</v>
      </c>
      <c r="F4240">
        <v>2020</v>
      </c>
      <c r="G4240">
        <v>39358.785344800002</v>
      </c>
    </row>
    <row r="4241" spans="2:8" x14ac:dyDescent="0.25">
      <c r="B4241" t="s">
        <v>240</v>
      </c>
      <c r="C4241" t="s">
        <v>250</v>
      </c>
      <c r="D4241" t="s">
        <v>258</v>
      </c>
      <c r="E4241">
        <v>6</v>
      </c>
      <c r="F4241">
        <v>2025</v>
      </c>
      <c r="G4241">
        <v>39102.018567519997</v>
      </c>
    </row>
    <row r="4242" spans="2:8" x14ac:dyDescent="0.25">
      <c r="B4242" t="s">
        <v>240</v>
      </c>
      <c r="C4242" t="s">
        <v>250</v>
      </c>
      <c r="D4242" t="s">
        <v>258</v>
      </c>
      <c r="E4242">
        <v>6</v>
      </c>
      <c r="F4242">
        <v>2030</v>
      </c>
      <c r="G4242">
        <v>42715.617258270002</v>
      </c>
    </row>
    <row r="4243" spans="2:8" x14ac:dyDescent="0.25">
      <c r="B4243" t="s">
        <v>240</v>
      </c>
      <c r="C4243" t="s">
        <v>250</v>
      </c>
      <c r="D4243" t="s">
        <v>258</v>
      </c>
      <c r="E4243">
        <v>6</v>
      </c>
      <c r="F4243">
        <v>2035</v>
      </c>
      <c r="G4243">
        <v>45608.252306349998</v>
      </c>
    </row>
    <row r="4244" spans="2:8" x14ac:dyDescent="0.25">
      <c r="B4244" t="s">
        <v>240</v>
      </c>
      <c r="C4244" t="s">
        <v>250</v>
      </c>
      <c r="D4244" t="s">
        <v>258</v>
      </c>
      <c r="E4244">
        <v>6</v>
      </c>
      <c r="F4244">
        <v>2040</v>
      </c>
      <c r="G4244">
        <v>43898.459869290004</v>
      </c>
    </row>
    <row r="4245" spans="2:8" x14ac:dyDescent="0.25">
      <c r="B4245" t="s">
        <v>240</v>
      </c>
      <c r="C4245" t="s">
        <v>250</v>
      </c>
      <c r="D4245" t="s">
        <v>258</v>
      </c>
      <c r="E4245">
        <v>6</v>
      </c>
      <c r="F4245">
        <v>2045</v>
      </c>
      <c r="G4245">
        <v>39424.953241919997</v>
      </c>
    </row>
    <row r="4246" spans="2:8" x14ac:dyDescent="0.25">
      <c r="B4246" t="s">
        <v>240</v>
      </c>
      <c r="C4246" t="s">
        <v>250</v>
      </c>
      <c r="D4246" t="s">
        <v>258</v>
      </c>
      <c r="E4246">
        <v>6</v>
      </c>
      <c r="F4246">
        <v>2050</v>
      </c>
      <c r="G4246">
        <v>41263.924964780002</v>
      </c>
      <c r="H4246" s="161"/>
    </row>
    <row r="4247" spans="2:8" x14ac:dyDescent="0.25">
      <c r="B4247" t="s">
        <v>240</v>
      </c>
      <c r="C4247" t="s">
        <v>250</v>
      </c>
      <c r="D4247" t="s">
        <v>259</v>
      </c>
      <c r="E4247">
        <v>1</v>
      </c>
      <c r="F4247">
        <v>2010</v>
      </c>
      <c r="G4247" s="161">
        <v>176175.951699</v>
      </c>
      <c r="H4247" s="161"/>
    </row>
    <row r="4248" spans="2:8" x14ac:dyDescent="0.25">
      <c r="B4248" t="s">
        <v>240</v>
      </c>
      <c r="C4248" t="s">
        <v>250</v>
      </c>
      <c r="D4248" t="s">
        <v>259</v>
      </c>
      <c r="E4248">
        <v>1</v>
      </c>
      <c r="F4248">
        <v>2015</v>
      </c>
      <c r="G4248" s="161">
        <v>244277.17402899999</v>
      </c>
      <c r="H4248" s="161"/>
    </row>
    <row r="4249" spans="2:8" x14ac:dyDescent="0.25">
      <c r="B4249" t="s">
        <v>240</v>
      </c>
      <c r="C4249" t="s">
        <v>250</v>
      </c>
      <c r="D4249" t="s">
        <v>259</v>
      </c>
      <c r="E4249">
        <v>1</v>
      </c>
      <c r="F4249">
        <v>2020</v>
      </c>
      <c r="G4249" s="161">
        <v>305305.308334</v>
      </c>
      <c r="H4249" s="161"/>
    </row>
    <row r="4250" spans="2:8" x14ac:dyDescent="0.25">
      <c r="B4250" t="s">
        <v>240</v>
      </c>
      <c r="C4250" t="s">
        <v>250</v>
      </c>
      <c r="D4250" t="s">
        <v>259</v>
      </c>
      <c r="E4250">
        <v>1</v>
      </c>
      <c r="F4250">
        <v>2025</v>
      </c>
      <c r="G4250" s="161">
        <v>347495.96153700002</v>
      </c>
      <c r="H4250" s="161"/>
    </row>
    <row r="4251" spans="2:8" x14ac:dyDescent="0.25">
      <c r="B4251" t="s">
        <v>240</v>
      </c>
      <c r="C4251" t="s">
        <v>250</v>
      </c>
      <c r="D4251" t="s">
        <v>259</v>
      </c>
      <c r="E4251">
        <v>1</v>
      </c>
      <c r="F4251">
        <v>2030</v>
      </c>
      <c r="G4251" s="161">
        <v>379647.12159599998</v>
      </c>
      <c r="H4251" s="161"/>
    </row>
    <row r="4252" spans="2:8" x14ac:dyDescent="0.25">
      <c r="B4252" t="s">
        <v>240</v>
      </c>
      <c r="C4252" t="s">
        <v>250</v>
      </c>
      <c r="D4252" t="s">
        <v>259</v>
      </c>
      <c r="E4252">
        <v>1</v>
      </c>
      <c r="F4252">
        <v>2035</v>
      </c>
      <c r="G4252" s="161">
        <v>401601.35701899999</v>
      </c>
      <c r="H4252" s="161"/>
    </row>
    <row r="4253" spans="2:8" x14ac:dyDescent="0.25">
      <c r="B4253" t="s">
        <v>240</v>
      </c>
      <c r="C4253" t="s">
        <v>250</v>
      </c>
      <c r="D4253" t="s">
        <v>259</v>
      </c>
      <c r="E4253">
        <v>1</v>
      </c>
      <c r="F4253">
        <v>2040</v>
      </c>
      <c r="G4253" s="161">
        <v>411812.88197699998</v>
      </c>
      <c r="H4253" s="161"/>
    </row>
    <row r="4254" spans="2:8" x14ac:dyDescent="0.25">
      <c r="B4254" t="s">
        <v>240</v>
      </c>
      <c r="C4254" t="s">
        <v>250</v>
      </c>
      <c r="D4254" t="s">
        <v>259</v>
      </c>
      <c r="E4254">
        <v>1</v>
      </c>
      <c r="F4254">
        <v>2045</v>
      </c>
      <c r="G4254" s="161">
        <v>425289.71356499998</v>
      </c>
      <c r="H4254" s="161"/>
    </row>
    <row r="4255" spans="2:8" x14ac:dyDescent="0.25">
      <c r="B4255" t="s">
        <v>240</v>
      </c>
      <c r="C4255" t="s">
        <v>250</v>
      </c>
      <c r="D4255" t="s">
        <v>259</v>
      </c>
      <c r="E4255">
        <v>1</v>
      </c>
      <c r="F4255">
        <v>2050</v>
      </c>
      <c r="G4255" s="161">
        <v>445937.606715</v>
      </c>
      <c r="H4255" s="161"/>
    </row>
    <row r="4256" spans="2:8" x14ac:dyDescent="0.25">
      <c r="B4256" t="s">
        <v>240</v>
      </c>
      <c r="C4256" t="s">
        <v>250</v>
      </c>
      <c r="D4256" t="s">
        <v>259</v>
      </c>
      <c r="E4256">
        <v>2</v>
      </c>
      <c r="F4256">
        <v>2010</v>
      </c>
      <c r="G4256" s="161">
        <v>397880.15707299998</v>
      </c>
      <c r="H4256" s="161"/>
    </row>
    <row r="4257" spans="2:8" x14ac:dyDescent="0.25">
      <c r="B4257" t="s">
        <v>240</v>
      </c>
      <c r="C4257" t="s">
        <v>250</v>
      </c>
      <c r="D4257" t="s">
        <v>259</v>
      </c>
      <c r="E4257">
        <v>2</v>
      </c>
      <c r="F4257">
        <v>2015</v>
      </c>
      <c r="G4257" s="161">
        <v>464385.404844</v>
      </c>
      <c r="H4257" s="161"/>
    </row>
    <row r="4258" spans="2:8" x14ac:dyDescent="0.25">
      <c r="B4258" t="s">
        <v>240</v>
      </c>
      <c r="C4258" t="s">
        <v>250</v>
      </c>
      <c r="D4258" t="s">
        <v>259</v>
      </c>
      <c r="E4258">
        <v>2</v>
      </c>
      <c r="F4258">
        <v>2020</v>
      </c>
      <c r="G4258" s="161">
        <v>560056.12828299997</v>
      </c>
      <c r="H4258" s="161"/>
    </row>
    <row r="4259" spans="2:8" x14ac:dyDescent="0.25">
      <c r="B4259" t="s">
        <v>240</v>
      </c>
      <c r="C4259" t="s">
        <v>250</v>
      </c>
      <c r="D4259" t="s">
        <v>259</v>
      </c>
      <c r="E4259">
        <v>2</v>
      </c>
      <c r="F4259">
        <v>2025</v>
      </c>
      <c r="G4259" s="161">
        <v>623363.22633600002</v>
      </c>
      <c r="H4259" s="161"/>
    </row>
    <row r="4260" spans="2:8" x14ac:dyDescent="0.25">
      <c r="B4260" t="s">
        <v>240</v>
      </c>
      <c r="C4260" t="s">
        <v>250</v>
      </c>
      <c r="D4260" t="s">
        <v>259</v>
      </c>
      <c r="E4260">
        <v>2</v>
      </c>
      <c r="F4260">
        <v>2030</v>
      </c>
      <c r="G4260" s="161">
        <v>684325.80162100005</v>
      </c>
      <c r="H4260" s="161"/>
    </row>
    <row r="4261" spans="2:8" x14ac:dyDescent="0.25">
      <c r="B4261" t="s">
        <v>240</v>
      </c>
      <c r="C4261" t="s">
        <v>250</v>
      </c>
      <c r="D4261" t="s">
        <v>259</v>
      </c>
      <c r="E4261">
        <v>2</v>
      </c>
      <c r="F4261">
        <v>2035</v>
      </c>
      <c r="G4261" s="161">
        <v>712206.44360600004</v>
      </c>
      <c r="H4261" s="161"/>
    </row>
    <row r="4262" spans="2:8" x14ac:dyDescent="0.25">
      <c r="B4262" t="s">
        <v>240</v>
      </c>
      <c r="C4262" t="s">
        <v>250</v>
      </c>
      <c r="D4262" t="s">
        <v>259</v>
      </c>
      <c r="E4262">
        <v>2</v>
      </c>
      <c r="F4262">
        <v>2040</v>
      </c>
      <c r="G4262" s="161">
        <v>717489.91975799995</v>
      </c>
      <c r="H4262" s="161"/>
    </row>
    <row r="4263" spans="2:8" x14ac:dyDescent="0.25">
      <c r="B4263" t="s">
        <v>240</v>
      </c>
      <c r="C4263" t="s">
        <v>250</v>
      </c>
      <c r="D4263" t="s">
        <v>259</v>
      </c>
      <c r="E4263">
        <v>2</v>
      </c>
      <c r="F4263">
        <v>2045</v>
      </c>
      <c r="G4263" s="161">
        <v>704319.739038</v>
      </c>
      <c r="H4263" s="161"/>
    </row>
    <row r="4264" spans="2:8" x14ac:dyDescent="0.25">
      <c r="B4264" t="s">
        <v>240</v>
      </c>
      <c r="C4264" t="s">
        <v>250</v>
      </c>
      <c r="D4264" t="s">
        <v>259</v>
      </c>
      <c r="E4264">
        <v>2</v>
      </c>
      <c r="F4264">
        <v>2050</v>
      </c>
      <c r="G4264" s="161">
        <v>700676.09929399996</v>
      </c>
      <c r="H4264" s="161"/>
    </row>
    <row r="4265" spans="2:8" x14ac:dyDescent="0.25">
      <c r="B4265" t="s">
        <v>240</v>
      </c>
      <c r="C4265" t="s">
        <v>250</v>
      </c>
      <c r="D4265" t="s">
        <v>259</v>
      </c>
      <c r="E4265">
        <v>3</v>
      </c>
      <c r="F4265">
        <v>2010</v>
      </c>
      <c r="G4265" s="161">
        <v>249737.04401099999</v>
      </c>
      <c r="H4265" s="161"/>
    </row>
    <row r="4266" spans="2:8" x14ac:dyDescent="0.25">
      <c r="B4266" t="s">
        <v>240</v>
      </c>
      <c r="C4266" t="s">
        <v>250</v>
      </c>
      <c r="D4266" t="s">
        <v>259</v>
      </c>
      <c r="E4266">
        <v>3</v>
      </c>
      <c r="F4266">
        <v>2015</v>
      </c>
      <c r="G4266" s="161">
        <v>242904.95996400001</v>
      </c>
      <c r="H4266" s="161"/>
    </row>
    <row r="4267" spans="2:8" x14ac:dyDescent="0.25">
      <c r="B4267" t="s">
        <v>240</v>
      </c>
      <c r="C4267" t="s">
        <v>250</v>
      </c>
      <c r="D4267" t="s">
        <v>259</v>
      </c>
      <c r="E4267">
        <v>3</v>
      </c>
      <c r="F4267">
        <v>2020</v>
      </c>
      <c r="G4267" s="161">
        <v>249976.60179300001</v>
      </c>
      <c r="H4267" s="161"/>
    </row>
    <row r="4268" spans="2:8" x14ac:dyDescent="0.25">
      <c r="B4268" t="s">
        <v>240</v>
      </c>
      <c r="C4268" t="s">
        <v>250</v>
      </c>
      <c r="D4268" t="s">
        <v>259</v>
      </c>
      <c r="E4268">
        <v>3</v>
      </c>
      <c r="F4268">
        <v>2025</v>
      </c>
      <c r="G4268" s="161">
        <v>262837.80042500002</v>
      </c>
      <c r="H4268" s="161"/>
    </row>
    <row r="4269" spans="2:8" x14ac:dyDescent="0.25">
      <c r="B4269" t="s">
        <v>240</v>
      </c>
      <c r="C4269" t="s">
        <v>250</v>
      </c>
      <c r="D4269" t="s">
        <v>259</v>
      </c>
      <c r="E4269">
        <v>3</v>
      </c>
      <c r="F4269">
        <v>2030</v>
      </c>
      <c r="G4269" s="161">
        <v>253118.540377</v>
      </c>
      <c r="H4269" s="161"/>
    </row>
    <row r="4270" spans="2:8" x14ac:dyDescent="0.25">
      <c r="B4270" t="s">
        <v>240</v>
      </c>
      <c r="C4270" t="s">
        <v>250</v>
      </c>
      <c r="D4270" t="s">
        <v>259</v>
      </c>
      <c r="E4270">
        <v>3</v>
      </c>
      <c r="F4270">
        <v>2035</v>
      </c>
      <c r="G4270" s="161">
        <v>244071.470784</v>
      </c>
      <c r="H4270" s="161"/>
    </row>
    <row r="4271" spans="2:8" x14ac:dyDescent="0.25">
      <c r="B4271" t="s">
        <v>240</v>
      </c>
      <c r="C4271" t="s">
        <v>250</v>
      </c>
      <c r="D4271" t="s">
        <v>259</v>
      </c>
      <c r="E4271">
        <v>3</v>
      </c>
      <c r="F4271">
        <v>2040</v>
      </c>
      <c r="G4271" s="161">
        <v>233736.68614999999</v>
      </c>
      <c r="H4271" s="161"/>
    </row>
    <row r="4272" spans="2:8" x14ac:dyDescent="0.25">
      <c r="B4272" t="s">
        <v>240</v>
      </c>
      <c r="C4272" t="s">
        <v>250</v>
      </c>
      <c r="D4272" t="s">
        <v>259</v>
      </c>
      <c r="E4272">
        <v>3</v>
      </c>
      <c r="F4272">
        <v>2045</v>
      </c>
      <c r="G4272" s="161">
        <v>235602.602767</v>
      </c>
      <c r="H4272" s="161"/>
    </row>
    <row r="4273" spans="2:8" x14ac:dyDescent="0.25">
      <c r="B4273" t="s">
        <v>240</v>
      </c>
      <c r="C4273" t="s">
        <v>250</v>
      </c>
      <c r="D4273" t="s">
        <v>259</v>
      </c>
      <c r="E4273">
        <v>3</v>
      </c>
      <c r="F4273">
        <v>2050</v>
      </c>
      <c r="G4273" s="161">
        <v>246487.16005800001</v>
      </c>
      <c r="H4273" s="161"/>
    </row>
    <row r="4274" spans="2:8" x14ac:dyDescent="0.25">
      <c r="B4274" t="s">
        <v>240</v>
      </c>
      <c r="C4274" t="s">
        <v>250</v>
      </c>
      <c r="D4274" t="s">
        <v>259</v>
      </c>
      <c r="E4274">
        <v>4</v>
      </c>
      <c r="F4274">
        <v>2010</v>
      </c>
      <c r="G4274" s="161">
        <v>419453.31123200001</v>
      </c>
      <c r="H4274" s="161"/>
    </row>
    <row r="4275" spans="2:8" x14ac:dyDescent="0.25">
      <c r="B4275" t="s">
        <v>240</v>
      </c>
      <c r="C4275" t="s">
        <v>250</v>
      </c>
      <c r="D4275" t="s">
        <v>259</v>
      </c>
      <c r="E4275">
        <v>4</v>
      </c>
      <c r="F4275">
        <v>2015</v>
      </c>
      <c r="G4275" s="161">
        <v>384062.20135799999</v>
      </c>
      <c r="H4275" s="161"/>
    </row>
    <row r="4276" spans="2:8" x14ac:dyDescent="0.25">
      <c r="B4276" t="s">
        <v>240</v>
      </c>
      <c r="C4276" t="s">
        <v>250</v>
      </c>
      <c r="D4276" t="s">
        <v>259</v>
      </c>
      <c r="E4276">
        <v>4</v>
      </c>
      <c r="F4276">
        <v>2020</v>
      </c>
      <c r="G4276" s="161">
        <v>352993.23976700002</v>
      </c>
      <c r="H4276" s="161"/>
    </row>
    <row r="4277" spans="2:8" x14ac:dyDescent="0.25">
      <c r="B4277" t="s">
        <v>240</v>
      </c>
      <c r="C4277" t="s">
        <v>250</v>
      </c>
      <c r="D4277" t="s">
        <v>259</v>
      </c>
      <c r="E4277">
        <v>4</v>
      </c>
      <c r="F4277">
        <v>2025</v>
      </c>
      <c r="G4277" s="161">
        <v>320440.921194</v>
      </c>
      <c r="H4277" s="161"/>
    </row>
    <row r="4278" spans="2:8" x14ac:dyDescent="0.25">
      <c r="B4278" t="s">
        <v>240</v>
      </c>
      <c r="C4278" t="s">
        <v>250</v>
      </c>
      <c r="D4278" t="s">
        <v>259</v>
      </c>
      <c r="E4278">
        <v>4</v>
      </c>
      <c r="F4278">
        <v>2030</v>
      </c>
      <c r="G4278" s="161">
        <v>294280.31971000001</v>
      </c>
      <c r="H4278" s="161"/>
    </row>
    <row r="4279" spans="2:8" x14ac:dyDescent="0.25">
      <c r="B4279" t="s">
        <v>240</v>
      </c>
      <c r="C4279" t="s">
        <v>250</v>
      </c>
      <c r="D4279" t="s">
        <v>259</v>
      </c>
      <c r="E4279">
        <v>4</v>
      </c>
      <c r="F4279">
        <v>2035</v>
      </c>
      <c r="G4279" s="161">
        <v>299468.65125599998</v>
      </c>
      <c r="H4279" s="161"/>
    </row>
    <row r="4280" spans="2:8" x14ac:dyDescent="0.25">
      <c r="B4280" t="s">
        <v>240</v>
      </c>
      <c r="C4280" t="s">
        <v>250</v>
      </c>
      <c r="D4280" t="s">
        <v>259</v>
      </c>
      <c r="E4280">
        <v>4</v>
      </c>
      <c r="F4280">
        <v>2040</v>
      </c>
      <c r="G4280" s="161">
        <v>299443.971869</v>
      </c>
      <c r="H4280" s="161"/>
    </row>
    <row r="4281" spans="2:8" x14ac:dyDescent="0.25">
      <c r="B4281" t="s">
        <v>240</v>
      </c>
      <c r="C4281" t="s">
        <v>250</v>
      </c>
      <c r="D4281" t="s">
        <v>259</v>
      </c>
      <c r="E4281">
        <v>4</v>
      </c>
      <c r="F4281">
        <v>2045</v>
      </c>
      <c r="G4281" s="161">
        <v>295326.25128199998</v>
      </c>
      <c r="H4281" s="161"/>
    </row>
    <row r="4282" spans="2:8" x14ac:dyDescent="0.25">
      <c r="B4282" t="s">
        <v>240</v>
      </c>
      <c r="C4282" t="s">
        <v>250</v>
      </c>
      <c r="D4282" t="s">
        <v>259</v>
      </c>
      <c r="E4282">
        <v>4</v>
      </c>
      <c r="F4282">
        <v>2050</v>
      </c>
      <c r="G4282" s="161">
        <v>306465.73603199999</v>
      </c>
      <c r="H4282" s="161"/>
    </row>
    <row r="4283" spans="2:8" x14ac:dyDescent="0.25">
      <c r="B4283" t="s">
        <v>240</v>
      </c>
      <c r="C4283" t="s">
        <v>250</v>
      </c>
      <c r="D4283" t="s">
        <v>259</v>
      </c>
      <c r="E4283">
        <v>5</v>
      </c>
      <c r="F4283">
        <v>2010</v>
      </c>
      <c r="G4283" s="161">
        <v>144572.54009699999</v>
      </c>
      <c r="H4283" s="161"/>
    </row>
    <row r="4284" spans="2:8" x14ac:dyDescent="0.25">
      <c r="B4284" t="s">
        <v>240</v>
      </c>
      <c r="C4284" t="s">
        <v>250</v>
      </c>
      <c r="D4284" t="s">
        <v>259</v>
      </c>
      <c r="E4284">
        <v>5</v>
      </c>
      <c r="F4284">
        <v>2015</v>
      </c>
      <c r="G4284" s="161">
        <v>157835.563288</v>
      </c>
      <c r="H4284" s="161"/>
    </row>
    <row r="4285" spans="2:8" x14ac:dyDescent="0.25">
      <c r="B4285" t="s">
        <v>240</v>
      </c>
      <c r="C4285" t="s">
        <v>250</v>
      </c>
      <c r="D4285" t="s">
        <v>259</v>
      </c>
      <c r="E4285">
        <v>5</v>
      </c>
      <c r="F4285">
        <v>2020</v>
      </c>
      <c r="G4285" s="161">
        <v>133137.66826800001</v>
      </c>
      <c r="H4285" s="161"/>
    </row>
    <row r="4286" spans="2:8" x14ac:dyDescent="0.25">
      <c r="B4286" t="s">
        <v>240</v>
      </c>
      <c r="C4286" t="s">
        <v>250</v>
      </c>
      <c r="D4286" t="s">
        <v>259</v>
      </c>
      <c r="E4286">
        <v>5</v>
      </c>
      <c r="F4286">
        <v>2025</v>
      </c>
      <c r="G4286" s="161">
        <v>111724.747145</v>
      </c>
      <c r="H4286" s="161"/>
    </row>
    <row r="4287" spans="2:8" x14ac:dyDescent="0.25">
      <c r="B4287" t="s">
        <v>240</v>
      </c>
      <c r="C4287" t="s">
        <v>250</v>
      </c>
      <c r="D4287" t="s">
        <v>259</v>
      </c>
      <c r="E4287">
        <v>5</v>
      </c>
      <c r="F4287">
        <v>2030</v>
      </c>
      <c r="G4287" s="161">
        <v>117959.74368</v>
      </c>
      <c r="H4287" s="161"/>
    </row>
    <row r="4288" spans="2:8" x14ac:dyDescent="0.25">
      <c r="B4288" t="s">
        <v>240</v>
      </c>
      <c r="C4288" t="s">
        <v>250</v>
      </c>
      <c r="D4288" t="s">
        <v>259</v>
      </c>
      <c r="E4288">
        <v>5</v>
      </c>
      <c r="F4288">
        <v>2035</v>
      </c>
      <c r="G4288" s="161">
        <v>120173.378492</v>
      </c>
      <c r="H4288" s="161"/>
    </row>
    <row r="4289" spans="2:8" x14ac:dyDescent="0.25">
      <c r="B4289" t="s">
        <v>240</v>
      </c>
      <c r="C4289" t="s">
        <v>250</v>
      </c>
      <c r="D4289" t="s">
        <v>259</v>
      </c>
      <c r="E4289">
        <v>5</v>
      </c>
      <c r="F4289">
        <v>2040</v>
      </c>
      <c r="G4289" s="161">
        <v>117527.01319100001</v>
      </c>
      <c r="H4289" s="161"/>
    </row>
    <row r="4290" spans="2:8" x14ac:dyDescent="0.25">
      <c r="B4290" t="s">
        <v>240</v>
      </c>
      <c r="C4290" t="s">
        <v>250</v>
      </c>
      <c r="D4290" t="s">
        <v>259</v>
      </c>
      <c r="E4290">
        <v>5</v>
      </c>
      <c r="F4290">
        <v>2045</v>
      </c>
      <c r="G4290" s="161">
        <v>117142.476261</v>
      </c>
      <c r="H4290" s="161"/>
    </row>
    <row r="4291" spans="2:8" x14ac:dyDescent="0.25">
      <c r="B4291" t="s">
        <v>240</v>
      </c>
      <c r="C4291" t="s">
        <v>250</v>
      </c>
      <c r="D4291" t="s">
        <v>259</v>
      </c>
      <c r="E4291">
        <v>5</v>
      </c>
      <c r="F4291">
        <v>2050</v>
      </c>
      <c r="G4291" s="161">
        <v>104764.32967399999</v>
      </c>
    </row>
    <row r="4292" spans="2:8" x14ac:dyDescent="0.25">
      <c r="B4292" t="s">
        <v>240</v>
      </c>
      <c r="C4292" t="s">
        <v>250</v>
      </c>
      <c r="D4292" t="s">
        <v>259</v>
      </c>
      <c r="E4292">
        <v>6</v>
      </c>
      <c r="F4292">
        <v>2010</v>
      </c>
      <c r="G4292">
        <v>47434.574451430002</v>
      </c>
    </row>
    <row r="4293" spans="2:8" x14ac:dyDescent="0.25">
      <c r="B4293" t="s">
        <v>240</v>
      </c>
      <c r="C4293" t="s">
        <v>250</v>
      </c>
      <c r="D4293" t="s">
        <v>259</v>
      </c>
      <c r="E4293">
        <v>6</v>
      </c>
      <c r="F4293">
        <v>2015</v>
      </c>
      <c r="G4293">
        <v>50604.29945672</v>
      </c>
    </row>
    <row r="4294" spans="2:8" x14ac:dyDescent="0.25">
      <c r="B4294" t="s">
        <v>240</v>
      </c>
      <c r="C4294" t="s">
        <v>250</v>
      </c>
      <c r="D4294" t="s">
        <v>259</v>
      </c>
      <c r="E4294">
        <v>6</v>
      </c>
      <c r="F4294">
        <v>2020</v>
      </c>
      <c r="G4294">
        <v>52330.504753330002</v>
      </c>
    </row>
    <row r="4295" spans="2:8" x14ac:dyDescent="0.25">
      <c r="B4295" t="s">
        <v>240</v>
      </c>
      <c r="C4295" t="s">
        <v>250</v>
      </c>
      <c r="D4295" t="s">
        <v>259</v>
      </c>
      <c r="E4295">
        <v>6</v>
      </c>
      <c r="F4295">
        <v>2025</v>
      </c>
      <c r="G4295">
        <v>47712.478206530002</v>
      </c>
    </row>
    <row r="4296" spans="2:8" x14ac:dyDescent="0.25">
      <c r="B4296" t="s">
        <v>240</v>
      </c>
      <c r="C4296" t="s">
        <v>250</v>
      </c>
      <c r="D4296" t="s">
        <v>259</v>
      </c>
      <c r="E4296">
        <v>6</v>
      </c>
      <c r="F4296">
        <v>2030</v>
      </c>
      <c r="G4296">
        <v>48556.422178829998</v>
      </c>
    </row>
    <row r="4297" spans="2:8" x14ac:dyDescent="0.25">
      <c r="B4297" t="s">
        <v>240</v>
      </c>
      <c r="C4297" t="s">
        <v>250</v>
      </c>
      <c r="D4297" t="s">
        <v>259</v>
      </c>
      <c r="E4297">
        <v>6</v>
      </c>
      <c r="F4297">
        <v>2035</v>
      </c>
      <c r="G4297">
        <v>50261.859791520001</v>
      </c>
    </row>
    <row r="4298" spans="2:8" x14ac:dyDescent="0.25">
      <c r="B4298" t="s">
        <v>240</v>
      </c>
      <c r="C4298" t="s">
        <v>250</v>
      </c>
      <c r="D4298" t="s">
        <v>259</v>
      </c>
      <c r="E4298">
        <v>6</v>
      </c>
      <c r="F4298">
        <v>2040</v>
      </c>
      <c r="G4298">
        <v>49178.920833949996</v>
      </c>
    </row>
    <row r="4299" spans="2:8" x14ac:dyDescent="0.25">
      <c r="B4299" t="s">
        <v>240</v>
      </c>
      <c r="C4299" t="s">
        <v>250</v>
      </c>
      <c r="D4299" t="s">
        <v>259</v>
      </c>
      <c r="E4299">
        <v>6</v>
      </c>
      <c r="F4299">
        <v>2045</v>
      </c>
      <c r="G4299">
        <v>47990.696554139999</v>
      </c>
    </row>
    <row r="4300" spans="2:8" x14ac:dyDescent="0.25">
      <c r="B4300" t="s">
        <v>240</v>
      </c>
      <c r="C4300" t="s">
        <v>250</v>
      </c>
      <c r="D4300" t="s">
        <v>259</v>
      </c>
      <c r="E4300">
        <v>6</v>
      </c>
      <c r="F4300">
        <v>2050</v>
      </c>
      <c r="G4300">
        <v>43597.225961559998</v>
      </c>
      <c r="H4300" s="161"/>
    </row>
    <row r="4301" spans="2:8" x14ac:dyDescent="0.25">
      <c r="B4301" t="s">
        <v>240</v>
      </c>
      <c r="C4301" t="s">
        <v>253</v>
      </c>
      <c r="D4301" t="s">
        <v>251</v>
      </c>
      <c r="E4301">
        <v>1</v>
      </c>
      <c r="F4301">
        <v>2010</v>
      </c>
      <c r="G4301" s="161">
        <v>345913.68443800003</v>
      </c>
      <c r="H4301" s="161"/>
    </row>
    <row r="4302" spans="2:8" x14ac:dyDescent="0.25">
      <c r="B4302" t="s">
        <v>240</v>
      </c>
      <c r="C4302" t="s">
        <v>253</v>
      </c>
      <c r="D4302" t="s">
        <v>251</v>
      </c>
      <c r="E4302">
        <v>1</v>
      </c>
      <c r="F4302">
        <v>2015</v>
      </c>
      <c r="G4302" s="161">
        <v>403778.43571599998</v>
      </c>
      <c r="H4302" s="161"/>
    </row>
    <row r="4303" spans="2:8" x14ac:dyDescent="0.25">
      <c r="B4303" t="s">
        <v>240</v>
      </c>
      <c r="C4303" t="s">
        <v>253</v>
      </c>
      <c r="D4303" t="s">
        <v>251</v>
      </c>
      <c r="E4303">
        <v>1</v>
      </c>
      <c r="F4303">
        <v>2020</v>
      </c>
      <c r="G4303" s="161">
        <v>419913.47393400001</v>
      </c>
      <c r="H4303" s="161"/>
    </row>
    <row r="4304" spans="2:8" x14ac:dyDescent="0.25">
      <c r="B4304" t="s">
        <v>240</v>
      </c>
      <c r="C4304" t="s">
        <v>253</v>
      </c>
      <c r="D4304" t="s">
        <v>251</v>
      </c>
      <c r="E4304">
        <v>1</v>
      </c>
      <c r="F4304">
        <v>2025</v>
      </c>
      <c r="G4304" s="161">
        <v>438275.24655099999</v>
      </c>
      <c r="H4304" s="161"/>
    </row>
    <row r="4305" spans="2:8" x14ac:dyDescent="0.25">
      <c r="B4305" t="s">
        <v>240</v>
      </c>
      <c r="C4305" t="s">
        <v>253</v>
      </c>
      <c r="D4305" t="s">
        <v>251</v>
      </c>
      <c r="E4305">
        <v>1</v>
      </c>
      <c r="F4305">
        <v>2030</v>
      </c>
      <c r="G4305" s="161">
        <v>460987.95195800002</v>
      </c>
      <c r="H4305" s="161"/>
    </row>
    <row r="4306" spans="2:8" x14ac:dyDescent="0.25">
      <c r="B4306" t="s">
        <v>240</v>
      </c>
      <c r="C4306" t="s">
        <v>253</v>
      </c>
      <c r="D4306" t="s">
        <v>251</v>
      </c>
      <c r="E4306">
        <v>1</v>
      </c>
      <c r="F4306">
        <v>2035</v>
      </c>
      <c r="G4306" s="161">
        <v>463634.36208699999</v>
      </c>
      <c r="H4306" s="161"/>
    </row>
    <row r="4307" spans="2:8" x14ac:dyDescent="0.25">
      <c r="B4307" t="s">
        <v>240</v>
      </c>
      <c r="C4307" t="s">
        <v>253</v>
      </c>
      <c r="D4307" t="s">
        <v>251</v>
      </c>
      <c r="E4307">
        <v>1</v>
      </c>
      <c r="F4307">
        <v>2040</v>
      </c>
      <c r="G4307" s="161">
        <v>454163.97700200003</v>
      </c>
      <c r="H4307" s="161"/>
    </row>
    <row r="4308" spans="2:8" x14ac:dyDescent="0.25">
      <c r="B4308" t="s">
        <v>240</v>
      </c>
      <c r="C4308" t="s">
        <v>253</v>
      </c>
      <c r="D4308" t="s">
        <v>251</v>
      </c>
      <c r="E4308">
        <v>1</v>
      </c>
      <c r="F4308">
        <v>2045</v>
      </c>
      <c r="G4308" s="161">
        <v>466511.32330400002</v>
      </c>
      <c r="H4308" s="161"/>
    </row>
    <row r="4309" spans="2:8" x14ac:dyDescent="0.25">
      <c r="B4309" t="s">
        <v>240</v>
      </c>
      <c r="C4309" t="s">
        <v>253</v>
      </c>
      <c r="D4309" t="s">
        <v>251</v>
      </c>
      <c r="E4309">
        <v>1</v>
      </c>
      <c r="F4309">
        <v>2050</v>
      </c>
      <c r="G4309" s="161">
        <v>464643.15382900002</v>
      </c>
      <c r="H4309" s="161"/>
    </row>
    <row r="4310" spans="2:8" x14ac:dyDescent="0.25">
      <c r="B4310" t="s">
        <v>240</v>
      </c>
      <c r="C4310" t="s">
        <v>253</v>
      </c>
      <c r="D4310" t="s">
        <v>251</v>
      </c>
      <c r="E4310">
        <v>2</v>
      </c>
      <c r="F4310">
        <v>2010</v>
      </c>
      <c r="G4310" s="161">
        <v>299475.83583599998</v>
      </c>
      <c r="H4310" s="161"/>
    </row>
    <row r="4311" spans="2:8" x14ac:dyDescent="0.25">
      <c r="B4311" t="s">
        <v>240</v>
      </c>
      <c r="C4311" t="s">
        <v>253</v>
      </c>
      <c r="D4311" t="s">
        <v>251</v>
      </c>
      <c r="E4311">
        <v>2</v>
      </c>
      <c r="F4311">
        <v>2015</v>
      </c>
      <c r="G4311" s="161">
        <v>321509.753524</v>
      </c>
      <c r="H4311" s="161"/>
    </row>
    <row r="4312" spans="2:8" x14ac:dyDescent="0.25">
      <c r="B4312" t="s">
        <v>240</v>
      </c>
      <c r="C4312" t="s">
        <v>253</v>
      </c>
      <c r="D4312" t="s">
        <v>251</v>
      </c>
      <c r="E4312">
        <v>2</v>
      </c>
      <c r="F4312">
        <v>2020</v>
      </c>
      <c r="G4312" s="161">
        <v>327519.39924900001</v>
      </c>
      <c r="H4312" s="161"/>
    </row>
    <row r="4313" spans="2:8" x14ac:dyDescent="0.25">
      <c r="B4313" t="s">
        <v>240</v>
      </c>
      <c r="C4313" t="s">
        <v>253</v>
      </c>
      <c r="D4313" t="s">
        <v>251</v>
      </c>
      <c r="E4313">
        <v>2</v>
      </c>
      <c r="F4313">
        <v>2025</v>
      </c>
      <c r="G4313" s="161">
        <v>327164.49563899997</v>
      </c>
      <c r="H4313" s="161"/>
    </row>
    <row r="4314" spans="2:8" x14ac:dyDescent="0.25">
      <c r="B4314" t="s">
        <v>240</v>
      </c>
      <c r="C4314" t="s">
        <v>253</v>
      </c>
      <c r="D4314" t="s">
        <v>251</v>
      </c>
      <c r="E4314">
        <v>2</v>
      </c>
      <c r="F4314">
        <v>2030</v>
      </c>
      <c r="G4314" s="161">
        <v>323439.647772</v>
      </c>
      <c r="H4314" s="161"/>
    </row>
    <row r="4315" spans="2:8" x14ac:dyDescent="0.25">
      <c r="B4315" t="s">
        <v>240</v>
      </c>
      <c r="C4315" t="s">
        <v>253</v>
      </c>
      <c r="D4315" t="s">
        <v>251</v>
      </c>
      <c r="E4315">
        <v>2</v>
      </c>
      <c r="F4315">
        <v>2035</v>
      </c>
      <c r="G4315" s="161">
        <v>323708.21570599999</v>
      </c>
      <c r="H4315" s="161"/>
    </row>
    <row r="4316" spans="2:8" x14ac:dyDescent="0.25">
      <c r="B4316" t="s">
        <v>240</v>
      </c>
      <c r="C4316" t="s">
        <v>253</v>
      </c>
      <c r="D4316" t="s">
        <v>251</v>
      </c>
      <c r="E4316">
        <v>2</v>
      </c>
      <c r="F4316">
        <v>2040</v>
      </c>
      <c r="G4316" s="161">
        <v>317685.85448500002</v>
      </c>
      <c r="H4316" s="161"/>
    </row>
    <row r="4317" spans="2:8" x14ac:dyDescent="0.25">
      <c r="B4317" t="s">
        <v>240</v>
      </c>
      <c r="C4317" t="s">
        <v>253</v>
      </c>
      <c r="D4317" t="s">
        <v>251</v>
      </c>
      <c r="E4317">
        <v>2</v>
      </c>
      <c r="F4317">
        <v>2045</v>
      </c>
      <c r="G4317" s="161">
        <v>324138.060841</v>
      </c>
      <c r="H4317" s="161"/>
    </row>
    <row r="4318" spans="2:8" x14ac:dyDescent="0.25">
      <c r="B4318" t="s">
        <v>240</v>
      </c>
      <c r="C4318" t="s">
        <v>253</v>
      </c>
      <c r="D4318" t="s">
        <v>251</v>
      </c>
      <c r="E4318">
        <v>2</v>
      </c>
      <c r="F4318">
        <v>2050</v>
      </c>
      <c r="G4318" s="161">
        <v>317556.28332300001</v>
      </c>
      <c r="H4318" s="161"/>
    </row>
    <row r="4319" spans="2:8" x14ac:dyDescent="0.25">
      <c r="B4319" t="s">
        <v>240</v>
      </c>
      <c r="C4319" t="s">
        <v>253</v>
      </c>
      <c r="D4319" t="s">
        <v>251</v>
      </c>
      <c r="E4319">
        <v>3</v>
      </c>
      <c r="F4319">
        <v>2010</v>
      </c>
      <c r="G4319" s="161">
        <v>111044.360023</v>
      </c>
      <c r="H4319" s="161"/>
    </row>
    <row r="4320" spans="2:8" x14ac:dyDescent="0.25">
      <c r="B4320" t="s">
        <v>240</v>
      </c>
      <c r="C4320" t="s">
        <v>253</v>
      </c>
      <c r="D4320" t="s">
        <v>251</v>
      </c>
      <c r="E4320">
        <v>3</v>
      </c>
      <c r="F4320">
        <v>2015</v>
      </c>
      <c r="G4320" s="161">
        <v>104176.16727000001</v>
      </c>
      <c r="H4320" s="161"/>
    </row>
    <row r="4321" spans="2:8" x14ac:dyDescent="0.25">
      <c r="B4321" t="s">
        <v>240</v>
      </c>
      <c r="C4321" t="s">
        <v>253</v>
      </c>
      <c r="D4321" t="s">
        <v>251</v>
      </c>
      <c r="E4321">
        <v>3</v>
      </c>
      <c r="F4321">
        <v>2020</v>
      </c>
      <c r="G4321" s="161">
        <v>112772.14195799999</v>
      </c>
      <c r="H4321" s="161"/>
    </row>
    <row r="4322" spans="2:8" x14ac:dyDescent="0.25">
      <c r="B4322" t="s">
        <v>240</v>
      </c>
      <c r="C4322" t="s">
        <v>253</v>
      </c>
      <c r="D4322" t="s">
        <v>251</v>
      </c>
      <c r="E4322">
        <v>3</v>
      </c>
      <c r="F4322">
        <v>2025</v>
      </c>
      <c r="G4322" s="161">
        <v>116784.908174</v>
      </c>
      <c r="H4322" s="161"/>
    </row>
    <row r="4323" spans="2:8" x14ac:dyDescent="0.25">
      <c r="B4323" t="s">
        <v>240</v>
      </c>
      <c r="C4323" t="s">
        <v>253</v>
      </c>
      <c r="D4323" t="s">
        <v>251</v>
      </c>
      <c r="E4323">
        <v>3</v>
      </c>
      <c r="F4323">
        <v>2030</v>
      </c>
      <c r="G4323" s="161">
        <v>113015.731346</v>
      </c>
      <c r="H4323" s="161"/>
    </row>
    <row r="4324" spans="2:8" x14ac:dyDescent="0.25">
      <c r="B4324" t="s">
        <v>240</v>
      </c>
      <c r="C4324" t="s">
        <v>253</v>
      </c>
      <c r="D4324" t="s">
        <v>251</v>
      </c>
      <c r="E4324">
        <v>3</v>
      </c>
      <c r="F4324">
        <v>2035</v>
      </c>
      <c r="G4324" s="161">
        <v>114194.437414</v>
      </c>
      <c r="H4324" s="161"/>
    </row>
    <row r="4325" spans="2:8" x14ac:dyDescent="0.25">
      <c r="B4325" t="s">
        <v>240</v>
      </c>
      <c r="C4325" t="s">
        <v>253</v>
      </c>
      <c r="D4325" t="s">
        <v>251</v>
      </c>
      <c r="E4325">
        <v>3</v>
      </c>
      <c r="F4325">
        <v>2040</v>
      </c>
      <c r="G4325" s="161">
        <v>118397.801011</v>
      </c>
      <c r="H4325" s="161"/>
    </row>
    <row r="4326" spans="2:8" x14ac:dyDescent="0.25">
      <c r="B4326" t="s">
        <v>240</v>
      </c>
      <c r="C4326" t="s">
        <v>253</v>
      </c>
      <c r="D4326" t="s">
        <v>251</v>
      </c>
      <c r="E4326">
        <v>3</v>
      </c>
      <c r="F4326">
        <v>2045</v>
      </c>
      <c r="G4326" s="161">
        <v>115876.798517</v>
      </c>
      <c r="H4326" s="161"/>
    </row>
    <row r="4327" spans="2:8" x14ac:dyDescent="0.25">
      <c r="B4327" t="s">
        <v>240</v>
      </c>
      <c r="C4327" t="s">
        <v>253</v>
      </c>
      <c r="D4327" t="s">
        <v>251</v>
      </c>
      <c r="E4327">
        <v>3</v>
      </c>
      <c r="F4327">
        <v>2050</v>
      </c>
      <c r="G4327" s="161">
        <v>120603.630041</v>
      </c>
    </row>
    <row r="4328" spans="2:8" x14ac:dyDescent="0.25">
      <c r="B4328" t="s">
        <v>240</v>
      </c>
      <c r="C4328" t="s">
        <v>253</v>
      </c>
      <c r="D4328" t="s">
        <v>251</v>
      </c>
      <c r="E4328">
        <v>4</v>
      </c>
      <c r="F4328">
        <v>2010</v>
      </c>
      <c r="G4328">
        <v>75280.924687759994</v>
      </c>
    </row>
    <row r="4329" spans="2:8" x14ac:dyDescent="0.25">
      <c r="B4329" t="s">
        <v>240</v>
      </c>
      <c r="C4329" t="s">
        <v>253</v>
      </c>
      <c r="D4329" t="s">
        <v>251</v>
      </c>
      <c r="E4329">
        <v>4</v>
      </c>
      <c r="F4329">
        <v>2015</v>
      </c>
      <c r="G4329">
        <v>79376.164836669996</v>
      </c>
    </row>
    <row r="4330" spans="2:8" x14ac:dyDescent="0.25">
      <c r="B4330" t="s">
        <v>240</v>
      </c>
      <c r="C4330" t="s">
        <v>253</v>
      </c>
      <c r="D4330" t="s">
        <v>251</v>
      </c>
      <c r="E4330">
        <v>4</v>
      </c>
      <c r="F4330">
        <v>2020</v>
      </c>
      <c r="G4330">
        <v>78390.278937459996</v>
      </c>
    </row>
    <row r="4331" spans="2:8" x14ac:dyDescent="0.25">
      <c r="B4331" t="s">
        <v>240</v>
      </c>
      <c r="C4331" t="s">
        <v>253</v>
      </c>
      <c r="D4331" t="s">
        <v>251</v>
      </c>
      <c r="E4331">
        <v>4</v>
      </c>
      <c r="F4331">
        <v>2025</v>
      </c>
      <c r="G4331">
        <v>84111.251004880003</v>
      </c>
    </row>
    <row r="4332" spans="2:8" x14ac:dyDescent="0.25">
      <c r="B4332" t="s">
        <v>240</v>
      </c>
      <c r="C4332" t="s">
        <v>253</v>
      </c>
      <c r="D4332" t="s">
        <v>251</v>
      </c>
      <c r="E4332">
        <v>4</v>
      </c>
      <c r="F4332">
        <v>2030</v>
      </c>
      <c r="G4332">
        <v>85975.229433229993</v>
      </c>
    </row>
    <row r="4333" spans="2:8" x14ac:dyDescent="0.25">
      <c r="B4333" t="s">
        <v>240</v>
      </c>
      <c r="C4333" t="s">
        <v>253</v>
      </c>
      <c r="D4333" t="s">
        <v>251</v>
      </c>
      <c r="E4333">
        <v>4</v>
      </c>
      <c r="F4333">
        <v>2035</v>
      </c>
      <c r="G4333">
        <v>95764.002404490006</v>
      </c>
    </row>
    <row r="4334" spans="2:8" x14ac:dyDescent="0.25">
      <c r="B4334" t="s">
        <v>240</v>
      </c>
      <c r="C4334" t="s">
        <v>253</v>
      </c>
      <c r="D4334" t="s">
        <v>251</v>
      </c>
      <c r="E4334">
        <v>4</v>
      </c>
      <c r="F4334">
        <v>2040</v>
      </c>
      <c r="G4334">
        <v>93199.778794889993</v>
      </c>
    </row>
    <row r="4335" spans="2:8" x14ac:dyDescent="0.25">
      <c r="B4335" t="s">
        <v>240</v>
      </c>
      <c r="C4335" t="s">
        <v>253</v>
      </c>
      <c r="D4335" t="s">
        <v>251</v>
      </c>
      <c r="E4335">
        <v>4</v>
      </c>
      <c r="F4335">
        <v>2045</v>
      </c>
      <c r="G4335">
        <v>91044.035199129998</v>
      </c>
    </row>
    <row r="4336" spans="2:8" x14ac:dyDescent="0.25">
      <c r="B4336" t="s">
        <v>240</v>
      </c>
      <c r="C4336" t="s">
        <v>253</v>
      </c>
      <c r="D4336" t="s">
        <v>251</v>
      </c>
      <c r="E4336">
        <v>4</v>
      </c>
      <c r="F4336">
        <v>2050</v>
      </c>
      <c r="G4336">
        <v>94329.697202159994</v>
      </c>
    </row>
    <row r="4337" spans="2:7" x14ac:dyDescent="0.25">
      <c r="B4337" t="s">
        <v>240</v>
      </c>
      <c r="C4337" t="s">
        <v>253</v>
      </c>
      <c r="D4337" t="s">
        <v>251</v>
      </c>
      <c r="E4337">
        <v>5</v>
      </c>
      <c r="F4337">
        <v>2010</v>
      </c>
      <c r="G4337">
        <v>24828.820516600001</v>
      </c>
    </row>
    <row r="4338" spans="2:7" x14ac:dyDescent="0.25">
      <c r="B4338" t="s">
        <v>240</v>
      </c>
      <c r="C4338" t="s">
        <v>253</v>
      </c>
      <c r="D4338" t="s">
        <v>251</v>
      </c>
      <c r="E4338">
        <v>5</v>
      </c>
      <c r="F4338">
        <v>2015</v>
      </c>
      <c r="G4338">
        <v>22717.08773703</v>
      </c>
    </row>
    <row r="4339" spans="2:7" x14ac:dyDescent="0.25">
      <c r="B4339" t="s">
        <v>240</v>
      </c>
      <c r="C4339" t="s">
        <v>253</v>
      </c>
      <c r="D4339" t="s">
        <v>251</v>
      </c>
      <c r="E4339">
        <v>5</v>
      </c>
      <c r="F4339">
        <v>2020</v>
      </c>
      <c r="G4339">
        <v>30099.573607670001</v>
      </c>
    </row>
    <row r="4340" spans="2:7" x14ac:dyDescent="0.25">
      <c r="B4340" t="s">
        <v>240</v>
      </c>
      <c r="C4340" t="s">
        <v>253</v>
      </c>
      <c r="D4340" t="s">
        <v>251</v>
      </c>
      <c r="E4340">
        <v>5</v>
      </c>
      <c r="F4340">
        <v>2025</v>
      </c>
      <c r="G4340">
        <v>27950.410644359999</v>
      </c>
    </row>
    <row r="4341" spans="2:7" x14ac:dyDescent="0.25">
      <c r="B4341" t="s">
        <v>240</v>
      </c>
      <c r="C4341" t="s">
        <v>253</v>
      </c>
      <c r="D4341" t="s">
        <v>251</v>
      </c>
      <c r="E4341">
        <v>5</v>
      </c>
      <c r="F4341">
        <v>2030</v>
      </c>
      <c r="G4341">
        <v>27853.47876188</v>
      </c>
    </row>
    <row r="4342" spans="2:7" x14ac:dyDescent="0.25">
      <c r="B4342" t="s">
        <v>240</v>
      </c>
      <c r="C4342" t="s">
        <v>253</v>
      </c>
      <c r="D4342" t="s">
        <v>251</v>
      </c>
      <c r="E4342">
        <v>5</v>
      </c>
      <c r="F4342">
        <v>2035</v>
      </c>
      <c r="G4342">
        <v>32023.34779774</v>
      </c>
    </row>
    <row r="4343" spans="2:7" x14ac:dyDescent="0.25">
      <c r="B4343" t="s">
        <v>240</v>
      </c>
      <c r="C4343" t="s">
        <v>253</v>
      </c>
      <c r="D4343" t="s">
        <v>251</v>
      </c>
      <c r="E4343">
        <v>5</v>
      </c>
      <c r="F4343">
        <v>2040</v>
      </c>
      <c r="G4343">
        <v>31180.314594390002</v>
      </c>
    </row>
    <row r="4344" spans="2:7" x14ac:dyDescent="0.25">
      <c r="B4344" t="s">
        <v>240</v>
      </c>
      <c r="C4344" t="s">
        <v>253</v>
      </c>
      <c r="D4344" t="s">
        <v>251</v>
      </c>
      <c r="E4344">
        <v>5</v>
      </c>
      <c r="F4344">
        <v>2045</v>
      </c>
      <c r="G4344">
        <v>30946.276347489998</v>
      </c>
    </row>
    <row r="4345" spans="2:7" x14ac:dyDescent="0.25">
      <c r="B4345" t="s">
        <v>240</v>
      </c>
      <c r="C4345" t="s">
        <v>253</v>
      </c>
      <c r="D4345" t="s">
        <v>251</v>
      </c>
      <c r="E4345">
        <v>5</v>
      </c>
      <c r="F4345">
        <v>2050</v>
      </c>
      <c r="G4345">
        <v>29568.863693740001</v>
      </c>
    </row>
    <row r="4346" spans="2:7" x14ac:dyDescent="0.25">
      <c r="B4346" t="s">
        <v>240</v>
      </c>
      <c r="C4346" t="s">
        <v>253</v>
      </c>
      <c r="D4346" t="s">
        <v>251</v>
      </c>
      <c r="E4346">
        <v>6</v>
      </c>
      <c r="F4346">
        <v>2010</v>
      </c>
      <c r="G4346">
        <v>8313.2545149800007</v>
      </c>
    </row>
    <row r="4347" spans="2:7" x14ac:dyDescent="0.25">
      <c r="B4347" t="s">
        <v>240</v>
      </c>
      <c r="C4347" t="s">
        <v>253</v>
      </c>
      <c r="D4347" t="s">
        <v>251</v>
      </c>
      <c r="E4347">
        <v>6</v>
      </c>
      <c r="F4347">
        <v>2015</v>
      </c>
      <c r="G4347">
        <v>10570.708127989999</v>
      </c>
    </row>
    <row r="4348" spans="2:7" x14ac:dyDescent="0.25">
      <c r="B4348" t="s">
        <v>240</v>
      </c>
      <c r="C4348" t="s">
        <v>253</v>
      </c>
      <c r="D4348" t="s">
        <v>251</v>
      </c>
      <c r="E4348">
        <v>6</v>
      </c>
      <c r="F4348">
        <v>2020</v>
      </c>
      <c r="G4348">
        <v>10658.99670761</v>
      </c>
    </row>
    <row r="4349" spans="2:7" x14ac:dyDescent="0.25">
      <c r="B4349" t="s">
        <v>240</v>
      </c>
      <c r="C4349" t="s">
        <v>253</v>
      </c>
      <c r="D4349" t="s">
        <v>251</v>
      </c>
      <c r="E4349">
        <v>6</v>
      </c>
      <c r="F4349">
        <v>2025</v>
      </c>
      <c r="G4349">
        <v>11497.85824731</v>
      </c>
    </row>
    <row r="4350" spans="2:7" x14ac:dyDescent="0.25">
      <c r="B4350" t="s">
        <v>240</v>
      </c>
      <c r="C4350" t="s">
        <v>253</v>
      </c>
      <c r="D4350" t="s">
        <v>251</v>
      </c>
      <c r="E4350">
        <v>6</v>
      </c>
      <c r="F4350">
        <v>2030</v>
      </c>
      <c r="G4350">
        <v>9165.1509152399994</v>
      </c>
    </row>
    <row r="4351" spans="2:7" x14ac:dyDescent="0.25">
      <c r="B4351" t="s">
        <v>240</v>
      </c>
      <c r="C4351" t="s">
        <v>253</v>
      </c>
      <c r="D4351" t="s">
        <v>251</v>
      </c>
      <c r="E4351">
        <v>6</v>
      </c>
      <c r="F4351">
        <v>2035</v>
      </c>
      <c r="G4351">
        <v>10931.59560846</v>
      </c>
    </row>
    <row r="4352" spans="2:7" x14ac:dyDescent="0.25">
      <c r="B4352" t="s">
        <v>240</v>
      </c>
      <c r="C4352" t="s">
        <v>253</v>
      </c>
      <c r="D4352" t="s">
        <v>251</v>
      </c>
      <c r="E4352">
        <v>6</v>
      </c>
      <c r="F4352">
        <v>2040</v>
      </c>
      <c r="G4352">
        <v>11608.19676662</v>
      </c>
    </row>
    <row r="4353" spans="2:8" x14ac:dyDescent="0.25">
      <c r="B4353" t="s">
        <v>240</v>
      </c>
      <c r="C4353" t="s">
        <v>253</v>
      </c>
      <c r="D4353" t="s">
        <v>251</v>
      </c>
      <c r="E4353">
        <v>6</v>
      </c>
      <c r="F4353">
        <v>2045</v>
      </c>
      <c r="G4353">
        <v>9998.27024394</v>
      </c>
    </row>
    <row r="4354" spans="2:8" x14ac:dyDescent="0.25">
      <c r="B4354" t="s">
        <v>240</v>
      </c>
      <c r="C4354" t="s">
        <v>253</v>
      </c>
      <c r="D4354" t="s">
        <v>251</v>
      </c>
      <c r="E4354">
        <v>6</v>
      </c>
      <c r="F4354">
        <v>2050</v>
      </c>
      <c r="G4354">
        <v>11269.858224019999</v>
      </c>
      <c r="H4354" s="161"/>
    </row>
    <row r="4355" spans="2:8" x14ac:dyDescent="0.25">
      <c r="B4355" t="s">
        <v>240</v>
      </c>
      <c r="C4355" t="s">
        <v>253</v>
      </c>
      <c r="D4355" t="s">
        <v>254</v>
      </c>
      <c r="E4355">
        <v>1</v>
      </c>
      <c r="F4355">
        <v>2010</v>
      </c>
      <c r="G4355" s="161">
        <v>118917.23579200001</v>
      </c>
      <c r="H4355" s="161"/>
    </row>
    <row r="4356" spans="2:8" x14ac:dyDescent="0.25">
      <c r="B4356" t="s">
        <v>240</v>
      </c>
      <c r="C4356" t="s">
        <v>253</v>
      </c>
      <c r="D4356" t="s">
        <v>254</v>
      </c>
      <c r="E4356">
        <v>1</v>
      </c>
      <c r="F4356">
        <v>2015</v>
      </c>
      <c r="G4356" s="161">
        <v>159312.59901400001</v>
      </c>
      <c r="H4356" s="161"/>
    </row>
    <row r="4357" spans="2:8" x14ac:dyDescent="0.25">
      <c r="B4357" t="s">
        <v>240</v>
      </c>
      <c r="C4357" t="s">
        <v>253</v>
      </c>
      <c r="D4357" t="s">
        <v>254</v>
      </c>
      <c r="E4357">
        <v>1</v>
      </c>
      <c r="F4357">
        <v>2020</v>
      </c>
      <c r="G4357" s="161">
        <v>181505.37007599999</v>
      </c>
      <c r="H4357" s="161"/>
    </row>
    <row r="4358" spans="2:8" x14ac:dyDescent="0.25">
      <c r="B4358" t="s">
        <v>240</v>
      </c>
      <c r="C4358" t="s">
        <v>253</v>
      </c>
      <c r="D4358" t="s">
        <v>254</v>
      </c>
      <c r="E4358">
        <v>1</v>
      </c>
      <c r="F4358">
        <v>2025</v>
      </c>
      <c r="G4358" s="161">
        <v>195171.264046</v>
      </c>
      <c r="H4358" s="161"/>
    </row>
    <row r="4359" spans="2:8" x14ac:dyDescent="0.25">
      <c r="B4359" t="s">
        <v>240</v>
      </c>
      <c r="C4359" t="s">
        <v>253</v>
      </c>
      <c r="D4359" t="s">
        <v>254</v>
      </c>
      <c r="E4359">
        <v>1</v>
      </c>
      <c r="F4359">
        <v>2030</v>
      </c>
      <c r="G4359" s="161">
        <v>215475.420193</v>
      </c>
      <c r="H4359" s="161"/>
    </row>
    <row r="4360" spans="2:8" x14ac:dyDescent="0.25">
      <c r="B4360" t="s">
        <v>240</v>
      </c>
      <c r="C4360" t="s">
        <v>253</v>
      </c>
      <c r="D4360" t="s">
        <v>254</v>
      </c>
      <c r="E4360">
        <v>1</v>
      </c>
      <c r="F4360">
        <v>2035</v>
      </c>
      <c r="G4360" s="161">
        <v>224275.43799100001</v>
      </c>
      <c r="H4360" s="161"/>
    </row>
    <row r="4361" spans="2:8" x14ac:dyDescent="0.25">
      <c r="B4361" t="s">
        <v>240</v>
      </c>
      <c r="C4361" t="s">
        <v>253</v>
      </c>
      <c r="D4361" t="s">
        <v>254</v>
      </c>
      <c r="E4361">
        <v>1</v>
      </c>
      <c r="F4361">
        <v>2040</v>
      </c>
      <c r="G4361" s="161">
        <v>232492.57405299999</v>
      </c>
      <c r="H4361" s="161"/>
    </row>
    <row r="4362" spans="2:8" x14ac:dyDescent="0.25">
      <c r="B4362" t="s">
        <v>240</v>
      </c>
      <c r="C4362" t="s">
        <v>253</v>
      </c>
      <c r="D4362" t="s">
        <v>254</v>
      </c>
      <c r="E4362">
        <v>1</v>
      </c>
      <c r="F4362">
        <v>2045</v>
      </c>
      <c r="G4362" s="161">
        <v>235606.018025</v>
      </c>
      <c r="H4362" s="161"/>
    </row>
    <row r="4363" spans="2:8" x14ac:dyDescent="0.25">
      <c r="B4363" t="s">
        <v>240</v>
      </c>
      <c r="C4363" t="s">
        <v>253</v>
      </c>
      <c r="D4363" t="s">
        <v>254</v>
      </c>
      <c r="E4363">
        <v>1</v>
      </c>
      <c r="F4363">
        <v>2050</v>
      </c>
      <c r="G4363" s="161">
        <v>236451.01135300001</v>
      </c>
    </row>
    <row r="4364" spans="2:8" x14ac:dyDescent="0.25">
      <c r="B4364" t="s">
        <v>240</v>
      </c>
      <c r="C4364" t="s">
        <v>253</v>
      </c>
      <c r="D4364" t="s">
        <v>254</v>
      </c>
      <c r="E4364">
        <v>2</v>
      </c>
      <c r="F4364">
        <v>2010</v>
      </c>
      <c r="G4364">
        <v>79518.007608939995</v>
      </c>
    </row>
    <row r="4365" spans="2:8" x14ac:dyDescent="0.25">
      <c r="B4365" t="s">
        <v>240</v>
      </c>
      <c r="C4365" t="s">
        <v>253</v>
      </c>
      <c r="D4365" t="s">
        <v>254</v>
      </c>
      <c r="E4365">
        <v>2</v>
      </c>
      <c r="F4365">
        <v>2015</v>
      </c>
      <c r="G4365">
        <v>99755.548900209993</v>
      </c>
      <c r="H4365" s="161"/>
    </row>
    <row r="4366" spans="2:8" x14ac:dyDescent="0.25">
      <c r="B4366" t="s">
        <v>240</v>
      </c>
      <c r="C4366" t="s">
        <v>253</v>
      </c>
      <c r="D4366" t="s">
        <v>254</v>
      </c>
      <c r="E4366">
        <v>2</v>
      </c>
      <c r="F4366">
        <v>2020</v>
      </c>
      <c r="G4366" s="161">
        <v>110131.35087900001</v>
      </c>
      <c r="H4366" s="161"/>
    </row>
    <row r="4367" spans="2:8" x14ac:dyDescent="0.25">
      <c r="B4367" t="s">
        <v>240</v>
      </c>
      <c r="C4367" t="s">
        <v>253</v>
      </c>
      <c r="D4367" t="s">
        <v>254</v>
      </c>
      <c r="E4367">
        <v>2</v>
      </c>
      <c r="F4367">
        <v>2025</v>
      </c>
      <c r="G4367" s="161">
        <v>123466.438836</v>
      </c>
      <c r="H4367" s="161"/>
    </row>
    <row r="4368" spans="2:8" x14ac:dyDescent="0.25">
      <c r="B4368" t="s">
        <v>240</v>
      </c>
      <c r="C4368" t="s">
        <v>253</v>
      </c>
      <c r="D4368" t="s">
        <v>254</v>
      </c>
      <c r="E4368">
        <v>2</v>
      </c>
      <c r="F4368">
        <v>2030</v>
      </c>
      <c r="G4368" s="161">
        <v>130002.18476</v>
      </c>
      <c r="H4368" s="161"/>
    </row>
    <row r="4369" spans="2:8" x14ac:dyDescent="0.25">
      <c r="B4369" t="s">
        <v>240</v>
      </c>
      <c r="C4369" t="s">
        <v>253</v>
      </c>
      <c r="D4369" t="s">
        <v>254</v>
      </c>
      <c r="E4369">
        <v>2</v>
      </c>
      <c r="F4369">
        <v>2035</v>
      </c>
      <c r="G4369" s="161">
        <v>131168.27493300001</v>
      </c>
      <c r="H4369" s="161"/>
    </row>
    <row r="4370" spans="2:8" x14ac:dyDescent="0.25">
      <c r="B4370" t="s">
        <v>240</v>
      </c>
      <c r="C4370" t="s">
        <v>253</v>
      </c>
      <c r="D4370" t="s">
        <v>254</v>
      </c>
      <c r="E4370">
        <v>2</v>
      </c>
      <c r="F4370">
        <v>2040</v>
      </c>
      <c r="G4370" s="161">
        <v>126349.33981200001</v>
      </c>
      <c r="H4370" s="161"/>
    </row>
    <row r="4371" spans="2:8" x14ac:dyDescent="0.25">
      <c r="B4371" t="s">
        <v>240</v>
      </c>
      <c r="C4371" t="s">
        <v>253</v>
      </c>
      <c r="D4371" t="s">
        <v>254</v>
      </c>
      <c r="E4371">
        <v>2</v>
      </c>
      <c r="F4371">
        <v>2045</v>
      </c>
      <c r="G4371" s="161">
        <v>130312.10105500001</v>
      </c>
      <c r="H4371" s="161"/>
    </row>
    <row r="4372" spans="2:8" x14ac:dyDescent="0.25">
      <c r="B4372" t="s">
        <v>240</v>
      </c>
      <c r="C4372" t="s">
        <v>253</v>
      </c>
      <c r="D4372" t="s">
        <v>254</v>
      </c>
      <c r="E4372">
        <v>2</v>
      </c>
      <c r="F4372">
        <v>2050</v>
      </c>
      <c r="G4372" s="161">
        <v>131824.328633</v>
      </c>
    </row>
    <row r="4373" spans="2:8" x14ac:dyDescent="0.25">
      <c r="B4373" t="s">
        <v>240</v>
      </c>
      <c r="C4373" t="s">
        <v>253</v>
      </c>
      <c r="D4373" t="s">
        <v>254</v>
      </c>
      <c r="E4373">
        <v>3</v>
      </c>
      <c r="F4373">
        <v>2010</v>
      </c>
      <c r="G4373">
        <v>27256.145463339999</v>
      </c>
    </row>
    <row r="4374" spans="2:8" x14ac:dyDescent="0.25">
      <c r="B4374" t="s">
        <v>240</v>
      </c>
      <c r="C4374" t="s">
        <v>253</v>
      </c>
      <c r="D4374" t="s">
        <v>254</v>
      </c>
      <c r="E4374">
        <v>3</v>
      </c>
      <c r="F4374">
        <v>2015</v>
      </c>
      <c r="G4374">
        <v>32565.659727729999</v>
      </c>
    </row>
    <row r="4375" spans="2:8" x14ac:dyDescent="0.25">
      <c r="B4375" t="s">
        <v>240</v>
      </c>
      <c r="C4375" t="s">
        <v>253</v>
      </c>
      <c r="D4375" t="s">
        <v>254</v>
      </c>
      <c r="E4375">
        <v>3</v>
      </c>
      <c r="F4375">
        <v>2020</v>
      </c>
      <c r="G4375">
        <v>38511.478261709999</v>
      </c>
    </row>
    <row r="4376" spans="2:8" x14ac:dyDescent="0.25">
      <c r="B4376" t="s">
        <v>240</v>
      </c>
      <c r="C4376" t="s">
        <v>253</v>
      </c>
      <c r="D4376" t="s">
        <v>254</v>
      </c>
      <c r="E4376">
        <v>3</v>
      </c>
      <c r="F4376">
        <v>2025</v>
      </c>
      <c r="G4376">
        <v>34821.251675959997</v>
      </c>
    </row>
    <row r="4377" spans="2:8" x14ac:dyDescent="0.25">
      <c r="B4377" t="s">
        <v>240</v>
      </c>
      <c r="C4377" t="s">
        <v>253</v>
      </c>
      <c r="D4377" t="s">
        <v>254</v>
      </c>
      <c r="E4377">
        <v>3</v>
      </c>
      <c r="F4377">
        <v>2030</v>
      </c>
      <c r="G4377">
        <v>37868.171795850001</v>
      </c>
    </row>
    <row r="4378" spans="2:8" x14ac:dyDescent="0.25">
      <c r="B4378" t="s">
        <v>240</v>
      </c>
      <c r="C4378" t="s">
        <v>253</v>
      </c>
      <c r="D4378" t="s">
        <v>254</v>
      </c>
      <c r="E4378">
        <v>3</v>
      </c>
      <c r="F4378">
        <v>2035</v>
      </c>
      <c r="G4378">
        <v>37743.645921099996</v>
      </c>
    </row>
    <row r="4379" spans="2:8" x14ac:dyDescent="0.25">
      <c r="B4379" t="s">
        <v>240</v>
      </c>
      <c r="C4379" t="s">
        <v>253</v>
      </c>
      <c r="D4379" t="s">
        <v>254</v>
      </c>
      <c r="E4379">
        <v>3</v>
      </c>
      <c r="F4379">
        <v>2040</v>
      </c>
      <c r="G4379">
        <v>39495.077831559996</v>
      </c>
    </row>
    <row r="4380" spans="2:8" x14ac:dyDescent="0.25">
      <c r="B4380" t="s">
        <v>240</v>
      </c>
      <c r="C4380" t="s">
        <v>253</v>
      </c>
      <c r="D4380" t="s">
        <v>254</v>
      </c>
      <c r="E4380">
        <v>3</v>
      </c>
      <c r="F4380">
        <v>2045</v>
      </c>
      <c r="G4380">
        <v>40718.062718909998</v>
      </c>
    </row>
    <row r="4381" spans="2:8" x14ac:dyDescent="0.25">
      <c r="B4381" t="s">
        <v>240</v>
      </c>
      <c r="C4381" t="s">
        <v>253</v>
      </c>
      <c r="D4381" t="s">
        <v>254</v>
      </c>
      <c r="E4381">
        <v>3</v>
      </c>
      <c r="F4381">
        <v>2050</v>
      </c>
      <c r="G4381">
        <v>40637.839794779997</v>
      </c>
    </row>
    <row r="4382" spans="2:8" x14ac:dyDescent="0.25">
      <c r="B4382" t="s">
        <v>240</v>
      </c>
      <c r="C4382" t="s">
        <v>253</v>
      </c>
      <c r="D4382" t="s">
        <v>254</v>
      </c>
      <c r="E4382">
        <v>4</v>
      </c>
      <c r="F4382">
        <v>2010</v>
      </c>
      <c r="G4382">
        <v>19974.600857279998</v>
      </c>
    </row>
    <row r="4383" spans="2:8" x14ac:dyDescent="0.25">
      <c r="B4383" t="s">
        <v>240</v>
      </c>
      <c r="C4383" t="s">
        <v>253</v>
      </c>
      <c r="D4383" t="s">
        <v>254</v>
      </c>
      <c r="E4383">
        <v>4</v>
      </c>
      <c r="F4383">
        <v>2015</v>
      </c>
      <c r="G4383">
        <v>21112.216399140001</v>
      </c>
    </row>
    <row r="4384" spans="2:8" x14ac:dyDescent="0.25">
      <c r="B4384" t="s">
        <v>240</v>
      </c>
      <c r="C4384" t="s">
        <v>253</v>
      </c>
      <c r="D4384" t="s">
        <v>254</v>
      </c>
      <c r="E4384">
        <v>4</v>
      </c>
      <c r="F4384">
        <v>2020</v>
      </c>
      <c r="G4384">
        <v>26959.523420469999</v>
      </c>
    </row>
    <row r="4385" spans="2:7" x14ac:dyDescent="0.25">
      <c r="B4385" t="s">
        <v>240</v>
      </c>
      <c r="C4385" t="s">
        <v>253</v>
      </c>
      <c r="D4385" t="s">
        <v>254</v>
      </c>
      <c r="E4385">
        <v>4</v>
      </c>
      <c r="F4385">
        <v>2025</v>
      </c>
      <c r="G4385">
        <v>27338.541746610001</v>
      </c>
    </row>
    <row r="4386" spans="2:7" x14ac:dyDescent="0.25">
      <c r="B4386" t="s">
        <v>240</v>
      </c>
      <c r="C4386" t="s">
        <v>253</v>
      </c>
      <c r="D4386" t="s">
        <v>254</v>
      </c>
      <c r="E4386">
        <v>4</v>
      </c>
      <c r="F4386">
        <v>2030</v>
      </c>
      <c r="G4386">
        <v>25861.909482909999</v>
      </c>
    </row>
    <row r="4387" spans="2:7" x14ac:dyDescent="0.25">
      <c r="B4387" t="s">
        <v>240</v>
      </c>
      <c r="C4387" t="s">
        <v>253</v>
      </c>
      <c r="D4387" t="s">
        <v>254</v>
      </c>
      <c r="E4387">
        <v>4</v>
      </c>
      <c r="F4387">
        <v>2035</v>
      </c>
      <c r="G4387">
        <v>27905.34420281</v>
      </c>
    </row>
    <row r="4388" spans="2:7" x14ac:dyDescent="0.25">
      <c r="B4388" t="s">
        <v>240</v>
      </c>
      <c r="C4388" t="s">
        <v>253</v>
      </c>
      <c r="D4388" t="s">
        <v>254</v>
      </c>
      <c r="E4388">
        <v>4</v>
      </c>
      <c r="F4388">
        <v>2040</v>
      </c>
      <c r="G4388">
        <v>30155.621692680001</v>
      </c>
    </row>
    <row r="4389" spans="2:7" x14ac:dyDescent="0.25">
      <c r="B4389" t="s">
        <v>240</v>
      </c>
      <c r="C4389" t="s">
        <v>253</v>
      </c>
      <c r="D4389" t="s">
        <v>254</v>
      </c>
      <c r="E4389">
        <v>4</v>
      </c>
      <c r="F4389">
        <v>2045</v>
      </c>
      <c r="G4389">
        <v>29820.60038222</v>
      </c>
    </row>
    <row r="4390" spans="2:7" x14ac:dyDescent="0.25">
      <c r="B4390" t="s">
        <v>240</v>
      </c>
      <c r="C4390" t="s">
        <v>253</v>
      </c>
      <c r="D4390" t="s">
        <v>254</v>
      </c>
      <c r="E4390">
        <v>4</v>
      </c>
      <c r="F4390">
        <v>2050</v>
      </c>
      <c r="G4390">
        <v>27932.863015489998</v>
      </c>
    </row>
    <row r="4391" spans="2:7" x14ac:dyDescent="0.25">
      <c r="B4391" t="s">
        <v>240</v>
      </c>
      <c r="C4391" t="s">
        <v>253</v>
      </c>
      <c r="D4391" t="s">
        <v>254</v>
      </c>
      <c r="E4391">
        <v>5</v>
      </c>
      <c r="F4391">
        <v>2010</v>
      </c>
      <c r="G4391">
        <v>6163.3533418300003</v>
      </c>
    </row>
    <row r="4392" spans="2:7" x14ac:dyDescent="0.25">
      <c r="B4392" t="s">
        <v>240</v>
      </c>
      <c r="C4392" t="s">
        <v>253</v>
      </c>
      <c r="D4392" t="s">
        <v>254</v>
      </c>
      <c r="E4392">
        <v>5</v>
      </c>
      <c r="F4392">
        <v>2015</v>
      </c>
      <c r="G4392">
        <v>8419.2644010700005</v>
      </c>
    </row>
    <row r="4393" spans="2:7" x14ac:dyDescent="0.25">
      <c r="B4393" t="s">
        <v>240</v>
      </c>
      <c r="C4393" t="s">
        <v>253</v>
      </c>
      <c r="D4393" t="s">
        <v>254</v>
      </c>
      <c r="E4393">
        <v>5</v>
      </c>
      <c r="F4393">
        <v>2020</v>
      </c>
      <c r="G4393">
        <v>7436.0669726400001</v>
      </c>
    </row>
    <row r="4394" spans="2:7" x14ac:dyDescent="0.25">
      <c r="B4394" t="s">
        <v>240</v>
      </c>
      <c r="C4394" t="s">
        <v>253</v>
      </c>
      <c r="D4394" t="s">
        <v>254</v>
      </c>
      <c r="E4394">
        <v>5</v>
      </c>
      <c r="F4394">
        <v>2025</v>
      </c>
      <c r="G4394">
        <v>8646.2728126700003</v>
      </c>
    </row>
    <row r="4395" spans="2:7" x14ac:dyDescent="0.25">
      <c r="B4395" t="s">
        <v>240</v>
      </c>
      <c r="C4395" t="s">
        <v>253</v>
      </c>
      <c r="D4395" t="s">
        <v>254</v>
      </c>
      <c r="E4395">
        <v>5</v>
      </c>
      <c r="F4395">
        <v>2030</v>
      </c>
      <c r="G4395">
        <v>9934.5625520499998</v>
      </c>
    </row>
    <row r="4396" spans="2:7" x14ac:dyDescent="0.25">
      <c r="B4396" t="s">
        <v>240</v>
      </c>
      <c r="C4396" t="s">
        <v>253</v>
      </c>
      <c r="D4396" t="s">
        <v>254</v>
      </c>
      <c r="E4396">
        <v>5</v>
      </c>
      <c r="F4396">
        <v>2035</v>
      </c>
      <c r="G4396">
        <v>10919.54720078</v>
      </c>
    </row>
    <row r="4397" spans="2:7" x14ac:dyDescent="0.25">
      <c r="B4397" t="s">
        <v>240</v>
      </c>
      <c r="C4397" t="s">
        <v>253</v>
      </c>
      <c r="D4397" t="s">
        <v>254</v>
      </c>
      <c r="E4397">
        <v>5</v>
      </c>
      <c r="F4397">
        <v>2040</v>
      </c>
      <c r="G4397">
        <v>10204.08267842</v>
      </c>
    </row>
    <row r="4398" spans="2:7" x14ac:dyDescent="0.25">
      <c r="B4398" t="s">
        <v>240</v>
      </c>
      <c r="C4398" t="s">
        <v>253</v>
      </c>
      <c r="D4398" t="s">
        <v>254</v>
      </c>
      <c r="E4398">
        <v>5</v>
      </c>
      <c r="F4398">
        <v>2045</v>
      </c>
      <c r="G4398">
        <v>9420.8564666099992</v>
      </c>
    </row>
    <row r="4399" spans="2:7" x14ac:dyDescent="0.25">
      <c r="B4399" t="s">
        <v>240</v>
      </c>
      <c r="C4399" t="s">
        <v>253</v>
      </c>
      <c r="D4399" t="s">
        <v>254</v>
      </c>
      <c r="E4399">
        <v>5</v>
      </c>
      <c r="F4399">
        <v>2050</v>
      </c>
      <c r="G4399">
        <v>11332.867933949999</v>
      </c>
    </row>
    <row r="4400" spans="2:7" x14ac:dyDescent="0.25">
      <c r="B4400" t="s">
        <v>240</v>
      </c>
      <c r="C4400" t="s">
        <v>253</v>
      </c>
      <c r="D4400" t="s">
        <v>254</v>
      </c>
      <c r="E4400">
        <v>6</v>
      </c>
      <c r="F4400">
        <v>2010</v>
      </c>
      <c r="G4400">
        <v>2673.1130400400002</v>
      </c>
    </row>
    <row r="4401" spans="2:8" x14ac:dyDescent="0.25">
      <c r="B4401" t="s">
        <v>240</v>
      </c>
      <c r="C4401" t="s">
        <v>253</v>
      </c>
      <c r="D4401" t="s">
        <v>254</v>
      </c>
      <c r="E4401">
        <v>6</v>
      </c>
      <c r="F4401">
        <v>2015</v>
      </c>
      <c r="G4401">
        <v>2391.5224716600001</v>
      </c>
    </row>
    <row r="4402" spans="2:8" x14ac:dyDescent="0.25">
      <c r="B4402" t="s">
        <v>240</v>
      </c>
      <c r="C4402" t="s">
        <v>253</v>
      </c>
      <c r="D4402" t="s">
        <v>254</v>
      </c>
      <c r="E4402">
        <v>6</v>
      </c>
      <c r="F4402">
        <v>2020</v>
      </c>
      <c r="G4402">
        <v>3077.6633294600001</v>
      </c>
    </row>
    <row r="4403" spans="2:8" x14ac:dyDescent="0.25">
      <c r="B4403" t="s">
        <v>240</v>
      </c>
      <c r="C4403" t="s">
        <v>253</v>
      </c>
      <c r="D4403" t="s">
        <v>254</v>
      </c>
      <c r="E4403">
        <v>6</v>
      </c>
      <c r="F4403">
        <v>2025</v>
      </c>
      <c r="G4403">
        <v>1998.2800927200001</v>
      </c>
    </row>
    <row r="4404" spans="2:8" x14ac:dyDescent="0.25">
      <c r="B4404" t="s">
        <v>240</v>
      </c>
      <c r="C4404" t="s">
        <v>253</v>
      </c>
      <c r="D4404" t="s">
        <v>254</v>
      </c>
      <c r="E4404">
        <v>6</v>
      </c>
      <c r="F4404">
        <v>2030</v>
      </c>
      <c r="G4404">
        <v>3432.4012045899999</v>
      </c>
    </row>
    <row r="4405" spans="2:8" x14ac:dyDescent="0.25">
      <c r="B4405" t="s">
        <v>240</v>
      </c>
      <c r="C4405" t="s">
        <v>253</v>
      </c>
      <c r="D4405" t="s">
        <v>254</v>
      </c>
      <c r="E4405">
        <v>6</v>
      </c>
      <c r="F4405">
        <v>2035</v>
      </c>
      <c r="G4405">
        <v>3602.1082188800001</v>
      </c>
    </row>
    <row r="4406" spans="2:8" x14ac:dyDescent="0.25">
      <c r="B4406" t="s">
        <v>240</v>
      </c>
      <c r="C4406" t="s">
        <v>253</v>
      </c>
      <c r="D4406" t="s">
        <v>254</v>
      </c>
      <c r="E4406">
        <v>6</v>
      </c>
      <c r="F4406">
        <v>2040</v>
      </c>
      <c r="G4406">
        <v>2480.5179593900002</v>
      </c>
    </row>
    <row r="4407" spans="2:8" x14ac:dyDescent="0.25">
      <c r="B4407" t="s">
        <v>240</v>
      </c>
      <c r="C4407" t="s">
        <v>253</v>
      </c>
      <c r="D4407" t="s">
        <v>254</v>
      </c>
      <c r="E4407">
        <v>6</v>
      </c>
      <c r="F4407">
        <v>2045</v>
      </c>
      <c r="G4407">
        <v>3464.2683594</v>
      </c>
    </row>
    <row r="4408" spans="2:8" x14ac:dyDescent="0.25">
      <c r="B4408" t="s">
        <v>240</v>
      </c>
      <c r="C4408" t="s">
        <v>253</v>
      </c>
      <c r="D4408" t="s">
        <v>254</v>
      </c>
      <c r="E4408">
        <v>6</v>
      </c>
      <c r="F4408">
        <v>2050</v>
      </c>
      <c r="G4408">
        <v>3126.6698245799998</v>
      </c>
      <c r="H4408" s="161"/>
    </row>
    <row r="4409" spans="2:8" x14ac:dyDescent="0.25">
      <c r="B4409" t="s">
        <v>240</v>
      </c>
      <c r="C4409" t="s">
        <v>253</v>
      </c>
      <c r="D4409" t="s">
        <v>257</v>
      </c>
      <c r="E4409">
        <v>1</v>
      </c>
      <c r="F4409">
        <v>2010</v>
      </c>
      <c r="G4409" s="161">
        <v>113284.000736</v>
      </c>
      <c r="H4409" s="161"/>
    </row>
    <row r="4410" spans="2:8" x14ac:dyDescent="0.25">
      <c r="B4410" t="s">
        <v>240</v>
      </c>
      <c r="C4410" t="s">
        <v>253</v>
      </c>
      <c r="D4410" t="s">
        <v>257</v>
      </c>
      <c r="E4410">
        <v>1</v>
      </c>
      <c r="F4410">
        <v>2015</v>
      </c>
      <c r="G4410" s="161">
        <v>125966.295685</v>
      </c>
      <c r="H4410" s="161"/>
    </row>
    <row r="4411" spans="2:8" x14ac:dyDescent="0.25">
      <c r="B4411" t="s">
        <v>240</v>
      </c>
      <c r="C4411" t="s">
        <v>253</v>
      </c>
      <c r="D4411" t="s">
        <v>257</v>
      </c>
      <c r="E4411">
        <v>1</v>
      </c>
      <c r="F4411">
        <v>2020</v>
      </c>
      <c r="G4411" s="161">
        <v>139128.61413999999</v>
      </c>
      <c r="H4411" s="161"/>
    </row>
    <row r="4412" spans="2:8" x14ac:dyDescent="0.25">
      <c r="B4412" t="s">
        <v>240</v>
      </c>
      <c r="C4412" t="s">
        <v>253</v>
      </c>
      <c r="D4412" t="s">
        <v>257</v>
      </c>
      <c r="E4412">
        <v>1</v>
      </c>
      <c r="F4412">
        <v>2025</v>
      </c>
      <c r="G4412" s="161">
        <v>145558.91638499999</v>
      </c>
      <c r="H4412" s="161"/>
    </row>
    <row r="4413" spans="2:8" x14ac:dyDescent="0.25">
      <c r="B4413" t="s">
        <v>240</v>
      </c>
      <c r="C4413" t="s">
        <v>253</v>
      </c>
      <c r="D4413" t="s">
        <v>257</v>
      </c>
      <c r="E4413">
        <v>1</v>
      </c>
      <c r="F4413">
        <v>2030</v>
      </c>
      <c r="G4413" s="161">
        <v>155081.50000100001</v>
      </c>
      <c r="H4413" s="161"/>
    </row>
    <row r="4414" spans="2:8" x14ac:dyDescent="0.25">
      <c r="B4414" t="s">
        <v>240</v>
      </c>
      <c r="C4414" t="s">
        <v>253</v>
      </c>
      <c r="D4414" t="s">
        <v>257</v>
      </c>
      <c r="E4414">
        <v>1</v>
      </c>
      <c r="F4414">
        <v>2035</v>
      </c>
      <c r="G4414" s="161">
        <v>158485.84237500001</v>
      </c>
      <c r="H4414" s="161"/>
    </row>
    <row r="4415" spans="2:8" x14ac:dyDescent="0.25">
      <c r="B4415" t="s">
        <v>240</v>
      </c>
      <c r="C4415" t="s">
        <v>253</v>
      </c>
      <c r="D4415" t="s">
        <v>257</v>
      </c>
      <c r="E4415">
        <v>1</v>
      </c>
      <c r="F4415">
        <v>2040</v>
      </c>
      <c r="G4415" s="161">
        <v>166716.61001999999</v>
      </c>
      <c r="H4415" s="161"/>
    </row>
    <row r="4416" spans="2:8" x14ac:dyDescent="0.25">
      <c r="B4416" t="s">
        <v>240</v>
      </c>
      <c r="C4416" t="s">
        <v>253</v>
      </c>
      <c r="D4416" t="s">
        <v>257</v>
      </c>
      <c r="E4416">
        <v>1</v>
      </c>
      <c r="F4416">
        <v>2045</v>
      </c>
      <c r="G4416" s="161">
        <v>166286.53706500001</v>
      </c>
      <c r="H4416" s="161"/>
    </row>
    <row r="4417" spans="2:7" x14ac:dyDescent="0.25">
      <c r="B4417" t="s">
        <v>240</v>
      </c>
      <c r="C4417" t="s">
        <v>253</v>
      </c>
      <c r="D4417" t="s">
        <v>257</v>
      </c>
      <c r="E4417">
        <v>1</v>
      </c>
      <c r="F4417">
        <v>2050</v>
      </c>
      <c r="G4417" s="161">
        <v>165272.83303800001</v>
      </c>
    </row>
    <row r="4418" spans="2:7" x14ac:dyDescent="0.25">
      <c r="B4418" t="s">
        <v>240</v>
      </c>
      <c r="C4418" t="s">
        <v>253</v>
      </c>
      <c r="D4418" t="s">
        <v>257</v>
      </c>
      <c r="E4418">
        <v>2</v>
      </c>
      <c r="F4418">
        <v>2010</v>
      </c>
      <c r="G4418">
        <v>73136.805378410005</v>
      </c>
    </row>
    <row r="4419" spans="2:7" x14ac:dyDescent="0.25">
      <c r="B4419" t="s">
        <v>240</v>
      </c>
      <c r="C4419" t="s">
        <v>253</v>
      </c>
      <c r="D4419" t="s">
        <v>257</v>
      </c>
      <c r="E4419">
        <v>2</v>
      </c>
      <c r="F4419">
        <v>2015</v>
      </c>
      <c r="G4419">
        <v>78414.895449749994</v>
      </c>
    </row>
    <row r="4420" spans="2:7" x14ac:dyDescent="0.25">
      <c r="B4420" t="s">
        <v>240</v>
      </c>
      <c r="C4420" t="s">
        <v>253</v>
      </c>
      <c r="D4420" t="s">
        <v>257</v>
      </c>
      <c r="E4420">
        <v>2</v>
      </c>
      <c r="F4420">
        <v>2020</v>
      </c>
      <c r="G4420">
        <v>81870.567957110004</v>
      </c>
    </row>
    <row r="4421" spans="2:7" x14ac:dyDescent="0.25">
      <c r="B4421" t="s">
        <v>240</v>
      </c>
      <c r="C4421" t="s">
        <v>253</v>
      </c>
      <c r="D4421" t="s">
        <v>257</v>
      </c>
      <c r="E4421">
        <v>2</v>
      </c>
      <c r="F4421">
        <v>2025</v>
      </c>
      <c r="G4421">
        <v>90414.235803579999</v>
      </c>
    </row>
    <row r="4422" spans="2:7" x14ac:dyDescent="0.25">
      <c r="B4422" t="s">
        <v>240</v>
      </c>
      <c r="C4422" t="s">
        <v>253</v>
      </c>
      <c r="D4422" t="s">
        <v>257</v>
      </c>
      <c r="E4422">
        <v>2</v>
      </c>
      <c r="F4422">
        <v>2030</v>
      </c>
      <c r="G4422">
        <v>92926.261148339996</v>
      </c>
    </row>
    <row r="4423" spans="2:7" x14ac:dyDescent="0.25">
      <c r="B4423" t="s">
        <v>240</v>
      </c>
      <c r="C4423" t="s">
        <v>253</v>
      </c>
      <c r="D4423" t="s">
        <v>257</v>
      </c>
      <c r="E4423">
        <v>2</v>
      </c>
      <c r="F4423">
        <v>2035</v>
      </c>
      <c r="G4423">
        <v>92162.626397789994</v>
      </c>
    </row>
    <row r="4424" spans="2:7" x14ac:dyDescent="0.25">
      <c r="B4424" t="s">
        <v>240</v>
      </c>
      <c r="C4424" t="s">
        <v>253</v>
      </c>
      <c r="D4424" t="s">
        <v>257</v>
      </c>
      <c r="E4424">
        <v>2</v>
      </c>
      <c r="F4424">
        <v>2040</v>
      </c>
      <c r="G4424">
        <v>87684.433704499999</v>
      </c>
    </row>
    <row r="4425" spans="2:7" x14ac:dyDescent="0.25">
      <c r="B4425" t="s">
        <v>240</v>
      </c>
      <c r="C4425" t="s">
        <v>253</v>
      </c>
      <c r="D4425" t="s">
        <v>257</v>
      </c>
      <c r="E4425">
        <v>2</v>
      </c>
      <c r="F4425">
        <v>2045</v>
      </c>
      <c r="G4425">
        <v>89688.747337139997</v>
      </c>
    </row>
    <row r="4426" spans="2:7" x14ac:dyDescent="0.25">
      <c r="B4426" t="s">
        <v>240</v>
      </c>
      <c r="C4426" t="s">
        <v>253</v>
      </c>
      <c r="D4426" t="s">
        <v>257</v>
      </c>
      <c r="E4426">
        <v>2</v>
      </c>
      <c r="F4426">
        <v>2050</v>
      </c>
      <c r="G4426">
        <v>92339.409599749997</v>
      </c>
    </row>
    <row r="4427" spans="2:7" x14ac:dyDescent="0.25">
      <c r="B4427" t="s">
        <v>240</v>
      </c>
      <c r="C4427" t="s">
        <v>253</v>
      </c>
      <c r="D4427" t="s">
        <v>257</v>
      </c>
      <c r="E4427">
        <v>3</v>
      </c>
      <c r="F4427">
        <v>2010</v>
      </c>
      <c r="G4427">
        <v>25189.331406559999</v>
      </c>
    </row>
    <row r="4428" spans="2:7" x14ac:dyDescent="0.25">
      <c r="B4428" t="s">
        <v>240</v>
      </c>
      <c r="C4428" t="s">
        <v>253</v>
      </c>
      <c r="D4428" t="s">
        <v>257</v>
      </c>
      <c r="E4428">
        <v>3</v>
      </c>
      <c r="F4428">
        <v>2015</v>
      </c>
      <c r="G4428">
        <v>29568.298107039998</v>
      </c>
    </row>
    <row r="4429" spans="2:7" x14ac:dyDescent="0.25">
      <c r="B4429" t="s">
        <v>240</v>
      </c>
      <c r="C4429" t="s">
        <v>253</v>
      </c>
      <c r="D4429" t="s">
        <v>257</v>
      </c>
      <c r="E4429">
        <v>3</v>
      </c>
      <c r="F4429">
        <v>2020</v>
      </c>
      <c r="G4429">
        <v>31867.553548740001</v>
      </c>
    </row>
    <row r="4430" spans="2:7" x14ac:dyDescent="0.25">
      <c r="B4430" t="s">
        <v>240</v>
      </c>
      <c r="C4430" t="s">
        <v>253</v>
      </c>
      <c r="D4430" t="s">
        <v>257</v>
      </c>
      <c r="E4430">
        <v>3</v>
      </c>
      <c r="F4430">
        <v>2025</v>
      </c>
      <c r="G4430">
        <v>26703.10602639</v>
      </c>
    </row>
    <row r="4431" spans="2:7" x14ac:dyDescent="0.25">
      <c r="B4431" t="s">
        <v>240</v>
      </c>
      <c r="C4431" t="s">
        <v>253</v>
      </c>
      <c r="D4431" t="s">
        <v>257</v>
      </c>
      <c r="E4431">
        <v>3</v>
      </c>
      <c r="F4431">
        <v>2030</v>
      </c>
      <c r="G4431">
        <v>29523.360545420001</v>
      </c>
    </row>
    <row r="4432" spans="2:7" x14ac:dyDescent="0.25">
      <c r="B4432" t="s">
        <v>240</v>
      </c>
      <c r="C4432" t="s">
        <v>253</v>
      </c>
      <c r="D4432" t="s">
        <v>257</v>
      </c>
      <c r="E4432">
        <v>3</v>
      </c>
      <c r="F4432">
        <v>2035</v>
      </c>
      <c r="G4432">
        <v>27861.390841259999</v>
      </c>
    </row>
    <row r="4433" spans="2:7" x14ac:dyDescent="0.25">
      <c r="B4433" t="s">
        <v>240</v>
      </c>
      <c r="C4433" t="s">
        <v>253</v>
      </c>
      <c r="D4433" t="s">
        <v>257</v>
      </c>
      <c r="E4433">
        <v>3</v>
      </c>
      <c r="F4433">
        <v>2040</v>
      </c>
      <c r="G4433">
        <v>31033.29097314</v>
      </c>
    </row>
    <row r="4434" spans="2:7" x14ac:dyDescent="0.25">
      <c r="B4434" t="s">
        <v>240</v>
      </c>
      <c r="C4434" t="s">
        <v>253</v>
      </c>
      <c r="D4434" t="s">
        <v>257</v>
      </c>
      <c r="E4434">
        <v>3</v>
      </c>
      <c r="F4434">
        <v>2045</v>
      </c>
      <c r="G4434">
        <v>28679.24172052</v>
      </c>
    </row>
    <row r="4435" spans="2:7" x14ac:dyDescent="0.25">
      <c r="B4435" t="s">
        <v>240</v>
      </c>
      <c r="C4435" t="s">
        <v>253</v>
      </c>
      <c r="D4435" t="s">
        <v>257</v>
      </c>
      <c r="E4435">
        <v>3</v>
      </c>
      <c r="F4435">
        <v>2050</v>
      </c>
      <c r="G4435">
        <v>28833.05829483</v>
      </c>
    </row>
    <row r="4436" spans="2:7" x14ac:dyDescent="0.25">
      <c r="B4436" t="s">
        <v>240</v>
      </c>
      <c r="C4436" t="s">
        <v>253</v>
      </c>
      <c r="D4436" t="s">
        <v>257</v>
      </c>
      <c r="E4436">
        <v>4</v>
      </c>
      <c r="F4436">
        <v>2010</v>
      </c>
      <c r="G4436">
        <v>21637.605619220001</v>
      </c>
    </row>
    <row r="4437" spans="2:7" x14ac:dyDescent="0.25">
      <c r="B4437" t="s">
        <v>240</v>
      </c>
      <c r="C4437" t="s">
        <v>253</v>
      </c>
      <c r="D4437" t="s">
        <v>257</v>
      </c>
      <c r="E4437">
        <v>4</v>
      </c>
      <c r="F4437">
        <v>2015</v>
      </c>
      <c r="G4437">
        <v>19379.12301607</v>
      </c>
    </row>
    <row r="4438" spans="2:7" x14ac:dyDescent="0.25">
      <c r="B4438" t="s">
        <v>240</v>
      </c>
      <c r="C4438" t="s">
        <v>253</v>
      </c>
      <c r="D4438" t="s">
        <v>257</v>
      </c>
      <c r="E4438">
        <v>4</v>
      </c>
      <c r="F4438">
        <v>2020</v>
      </c>
      <c r="G4438">
        <v>19740.15277054</v>
      </c>
    </row>
    <row r="4439" spans="2:7" x14ac:dyDescent="0.25">
      <c r="B4439" t="s">
        <v>240</v>
      </c>
      <c r="C4439" t="s">
        <v>253</v>
      </c>
      <c r="D4439" t="s">
        <v>257</v>
      </c>
      <c r="E4439">
        <v>4</v>
      </c>
      <c r="F4439">
        <v>2025</v>
      </c>
      <c r="G4439">
        <v>18928.912580650001</v>
      </c>
    </row>
    <row r="4440" spans="2:7" x14ac:dyDescent="0.25">
      <c r="B4440" t="s">
        <v>240</v>
      </c>
      <c r="C4440" t="s">
        <v>253</v>
      </c>
      <c r="D4440" t="s">
        <v>257</v>
      </c>
      <c r="E4440">
        <v>4</v>
      </c>
      <c r="F4440">
        <v>2030</v>
      </c>
      <c r="G4440">
        <v>19279.786050219998</v>
      </c>
    </row>
    <row r="4441" spans="2:7" x14ac:dyDescent="0.25">
      <c r="B4441" t="s">
        <v>240</v>
      </c>
      <c r="C4441" t="s">
        <v>253</v>
      </c>
      <c r="D4441" t="s">
        <v>257</v>
      </c>
      <c r="E4441">
        <v>4</v>
      </c>
      <c r="F4441">
        <v>2035</v>
      </c>
      <c r="G4441">
        <v>20505.525978599999</v>
      </c>
    </row>
    <row r="4442" spans="2:7" x14ac:dyDescent="0.25">
      <c r="B4442" t="s">
        <v>240</v>
      </c>
      <c r="C4442" t="s">
        <v>253</v>
      </c>
      <c r="D4442" t="s">
        <v>257</v>
      </c>
      <c r="E4442">
        <v>4</v>
      </c>
      <c r="F4442">
        <v>2040</v>
      </c>
      <c r="G4442">
        <v>23288.282846120001</v>
      </c>
    </row>
    <row r="4443" spans="2:7" x14ac:dyDescent="0.25">
      <c r="B4443" t="s">
        <v>240</v>
      </c>
      <c r="C4443" t="s">
        <v>253</v>
      </c>
      <c r="D4443" t="s">
        <v>257</v>
      </c>
      <c r="E4443">
        <v>4</v>
      </c>
      <c r="F4443">
        <v>2045</v>
      </c>
      <c r="G4443">
        <v>23458.256120319998</v>
      </c>
    </row>
    <row r="4444" spans="2:7" x14ac:dyDescent="0.25">
      <c r="B4444" t="s">
        <v>240</v>
      </c>
      <c r="C4444" t="s">
        <v>253</v>
      </c>
      <c r="D4444" t="s">
        <v>257</v>
      </c>
      <c r="E4444">
        <v>4</v>
      </c>
      <c r="F4444">
        <v>2050</v>
      </c>
      <c r="G4444">
        <v>21488.618689039999</v>
      </c>
    </row>
    <row r="4445" spans="2:7" x14ac:dyDescent="0.25">
      <c r="B4445" t="s">
        <v>240</v>
      </c>
      <c r="C4445" t="s">
        <v>253</v>
      </c>
      <c r="D4445" t="s">
        <v>257</v>
      </c>
      <c r="E4445">
        <v>5</v>
      </c>
      <c r="F4445">
        <v>2010</v>
      </c>
      <c r="G4445">
        <v>6752.3117792000003</v>
      </c>
    </row>
    <row r="4446" spans="2:7" x14ac:dyDescent="0.25">
      <c r="B4446" t="s">
        <v>240</v>
      </c>
      <c r="C4446" t="s">
        <v>253</v>
      </c>
      <c r="D4446" t="s">
        <v>257</v>
      </c>
      <c r="E4446">
        <v>5</v>
      </c>
      <c r="F4446">
        <v>2015</v>
      </c>
      <c r="G4446">
        <v>6968.9002147700003</v>
      </c>
    </row>
    <row r="4447" spans="2:7" x14ac:dyDescent="0.25">
      <c r="B4447" t="s">
        <v>240</v>
      </c>
      <c r="C4447" t="s">
        <v>253</v>
      </c>
      <c r="D4447" t="s">
        <v>257</v>
      </c>
      <c r="E4447">
        <v>5</v>
      </c>
      <c r="F4447">
        <v>2020</v>
      </c>
      <c r="G4447">
        <v>6903.9798306399998</v>
      </c>
    </row>
    <row r="4448" spans="2:7" x14ac:dyDescent="0.25">
      <c r="B4448" t="s">
        <v>240</v>
      </c>
      <c r="C4448" t="s">
        <v>253</v>
      </c>
      <c r="D4448" t="s">
        <v>257</v>
      </c>
      <c r="E4448">
        <v>5</v>
      </c>
      <c r="F4448">
        <v>2025</v>
      </c>
      <c r="G4448">
        <v>7542.9292770599995</v>
      </c>
    </row>
    <row r="4449" spans="2:8" x14ac:dyDescent="0.25">
      <c r="B4449" t="s">
        <v>240</v>
      </c>
      <c r="C4449" t="s">
        <v>253</v>
      </c>
      <c r="D4449" t="s">
        <v>257</v>
      </c>
      <c r="E4449">
        <v>5</v>
      </c>
      <c r="F4449">
        <v>2030</v>
      </c>
      <c r="G4449">
        <v>7498.0604496300002</v>
      </c>
    </row>
    <row r="4450" spans="2:8" x14ac:dyDescent="0.25">
      <c r="B4450" t="s">
        <v>240</v>
      </c>
      <c r="C4450" t="s">
        <v>253</v>
      </c>
      <c r="D4450" t="s">
        <v>257</v>
      </c>
      <c r="E4450">
        <v>5</v>
      </c>
      <c r="F4450">
        <v>2035</v>
      </c>
      <c r="G4450">
        <v>7263.6680651400002</v>
      </c>
    </row>
    <row r="4451" spans="2:8" x14ac:dyDescent="0.25">
      <c r="B4451" t="s">
        <v>240</v>
      </c>
      <c r="C4451" t="s">
        <v>253</v>
      </c>
      <c r="D4451" t="s">
        <v>257</v>
      </c>
      <c r="E4451">
        <v>5</v>
      </c>
      <c r="F4451">
        <v>2040</v>
      </c>
      <c r="G4451">
        <v>7780.6027677299999</v>
      </c>
    </row>
    <row r="4452" spans="2:8" x14ac:dyDescent="0.25">
      <c r="B4452" t="s">
        <v>240</v>
      </c>
      <c r="C4452" t="s">
        <v>253</v>
      </c>
      <c r="D4452" t="s">
        <v>257</v>
      </c>
      <c r="E4452">
        <v>5</v>
      </c>
      <c r="F4452">
        <v>2045</v>
      </c>
      <c r="G4452">
        <v>6742.3823610600002</v>
      </c>
    </row>
    <row r="4453" spans="2:8" x14ac:dyDescent="0.25">
      <c r="B4453" t="s">
        <v>240</v>
      </c>
      <c r="C4453" t="s">
        <v>253</v>
      </c>
      <c r="D4453" t="s">
        <v>257</v>
      </c>
      <c r="E4453">
        <v>5</v>
      </c>
      <c r="F4453">
        <v>2050</v>
      </c>
      <c r="G4453">
        <v>6794.7070415799999</v>
      </c>
    </row>
    <row r="4454" spans="2:8" x14ac:dyDescent="0.25">
      <c r="B4454" t="s">
        <v>240</v>
      </c>
      <c r="C4454" t="s">
        <v>253</v>
      </c>
      <c r="D4454" t="s">
        <v>257</v>
      </c>
      <c r="E4454">
        <v>6</v>
      </c>
      <c r="F4454">
        <v>2010</v>
      </c>
      <c r="G4454">
        <v>2726.83971698</v>
      </c>
    </row>
    <row r="4455" spans="2:8" x14ac:dyDescent="0.25">
      <c r="B4455" t="s">
        <v>240</v>
      </c>
      <c r="C4455" t="s">
        <v>253</v>
      </c>
      <c r="D4455" t="s">
        <v>257</v>
      </c>
      <c r="E4455">
        <v>6</v>
      </c>
      <c r="F4455">
        <v>2015</v>
      </c>
      <c r="G4455">
        <v>1798.9122267800001</v>
      </c>
    </row>
    <row r="4456" spans="2:8" x14ac:dyDescent="0.25">
      <c r="B4456" t="s">
        <v>240</v>
      </c>
      <c r="C4456" t="s">
        <v>253</v>
      </c>
      <c r="D4456" t="s">
        <v>257</v>
      </c>
      <c r="E4456">
        <v>6</v>
      </c>
      <c r="F4456">
        <v>2020</v>
      </c>
      <c r="G4456">
        <v>2066.6991551599999</v>
      </c>
    </row>
    <row r="4457" spans="2:8" x14ac:dyDescent="0.25">
      <c r="B4457" t="s">
        <v>240</v>
      </c>
      <c r="C4457" t="s">
        <v>253</v>
      </c>
      <c r="D4457" t="s">
        <v>257</v>
      </c>
      <c r="E4457">
        <v>6</v>
      </c>
      <c r="F4457">
        <v>2025</v>
      </c>
      <c r="G4457">
        <v>1887.6623800899999</v>
      </c>
    </row>
    <row r="4458" spans="2:8" x14ac:dyDescent="0.25">
      <c r="B4458" t="s">
        <v>240</v>
      </c>
      <c r="C4458" t="s">
        <v>253</v>
      </c>
      <c r="D4458" t="s">
        <v>257</v>
      </c>
      <c r="E4458">
        <v>6</v>
      </c>
      <c r="F4458">
        <v>2030</v>
      </c>
      <c r="G4458">
        <v>2635.1330689199999</v>
      </c>
    </row>
    <row r="4459" spans="2:8" x14ac:dyDescent="0.25">
      <c r="B4459" t="s">
        <v>240</v>
      </c>
      <c r="C4459" t="s">
        <v>253</v>
      </c>
      <c r="D4459" t="s">
        <v>257</v>
      </c>
      <c r="E4459">
        <v>6</v>
      </c>
      <c r="F4459">
        <v>2035</v>
      </c>
      <c r="G4459">
        <v>2501.1330367099999</v>
      </c>
    </row>
    <row r="4460" spans="2:8" x14ac:dyDescent="0.25">
      <c r="B4460" t="s">
        <v>240</v>
      </c>
      <c r="C4460" t="s">
        <v>253</v>
      </c>
      <c r="D4460" t="s">
        <v>257</v>
      </c>
      <c r="E4460">
        <v>6</v>
      </c>
      <c r="F4460">
        <v>2040</v>
      </c>
      <c r="G4460">
        <v>1980</v>
      </c>
    </row>
    <row r="4461" spans="2:8" x14ac:dyDescent="0.25">
      <c r="B4461" t="s">
        <v>240</v>
      </c>
      <c r="C4461" t="s">
        <v>253</v>
      </c>
      <c r="D4461" t="s">
        <v>257</v>
      </c>
      <c r="E4461">
        <v>6</v>
      </c>
      <c r="F4461">
        <v>2045</v>
      </c>
      <c r="G4461">
        <v>1572</v>
      </c>
    </row>
    <row r="4462" spans="2:8" x14ac:dyDescent="0.25">
      <c r="B4462" t="s">
        <v>240</v>
      </c>
      <c r="C4462" t="s">
        <v>253</v>
      </c>
      <c r="D4462" t="s">
        <v>257</v>
      </c>
      <c r="E4462">
        <v>6</v>
      </c>
      <c r="F4462">
        <v>2050</v>
      </c>
      <c r="G4462">
        <v>3430.4529031699999</v>
      </c>
      <c r="H4462" s="161"/>
    </row>
    <row r="4463" spans="2:8" x14ac:dyDescent="0.25">
      <c r="B4463" t="s">
        <v>240</v>
      </c>
      <c r="C4463" t="s">
        <v>253</v>
      </c>
      <c r="D4463" t="s">
        <v>258</v>
      </c>
      <c r="E4463">
        <v>1</v>
      </c>
      <c r="F4463">
        <v>2010</v>
      </c>
      <c r="G4463" s="161">
        <v>883803.47319100006</v>
      </c>
      <c r="H4463" s="161"/>
    </row>
    <row r="4464" spans="2:8" x14ac:dyDescent="0.25">
      <c r="B4464" t="s">
        <v>240</v>
      </c>
      <c r="C4464" t="s">
        <v>253</v>
      </c>
      <c r="D4464" t="s">
        <v>258</v>
      </c>
      <c r="E4464">
        <v>1</v>
      </c>
      <c r="F4464">
        <v>2015</v>
      </c>
      <c r="G4464" s="161">
        <v>869681.32629</v>
      </c>
      <c r="H4464" s="161"/>
    </row>
    <row r="4465" spans="2:8" x14ac:dyDescent="0.25">
      <c r="B4465" t="s">
        <v>240</v>
      </c>
      <c r="C4465" t="s">
        <v>253</v>
      </c>
      <c r="D4465" t="s">
        <v>258</v>
      </c>
      <c r="E4465">
        <v>1</v>
      </c>
      <c r="F4465">
        <v>2020</v>
      </c>
      <c r="G4465" s="161">
        <v>858844.24455900001</v>
      </c>
      <c r="H4465" s="161"/>
    </row>
    <row r="4466" spans="2:8" x14ac:dyDescent="0.25">
      <c r="B4466" t="s">
        <v>240</v>
      </c>
      <c r="C4466" t="s">
        <v>253</v>
      </c>
      <c r="D4466" t="s">
        <v>258</v>
      </c>
      <c r="E4466">
        <v>1</v>
      </c>
      <c r="F4466">
        <v>2025</v>
      </c>
      <c r="G4466" s="161">
        <v>891786.42240000004</v>
      </c>
      <c r="H4466" s="161"/>
    </row>
    <row r="4467" spans="2:8" x14ac:dyDescent="0.25">
      <c r="B4467" t="s">
        <v>240</v>
      </c>
      <c r="C4467" t="s">
        <v>253</v>
      </c>
      <c r="D4467" t="s">
        <v>258</v>
      </c>
      <c r="E4467">
        <v>1</v>
      </c>
      <c r="F4467">
        <v>2030</v>
      </c>
      <c r="G4467" s="161">
        <v>918534.22676400002</v>
      </c>
      <c r="H4467" s="161"/>
    </row>
    <row r="4468" spans="2:8" x14ac:dyDescent="0.25">
      <c r="B4468" t="s">
        <v>240</v>
      </c>
      <c r="C4468" t="s">
        <v>253</v>
      </c>
      <c r="D4468" t="s">
        <v>258</v>
      </c>
      <c r="E4468">
        <v>1</v>
      </c>
      <c r="F4468">
        <v>2035</v>
      </c>
      <c r="G4468" s="161">
        <v>943552.35082499997</v>
      </c>
      <c r="H4468" s="161"/>
    </row>
    <row r="4469" spans="2:8" x14ac:dyDescent="0.25">
      <c r="B4469" t="s">
        <v>240</v>
      </c>
      <c r="C4469" t="s">
        <v>253</v>
      </c>
      <c r="D4469" t="s">
        <v>258</v>
      </c>
      <c r="E4469">
        <v>1</v>
      </c>
      <c r="F4469">
        <v>2040</v>
      </c>
      <c r="G4469" s="161">
        <v>952298.08827099996</v>
      </c>
      <c r="H4469" s="161"/>
    </row>
    <row r="4470" spans="2:8" x14ac:dyDescent="0.25">
      <c r="B4470" t="s">
        <v>240</v>
      </c>
      <c r="C4470" t="s">
        <v>253</v>
      </c>
      <c r="D4470" t="s">
        <v>258</v>
      </c>
      <c r="E4470">
        <v>1</v>
      </c>
      <c r="F4470">
        <v>2045</v>
      </c>
      <c r="G4470" s="161">
        <v>955681.24325399997</v>
      </c>
      <c r="H4470" s="161"/>
    </row>
    <row r="4471" spans="2:8" x14ac:dyDescent="0.25">
      <c r="B4471" t="s">
        <v>240</v>
      </c>
      <c r="C4471" t="s">
        <v>253</v>
      </c>
      <c r="D4471" t="s">
        <v>258</v>
      </c>
      <c r="E4471">
        <v>1</v>
      </c>
      <c r="F4471">
        <v>2050</v>
      </c>
      <c r="G4471" s="161">
        <v>971944.01193200005</v>
      </c>
      <c r="H4471" s="161"/>
    </row>
    <row r="4472" spans="2:8" x14ac:dyDescent="0.25">
      <c r="B4472" t="s">
        <v>240</v>
      </c>
      <c r="C4472" t="s">
        <v>253</v>
      </c>
      <c r="D4472" t="s">
        <v>258</v>
      </c>
      <c r="E4472">
        <v>2</v>
      </c>
      <c r="F4472">
        <v>2010</v>
      </c>
      <c r="G4472" s="161">
        <v>431274.75289599999</v>
      </c>
      <c r="H4472" s="161"/>
    </row>
    <row r="4473" spans="2:8" x14ac:dyDescent="0.25">
      <c r="B4473" t="s">
        <v>240</v>
      </c>
      <c r="C4473" t="s">
        <v>253</v>
      </c>
      <c r="D4473" t="s">
        <v>258</v>
      </c>
      <c r="E4473">
        <v>2</v>
      </c>
      <c r="F4473">
        <v>2015</v>
      </c>
      <c r="G4473" s="161">
        <v>425827.27368699998</v>
      </c>
      <c r="H4473" s="161"/>
    </row>
    <row r="4474" spans="2:8" x14ac:dyDescent="0.25">
      <c r="B4474" t="s">
        <v>240</v>
      </c>
      <c r="C4474" t="s">
        <v>253</v>
      </c>
      <c r="D4474" t="s">
        <v>258</v>
      </c>
      <c r="E4474">
        <v>2</v>
      </c>
      <c r="F4474">
        <v>2020</v>
      </c>
      <c r="G4474" s="161">
        <v>437424.05757499998</v>
      </c>
      <c r="H4474" s="161"/>
    </row>
    <row r="4475" spans="2:8" x14ac:dyDescent="0.25">
      <c r="B4475" t="s">
        <v>240</v>
      </c>
      <c r="C4475" t="s">
        <v>253</v>
      </c>
      <c r="D4475" t="s">
        <v>258</v>
      </c>
      <c r="E4475">
        <v>2</v>
      </c>
      <c r="F4475">
        <v>2025</v>
      </c>
      <c r="G4475" s="161">
        <v>443502.44803899998</v>
      </c>
      <c r="H4475" s="161"/>
    </row>
    <row r="4476" spans="2:8" x14ac:dyDescent="0.25">
      <c r="B4476" t="s">
        <v>240</v>
      </c>
      <c r="C4476" t="s">
        <v>253</v>
      </c>
      <c r="D4476" t="s">
        <v>258</v>
      </c>
      <c r="E4476">
        <v>2</v>
      </c>
      <c r="F4476">
        <v>2030</v>
      </c>
      <c r="G4476" s="161">
        <v>451814.05664999998</v>
      </c>
      <c r="H4476" s="161"/>
    </row>
    <row r="4477" spans="2:8" x14ac:dyDescent="0.25">
      <c r="B4477" t="s">
        <v>240</v>
      </c>
      <c r="C4477" t="s">
        <v>253</v>
      </c>
      <c r="D4477" t="s">
        <v>258</v>
      </c>
      <c r="E4477">
        <v>2</v>
      </c>
      <c r="F4477">
        <v>2035</v>
      </c>
      <c r="G4477" s="161">
        <v>452441.85655600001</v>
      </c>
      <c r="H4477" s="161"/>
    </row>
    <row r="4478" spans="2:8" x14ac:dyDescent="0.25">
      <c r="B4478" t="s">
        <v>240</v>
      </c>
      <c r="C4478" t="s">
        <v>253</v>
      </c>
      <c r="D4478" t="s">
        <v>258</v>
      </c>
      <c r="E4478">
        <v>2</v>
      </c>
      <c r="F4478">
        <v>2040</v>
      </c>
      <c r="G4478" s="161">
        <v>443877.03860799997</v>
      </c>
      <c r="H4478" s="161"/>
    </row>
    <row r="4479" spans="2:8" x14ac:dyDescent="0.25">
      <c r="B4479" t="s">
        <v>240</v>
      </c>
      <c r="C4479" t="s">
        <v>253</v>
      </c>
      <c r="D4479" t="s">
        <v>258</v>
      </c>
      <c r="E4479">
        <v>2</v>
      </c>
      <c r="F4479">
        <v>2045</v>
      </c>
      <c r="G4479" s="161">
        <v>447055.62286200002</v>
      </c>
      <c r="H4479" s="161"/>
    </row>
    <row r="4480" spans="2:8" x14ac:dyDescent="0.25">
      <c r="B4480" t="s">
        <v>240</v>
      </c>
      <c r="C4480" t="s">
        <v>253</v>
      </c>
      <c r="D4480" t="s">
        <v>258</v>
      </c>
      <c r="E4480">
        <v>2</v>
      </c>
      <c r="F4480">
        <v>2050</v>
      </c>
      <c r="G4480" s="161">
        <v>437485.79655500001</v>
      </c>
      <c r="H4480" s="161"/>
    </row>
    <row r="4481" spans="2:8" x14ac:dyDescent="0.25">
      <c r="B4481" t="s">
        <v>240</v>
      </c>
      <c r="C4481" t="s">
        <v>253</v>
      </c>
      <c r="D4481" t="s">
        <v>258</v>
      </c>
      <c r="E4481">
        <v>3</v>
      </c>
      <c r="F4481">
        <v>2010</v>
      </c>
      <c r="G4481" s="161">
        <v>120449.03812500001</v>
      </c>
      <c r="H4481" s="161"/>
    </row>
    <row r="4482" spans="2:8" x14ac:dyDescent="0.25">
      <c r="B4482" t="s">
        <v>240</v>
      </c>
      <c r="C4482" t="s">
        <v>253</v>
      </c>
      <c r="D4482" t="s">
        <v>258</v>
      </c>
      <c r="E4482">
        <v>3</v>
      </c>
      <c r="F4482">
        <v>2015</v>
      </c>
      <c r="G4482" s="161">
        <v>133710.36087500001</v>
      </c>
      <c r="H4482" s="161"/>
    </row>
    <row r="4483" spans="2:8" x14ac:dyDescent="0.25">
      <c r="B4483" t="s">
        <v>240</v>
      </c>
      <c r="C4483" t="s">
        <v>253</v>
      </c>
      <c r="D4483" t="s">
        <v>258</v>
      </c>
      <c r="E4483">
        <v>3</v>
      </c>
      <c r="F4483">
        <v>2020</v>
      </c>
      <c r="G4483" s="161">
        <v>132610.10852099999</v>
      </c>
      <c r="H4483" s="161"/>
    </row>
    <row r="4484" spans="2:8" x14ac:dyDescent="0.25">
      <c r="B4484" t="s">
        <v>240</v>
      </c>
      <c r="C4484" t="s">
        <v>253</v>
      </c>
      <c r="D4484" t="s">
        <v>258</v>
      </c>
      <c r="E4484">
        <v>3</v>
      </c>
      <c r="F4484">
        <v>2025</v>
      </c>
      <c r="G4484" s="161">
        <v>137413.77585500001</v>
      </c>
      <c r="H4484" s="161"/>
    </row>
    <row r="4485" spans="2:8" x14ac:dyDescent="0.25">
      <c r="B4485" t="s">
        <v>240</v>
      </c>
      <c r="C4485" t="s">
        <v>253</v>
      </c>
      <c r="D4485" t="s">
        <v>258</v>
      </c>
      <c r="E4485">
        <v>3</v>
      </c>
      <c r="F4485">
        <v>2030</v>
      </c>
      <c r="G4485" s="161">
        <v>131276.164575</v>
      </c>
      <c r="H4485" s="161"/>
    </row>
    <row r="4486" spans="2:8" x14ac:dyDescent="0.25">
      <c r="B4486" t="s">
        <v>240</v>
      </c>
      <c r="C4486" t="s">
        <v>253</v>
      </c>
      <c r="D4486" t="s">
        <v>258</v>
      </c>
      <c r="E4486">
        <v>3</v>
      </c>
      <c r="F4486">
        <v>2035</v>
      </c>
      <c r="G4486" s="161">
        <v>136514.399619</v>
      </c>
      <c r="H4486" s="161"/>
    </row>
    <row r="4487" spans="2:8" x14ac:dyDescent="0.25">
      <c r="B4487" t="s">
        <v>240</v>
      </c>
      <c r="C4487" t="s">
        <v>253</v>
      </c>
      <c r="D4487" t="s">
        <v>258</v>
      </c>
      <c r="E4487">
        <v>3</v>
      </c>
      <c r="F4487">
        <v>2040</v>
      </c>
      <c r="G4487" s="161">
        <v>135105.30501099999</v>
      </c>
      <c r="H4487" s="161"/>
    </row>
    <row r="4488" spans="2:8" x14ac:dyDescent="0.25">
      <c r="B4488" t="s">
        <v>240</v>
      </c>
      <c r="C4488" t="s">
        <v>253</v>
      </c>
      <c r="D4488" t="s">
        <v>258</v>
      </c>
      <c r="E4488">
        <v>3</v>
      </c>
      <c r="F4488">
        <v>2045</v>
      </c>
      <c r="G4488" s="161">
        <v>138525.32772</v>
      </c>
      <c r="H4488" s="161"/>
    </row>
    <row r="4489" spans="2:8" x14ac:dyDescent="0.25">
      <c r="B4489" t="s">
        <v>240</v>
      </c>
      <c r="C4489" t="s">
        <v>253</v>
      </c>
      <c r="D4489" t="s">
        <v>258</v>
      </c>
      <c r="E4489">
        <v>3</v>
      </c>
      <c r="F4489">
        <v>2050</v>
      </c>
      <c r="G4489" s="161">
        <v>134713.74465800001</v>
      </c>
    </row>
    <row r="4490" spans="2:8" x14ac:dyDescent="0.25">
      <c r="B4490" t="s">
        <v>240</v>
      </c>
      <c r="C4490" t="s">
        <v>253</v>
      </c>
      <c r="D4490" t="s">
        <v>258</v>
      </c>
      <c r="E4490">
        <v>4</v>
      </c>
      <c r="F4490">
        <v>2010</v>
      </c>
      <c r="G4490">
        <v>66192.309184430007</v>
      </c>
    </row>
    <row r="4491" spans="2:8" x14ac:dyDescent="0.25">
      <c r="B4491" t="s">
        <v>240</v>
      </c>
      <c r="C4491" t="s">
        <v>253</v>
      </c>
      <c r="D4491" t="s">
        <v>258</v>
      </c>
      <c r="E4491">
        <v>4</v>
      </c>
      <c r="F4491">
        <v>2015</v>
      </c>
      <c r="G4491">
        <v>79948.595572909995</v>
      </c>
    </row>
    <row r="4492" spans="2:8" x14ac:dyDescent="0.25">
      <c r="B4492" t="s">
        <v>240</v>
      </c>
      <c r="C4492" t="s">
        <v>253</v>
      </c>
      <c r="D4492" t="s">
        <v>258</v>
      </c>
      <c r="E4492">
        <v>4</v>
      </c>
      <c r="F4492">
        <v>2020</v>
      </c>
      <c r="G4492">
        <v>82184.465923259995</v>
      </c>
    </row>
    <row r="4493" spans="2:8" x14ac:dyDescent="0.25">
      <c r="B4493" t="s">
        <v>240</v>
      </c>
      <c r="C4493" t="s">
        <v>253</v>
      </c>
      <c r="D4493" t="s">
        <v>258</v>
      </c>
      <c r="E4493">
        <v>4</v>
      </c>
      <c r="F4493">
        <v>2025</v>
      </c>
      <c r="G4493">
        <v>86397.436232260006</v>
      </c>
    </row>
    <row r="4494" spans="2:8" x14ac:dyDescent="0.25">
      <c r="B4494" t="s">
        <v>240</v>
      </c>
      <c r="C4494" t="s">
        <v>253</v>
      </c>
      <c r="D4494" t="s">
        <v>258</v>
      </c>
      <c r="E4494">
        <v>4</v>
      </c>
      <c r="F4494">
        <v>2030</v>
      </c>
      <c r="G4494">
        <v>86119.342242619998</v>
      </c>
    </row>
    <row r="4495" spans="2:8" x14ac:dyDescent="0.25">
      <c r="B4495" t="s">
        <v>240</v>
      </c>
      <c r="C4495" t="s">
        <v>253</v>
      </c>
      <c r="D4495" t="s">
        <v>258</v>
      </c>
      <c r="E4495">
        <v>4</v>
      </c>
      <c r="F4495">
        <v>2035</v>
      </c>
      <c r="G4495">
        <v>88869.759655079994</v>
      </c>
    </row>
    <row r="4496" spans="2:8" x14ac:dyDescent="0.25">
      <c r="B4496" t="s">
        <v>240</v>
      </c>
      <c r="C4496" t="s">
        <v>253</v>
      </c>
      <c r="D4496" t="s">
        <v>258</v>
      </c>
      <c r="E4496">
        <v>4</v>
      </c>
      <c r="F4496">
        <v>2040</v>
      </c>
      <c r="G4496">
        <v>89098.113231730007</v>
      </c>
    </row>
    <row r="4497" spans="2:7" x14ac:dyDescent="0.25">
      <c r="B4497" t="s">
        <v>240</v>
      </c>
      <c r="C4497" t="s">
        <v>253</v>
      </c>
      <c r="D4497" t="s">
        <v>258</v>
      </c>
      <c r="E4497">
        <v>4</v>
      </c>
      <c r="F4497">
        <v>2045</v>
      </c>
      <c r="G4497">
        <v>88193.136849050003</v>
      </c>
    </row>
    <row r="4498" spans="2:7" x14ac:dyDescent="0.25">
      <c r="B4498" t="s">
        <v>240</v>
      </c>
      <c r="C4498" t="s">
        <v>253</v>
      </c>
      <c r="D4498" t="s">
        <v>258</v>
      </c>
      <c r="E4498">
        <v>4</v>
      </c>
      <c r="F4498">
        <v>2050</v>
      </c>
      <c r="G4498">
        <v>84906.328499480005</v>
      </c>
    </row>
    <row r="4499" spans="2:7" x14ac:dyDescent="0.25">
      <c r="B4499" t="s">
        <v>240</v>
      </c>
      <c r="C4499" t="s">
        <v>253</v>
      </c>
      <c r="D4499" t="s">
        <v>258</v>
      </c>
      <c r="E4499">
        <v>5</v>
      </c>
      <c r="F4499">
        <v>2010</v>
      </c>
      <c r="G4499">
        <v>20678.535871380001</v>
      </c>
    </row>
    <row r="4500" spans="2:7" x14ac:dyDescent="0.25">
      <c r="B4500" t="s">
        <v>240</v>
      </c>
      <c r="C4500" t="s">
        <v>253</v>
      </c>
      <c r="D4500" t="s">
        <v>258</v>
      </c>
      <c r="E4500">
        <v>5</v>
      </c>
      <c r="F4500">
        <v>2015</v>
      </c>
      <c r="G4500">
        <v>24366.224877709999</v>
      </c>
    </row>
    <row r="4501" spans="2:7" x14ac:dyDescent="0.25">
      <c r="B4501" t="s">
        <v>240</v>
      </c>
      <c r="C4501" t="s">
        <v>253</v>
      </c>
      <c r="D4501" t="s">
        <v>258</v>
      </c>
      <c r="E4501">
        <v>5</v>
      </c>
      <c r="F4501">
        <v>2020</v>
      </c>
      <c r="G4501">
        <v>26677.3209651</v>
      </c>
    </row>
    <row r="4502" spans="2:7" x14ac:dyDescent="0.25">
      <c r="B4502" t="s">
        <v>240</v>
      </c>
      <c r="C4502" t="s">
        <v>253</v>
      </c>
      <c r="D4502" t="s">
        <v>258</v>
      </c>
      <c r="E4502">
        <v>5</v>
      </c>
      <c r="F4502">
        <v>2025</v>
      </c>
      <c r="G4502">
        <v>25890.662535809999</v>
      </c>
    </row>
    <row r="4503" spans="2:7" x14ac:dyDescent="0.25">
      <c r="B4503" t="s">
        <v>240</v>
      </c>
      <c r="C4503" t="s">
        <v>253</v>
      </c>
      <c r="D4503" t="s">
        <v>258</v>
      </c>
      <c r="E4503">
        <v>5</v>
      </c>
      <c r="F4503">
        <v>2030</v>
      </c>
      <c r="G4503">
        <v>28852.536660360001</v>
      </c>
    </row>
    <row r="4504" spans="2:7" x14ac:dyDescent="0.25">
      <c r="B4504" t="s">
        <v>240</v>
      </c>
      <c r="C4504" t="s">
        <v>253</v>
      </c>
      <c r="D4504" t="s">
        <v>258</v>
      </c>
      <c r="E4504">
        <v>5</v>
      </c>
      <c r="F4504">
        <v>2035</v>
      </c>
      <c r="G4504">
        <v>25667.92197498</v>
      </c>
    </row>
    <row r="4505" spans="2:7" x14ac:dyDescent="0.25">
      <c r="B4505" t="s">
        <v>240</v>
      </c>
      <c r="C4505" t="s">
        <v>253</v>
      </c>
      <c r="D4505" t="s">
        <v>258</v>
      </c>
      <c r="E4505">
        <v>5</v>
      </c>
      <c r="F4505">
        <v>2040</v>
      </c>
      <c r="G4505">
        <v>26371.1766403</v>
      </c>
    </row>
    <row r="4506" spans="2:7" x14ac:dyDescent="0.25">
      <c r="B4506" t="s">
        <v>240</v>
      </c>
      <c r="C4506" t="s">
        <v>253</v>
      </c>
      <c r="D4506" t="s">
        <v>258</v>
      </c>
      <c r="E4506">
        <v>5</v>
      </c>
      <c r="F4506">
        <v>2045</v>
      </c>
      <c r="G4506">
        <v>24620.945512099999</v>
      </c>
    </row>
    <row r="4507" spans="2:7" x14ac:dyDescent="0.25">
      <c r="B4507" t="s">
        <v>240</v>
      </c>
      <c r="C4507" t="s">
        <v>253</v>
      </c>
      <c r="D4507" t="s">
        <v>258</v>
      </c>
      <c r="E4507">
        <v>5</v>
      </c>
      <c r="F4507">
        <v>2050</v>
      </c>
      <c r="G4507">
        <v>25071.063232690001</v>
      </c>
    </row>
    <row r="4508" spans="2:7" x14ac:dyDescent="0.25">
      <c r="B4508" t="s">
        <v>240</v>
      </c>
      <c r="C4508" t="s">
        <v>253</v>
      </c>
      <c r="D4508" t="s">
        <v>258</v>
      </c>
      <c r="E4508">
        <v>6</v>
      </c>
      <c r="F4508">
        <v>2010</v>
      </c>
      <c r="G4508">
        <v>6675.46467699</v>
      </c>
    </row>
    <row r="4509" spans="2:7" x14ac:dyDescent="0.25">
      <c r="B4509" t="s">
        <v>240</v>
      </c>
      <c r="C4509" t="s">
        <v>253</v>
      </c>
      <c r="D4509" t="s">
        <v>258</v>
      </c>
      <c r="E4509">
        <v>6</v>
      </c>
      <c r="F4509">
        <v>2015</v>
      </c>
      <c r="G4509">
        <v>9356.5044126499997</v>
      </c>
    </row>
    <row r="4510" spans="2:7" x14ac:dyDescent="0.25">
      <c r="B4510" t="s">
        <v>240</v>
      </c>
      <c r="C4510" t="s">
        <v>253</v>
      </c>
      <c r="D4510" t="s">
        <v>258</v>
      </c>
      <c r="E4510">
        <v>6</v>
      </c>
      <c r="F4510">
        <v>2020</v>
      </c>
      <c r="G4510">
        <v>7875.7646885100003</v>
      </c>
    </row>
    <row r="4511" spans="2:7" x14ac:dyDescent="0.25">
      <c r="B4511" t="s">
        <v>240</v>
      </c>
      <c r="C4511" t="s">
        <v>253</v>
      </c>
      <c r="D4511" t="s">
        <v>258</v>
      </c>
      <c r="E4511">
        <v>6</v>
      </c>
      <c r="F4511">
        <v>2025</v>
      </c>
      <c r="G4511">
        <v>6909.5546027199998</v>
      </c>
    </row>
    <row r="4512" spans="2:7" x14ac:dyDescent="0.25">
      <c r="B4512" t="s">
        <v>240</v>
      </c>
      <c r="C4512" t="s">
        <v>253</v>
      </c>
      <c r="D4512" t="s">
        <v>258</v>
      </c>
      <c r="E4512">
        <v>6</v>
      </c>
      <c r="F4512">
        <v>2030</v>
      </c>
      <c r="G4512">
        <v>7419.7296594400004</v>
      </c>
    </row>
    <row r="4513" spans="2:8" x14ac:dyDescent="0.25">
      <c r="B4513" t="s">
        <v>240</v>
      </c>
      <c r="C4513" t="s">
        <v>253</v>
      </c>
      <c r="D4513" t="s">
        <v>258</v>
      </c>
      <c r="E4513">
        <v>6</v>
      </c>
      <c r="F4513">
        <v>2035</v>
      </c>
      <c r="G4513">
        <v>6701.7827215999996</v>
      </c>
    </row>
    <row r="4514" spans="2:8" x14ac:dyDescent="0.25">
      <c r="B4514" t="s">
        <v>240</v>
      </c>
      <c r="C4514" t="s">
        <v>253</v>
      </c>
      <c r="D4514" t="s">
        <v>258</v>
      </c>
      <c r="E4514">
        <v>6</v>
      </c>
      <c r="F4514">
        <v>2040</v>
      </c>
      <c r="G4514">
        <v>8283.3667367800008</v>
      </c>
    </row>
    <row r="4515" spans="2:8" x14ac:dyDescent="0.25">
      <c r="B4515" t="s">
        <v>240</v>
      </c>
      <c r="C4515" t="s">
        <v>253</v>
      </c>
      <c r="D4515" t="s">
        <v>258</v>
      </c>
      <c r="E4515">
        <v>6</v>
      </c>
      <c r="F4515">
        <v>2045</v>
      </c>
      <c r="G4515">
        <v>8084.0252426999996</v>
      </c>
    </row>
    <row r="4516" spans="2:8" x14ac:dyDescent="0.25">
      <c r="B4516" t="s">
        <v>240</v>
      </c>
      <c r="C4516" t="s">
        <v>253</v>
      </c>
      <c r="D4516" t="s">
        <v>258</v>
      </c>
      <c r="E4516">
        <v>6</v>
      </c>
      <c r="F4516">
        <v>2050</v>
      </c>
      <c r="G4516">
        <v>7479.4092370899998</v>
      </c>
      <c r="H4516" s="161"/>
    </row>
    <row r="4517" spans="2:8" x14ac:dyDescent="0.25">
      <c r="B4517" t="s">
        <v>240</v>
      </c>
      <c r="C4517" t="s">
        <v>253</v>
      </c>
      <c r="D4517" t="s">
        <v>259</v>
      </c>
      <c r="E4517">
        <v>1</v>
      </c>
      <c r="F4517">
        <v>2010</v>
      </c>
      <c r="G4517" s="161">
        <v>372724.46676099999</v>
      </c>
      <c r="H4517" s="161"/>
    </row>
    <row r="4518" spans="2:8" x14ac:dyDescent="0.25">
      <c r="B4518" t="s">
        <v>240</v>
      </c>
      <c r="C4518" t="s">
        <v>253</v>
      </c>
      <c r="D4518" t="s">
        <v>259</v>
      </c>
      <c r="E4518">
        <v>1</v>
      </c>
      <c r="F4518">
        <v>2015</v>
      </c>
      <c r="G4518" s="161">
        <v>416155.519179</v>
      </c>
      <c r="H4518" s="161"/>
    </row>
    <row r="4519" spans="2:8" x14ac:dyDescent="0.25">
      <c r="B4519" t="s">
        <v>240</v>
      </c>
      <c r="C4519" t="s">
        <v>253</v>
      </c>
      <c r="D4519" t="s">
        <v>259</v>
      </c>
      <c r="E4519">
        <v>1</v>
      </c>
      <c r="F4519">
        <v>2020</v>
      </c>
      <c r="G4519" s="161">
        <v>458347.68420100003</v>
      </c>
      <c r="H4519" s="161"/>
    </row>
    <row r="4520" spans="2:8" x14ac:dyDescent="0.25">
      <c r="B4520" t="s">
        <v>240</v>
      </c>
      <c r="C4520" t="s">
        <v>253</v>
      </c>
      <c r="D4520" t="s">
        <v>259</v>
      </c>
      <c r="E4520">
        <v>1</v>
      </c>
      <c r="F4520">
        <v>2025</v>
      </c>
      <c r="G4520" s="161">
        <v>493395.27577599999</v>
      </c>
      <c r="H4520" s="161"/>
    </row>
    <row r="4521" spans="2:8" x14ac:dyDescent="0.25">
      <c r="B4521" t="s">
        <v>240</v>
      </c>
      <c r="C4521" t="s">
        <v>253</v>
      </c>
      <c r="D4521" t="s">
        <v>259</v>
      </c>
      <c r="E4521">
        <v>1</v>
      </c>
      <c r="F4521">
        <v>2030</v>
      </c>
      <c r="G4521" s="161">
        <v>537293.30281699996</v>
      </c>
      <c r="H4521" s="161"/>
    </row>
    <row r="4522" spans="2:8" x14ac:dyDescent="0.25">
      <c r="B4522" t="s">
        <v>240</v>
      </c>
      <c r="C4522" t="s">
        <v>253</v>
      </c>
      <c r="D4522" t="s">
        <v>259</v>
      </c>
      <c r="E4522">
        <v>1</v>
      </c>
      <c r="F4522">
        <v>2035</v>
      </c>
      <c r="G4522" s="161">
        <v>533170.58400300005</v>
      </c>
      <c r="H4522" s="161"/>
    </row>
    <row r="4523" spans="2:8" x14ac:dyDescent="0.25">
      <c r="B4523" t="s">
        <v>240</v>
      </c>
      <c r="C4523" t="s">
        <v>253</v>
      </c>
      <c r="D4523" t="s">
        <v>259</v>
      </c>
      <c r="E4523">
        <v>1</v>
      </c>
      <c r="F4523">
        <v>2040</v>
      </c>
      <c r="G4523" s="161">
        <v>550184.75636799994</v>
      </c>
      <c r="H4523" s="161"/>
    </row>
    <row r="4524" spans="2:8" x14ac:dyDescent="0.25">
      <c r="B4524" t="s">
        <v>240</v>
      </c>
      <c r="C4524" t="s">
        <v>253</v>
      </c>
      <c r="D4524" t="s">
        <v>259</v>
      </c>
      <c r="E4524">
        <v>1</v>
      </c>
      <c r="F4524">
        <v>2045</v>
      </c>
      <c r="G4524" s="161">
        <v>536030.42113300005</v>
      </c>
      <c r="H4524" s="161"/>
    </row>
    <row r="4525" spans="2:8" x14ac:dyDescent="0.25">
      <c r="B4525" t="s">
        <v>240</v>
      </c>
      <c r="C4525" t="s">
        <v>253</v>
      </c>
      <c r="D4525" t="s">
        <v>259</v>
      </c>
      <c r="E4525">
        <v>1</v>
      </c>
      <c r="F4525">
        <v>2050</v>
      </c>
      <c r="G4525" s="161">
        <v>549174.56351799995</v>
      </c>
      <c r="H4525" s="161"/>
    </row>
    <row r="4526" spans="2:8" x14ac:dyDescent="0.25">
      <c r="B4526" t="s">
        <v>240</v>
      </c>
      <c r="C4526" t="s">
        <v>253</v>
      </c>
      <c r="D4526" t="s">
        <v>259</v>
      </c>
      <c r="E4526">
        <v>2</v>
      </c>
      <c r="F4526">
        <v>2010</v>
      </c>
      <c r="G4526" s="161">
        <v>356873.68487200001</v>
      </c>
      <c r="H4526" s="161"/>
    </row>
    <row r="4527" spans="2:8" x14ac:dyDescent="0.25">
      <c r="B4527" t="s">
        <v>240</v>
      </c>
      <c r="C4527" t="s">
        <v>253</v>
      </c>
      <c r="D4527" t="s">
        <v>259</v>
      </c>
      <c r="E4527">
        <v>2</v>
      </c>
      <c r="F4527">
        <v>2015</v>
      </c>
      <c r="G4527" s="161">
        <v>337042.33472099999</v>
      </c>
      <c r="H4527" s="161"/>
    </row>
    <row r="4528" spans="2:8" x14ac:dyDescent="0.25">
      <c r="B4528" t="s">
        <v>240</v>
      </c>
      <c r="C4528" t="s">
        <v>253</v>
      </c>
      <c r="D4528" t="s">
        <v>259</v>
      </c>
      <c r="E4528">
        <v>2</v>
      </c>
      <c r="F4528">
        <v>2020</v>
      </c>
      <c r="G4528" s="161">
        <v>334824.347794</v>
      </c>
      <c r="H4528" s="161"/>
    </row>
    <row r="4529" spans="2:8" x14ac:dyDescent="0.25">
      <c r="B4529" t="s">
        <v>240</v>
      </c>
      <c r="C4529" t="s">
        <v>253</v>
      </c>
      <c r="D4529" t="s">
        <v>259</v>
      </c>
      <c r="E4529">
        <v>2</v>
      </c>
      <c r="F4529">
        <v>2025</v>
      </c>
      <c r="G4529" s="161">
        <v>333035.382278</v>
      </c>
      <c r="H4529" s="161"/>
    </row>
    <row r="4530" spans="2:8" x14ac:dyDescent="0.25">
      <c r="B4530" t="s">
        <v>240</v>
      </c>
      <c r="C4530" t="s">
        <v>253</v>
      </c>
      <c r="D4530" t="s">
        <v>259</v>
      </c>
      <c r="E4530">
        <v>2</v>
      </c>
      <c r="F4530">
        <v>2030</v>
      </c>
      <c r="G4530" s="161">
        <v>330820.60707299999</v>
      </c>
      <c r="H4530" s="161"/>
    </row>
    <row r="4531" spans="2:8" x14ac:dyDescent="0.25">
      <c r="B4531" t="s">
        <v>240</v>
      </c>
      <c r="C4531" t="s">
        <v>253</v>
      </c>
      <c r="D4531" t="s">
        <v>259</v>
      </c>
      <c r="E4531">
        <v>2</v>
      </c>
      <c r="F4531">
        <v>2035</v>
      </c>
      <c r="G4531" s="161">
        <v>323265.58984600002</v>
      </c>
      <c r="H4531" s="161"/>
    </row>
    <row r="4532" spans="2:8" x14ac:dyDescent="0.25">
      <c r="B4532" t="s">
        <v>240</v>
      </c>
      <c r="C4532" t="s">
        <v>253</v>
      </c>
      <c r="D4532" t="s">
        <v>259</v>
      </c>
      <c r="E4532">
        <v>2</v>
      </c>
      <c r="F4532">
        <v>2040</v>
      </c>
      <c r="G4532" s="161">
        <v>322172.55499799998</v>
      </c>
      <c r="H4532" s="161"/>
    </row>
    <row r="4533" spans="2:8" x14ac:dyDescent="0.25">
      <c r="B4533" t="s">
        <v>240</v>
      </c>
      <c r="C4533" t="s">
        <v>253</v>
      </c>
      <c r="D4533" t="s">
        <v>259</v>
      </c>
      <c r="E4533">
        <v>2</v>
      </c>
      <c r="F4533">
        <v>2045</v>
      </c>
      <c r="G4533" s="161">
        <v>320366.70877299999</v>
      </c>
      <c r="H4533" s="161"/>
    </row>
    <row r="4534" spans="2:8" x14ac:dyDescent="0.25">
      <c r="B4534" t="s">
        <v>240</v>
      </c>
      <c r="C4534" t="s">
        <v>253</v>
      </c>
      <c r="D4534" t="s">
        <v>259</v>
      </c>
      <c r="E4534">
        <v>2</v>
      </c>
      <c r="F4534">
        <v>2050</v>
      </c>
      <c r="G4534" s="161">
        <v>308366.22837899998</v>
      </c>
      <c r="H4534" s="161"/>
    </row>
    <row r="4535" spans="2:8" x14ac:dyDescent="0.25">
      <c r="B4535" t="s">
        <v>240</v>
      </c>
      <c r="C4535" t="s">
        <v>253</v>
      </c>
      <c r="D4535" t="s">
        <v>259</v>
      </c>
      <c r="E4535">
        <v>3</v>
      </c>
      <c r="F4535">
        <v>2010</v>
      </c>
      <c r="G4535" s="161">
        <v>102981.83835400001</v>
      </c>
    </row>
    <row r="4536" spans="2:8" x14ac:dyDescent="0.25">
      <c r="B4536" t="s">
        <v>240</v>
      </c>
      <c r="C4536" t="s">
        <v>253</v>
      </c>
      <c r="D4536" t="s">
        <v>259</v>
      </c>
      <c r="E4536">
        <v>3</v>
      </c>
      <c r="F4536">
        <v>2015</v>
      </c>
      <c r="G4536">
        <v>67520.434129560002</v>
      </c>
    </row>
    <row r="4537" spans="2:8" x14ac:dyDescent="0.25">
      <c r="B4537" t="s">
        <v>240</v>
      </c>
      <c r="C4537" t="s">
        <v>253</v>
      </c>
      <c r="D4537" t="s">
        <v>259</v>
      </c>
      <c r="E4537">
        <v>3</v>
      </c>
      <c r="F4537">
        <v>2020</v>
      </c>
      <c r="G4537">
        <v>66050.86708856</v>
      </c>
    </row>
    <row r="4538" spans="2:8" x14ac:dyDescent="0.25">
      <c r="B4538" t="s">
        <v>240</v>
      </c>
      <c r="C4538" t="s">
        <v>253</v>
      </c>
      <c r="D4538" t="s">
        <v>259</v>
      </c>
      <c r="E4538">
        <v>3</v>
      </c>
      <c r="F4538">
        <v>2025</v>
      </c>
      <c r="G4538">
        <v>60292.828598289998</v>
      </c>
    </row>
    <row r="4539" spans="2:8" x14ac:dyDescent="0.25">
      <c r="B4539" t="s">
        <v>240</v>
      </c>
      <c r="C4539" t="s">
        <v>253</v>
      </c>
      <c r="D4539" t="s">
        <v>259</v>
      </c>
      <c r="E4539">
        <v>3</v>
      </c>
      <c r="F4539">
        <v>2030</v>
      </c>
      <c r="G4539">
        <v>59892.673546489998</v>
      </c>
    </row>
    <row r="4540" spans="2:8" x14ac:dyDescent="0.25">
      <c r="B4540" t="s">
        <v>240</v>
      </c>
      <c r="C4540" t="s">
        <v>253</v>
      </c>
      <c r="D4540" t="s">
        <v>259</v>
      </c>
      <c r="E4540">
        <v>3</v>
      </c>
      <c r="F4540">
        <v>2035</v>
      </c>
      <c r="G4540">
        <v>65590.375330139999</v>
      </c>
    </row>
    <row r="4541" spans="2:8" x14ac:dyDescent="0.25">
      <c r="B4541" t="s">
        <v>240</v>
      </c>
      <c r="C4541" t="s">
        <v>253</v>
      </c>
      <c r="D4541" t="s">
        <v>259</v>
      </c>
      <c r="E4541">
        <v>3</v>
      </c>
      <c r="F4541">
        <v>2040</v>
      </c>
      <c r="G4541">
        <v>64994.705011860002</v>
      </c>
    </row>
    <row r="4542" spans="2:8" x14ac:dyDescent="0.25">
      <c r="B4542" t="s">
        <v>240</v>
      </c>
      <c r="C4542" t="s">
        <v>253</v>
      </c>
      <c r="D4542" t="s">
        <v>259</v>
      </c>
      <c r="E4542">
        <v>3</v>
      </c>
      <c r="F4542">
        <v>2045</v>
      </c>
      <c r="G4542">
        <v>64435.596263649997</v>
      </c>
    </row>
    <row r="4543" spans="2:8" x14ac:dyDescent="0.25">
      <c r="B4543" t="s">
        <v>240</v>
      </c>
      <c r="C4543" t="s">
        <v>253</v>
      </c>
      <c r="D4543" t="s">
        <v>259</v>
      </c>
      <c r="E4543">
        <v>3</v>
      </c>
      <c r="F4543">
        <v>2050</v>
      </c>
      <c r="G4543">
        <v>57029.603845969999</v>
      </c>
    </row>
    <row r="4544" spans="2:8" x14ac:dyDescent="0.25">
      <c r="B4544" t="s">
        <v>240</v>
      </c>
      <c r="C4544" t="s">
        <v>253</v>
      </c>
      <c r="D4544" t="s">
        <v>259</v>
      </c>
      <c r="E4544">
        <v>4</v>
      </c>
      <c r="F4544">
        <v>2010</v>
      </c>
      <c r="G4544">
        <v>59034.263528130003</v>
      </c>
    </row>
    <row r="4545" spans="2:7" x14ac:dyDescent="0.25">
      <c r="B4545" t="s">
        <v>240</v>
      </c>
      <c r="C4545" t="s">
        <v>253</v>
      </c>
      <c r="D4545" t="s">
        <v>259</v>
      </c>
      <c r="E4545">
        <v>4</v>
      </c>
      <c r="F4545">
        <v>2015</v>
      </c>
      <c r="G4545">
        <v>45505.166704930001</v>
      </c>
    </row>
    <row r="4546" spans="2:7" x14ac:dyDescent="0.25">
      <c r="B4546" t="s">
        <v>240</v>
      </c>
      <c r="C4546" t="s">
        <v>253</v>
      </c>
      <c r="D4546" t="s">
        <v>259</v>
      </c>
      <c r="E4546">
        <v>4</v>
      </c>
      <c r="F4546">
        <v>2020</v>
      </c>
      <c r="G4546">
        <v>43490.818573819997</v>
      </c>
    </row>
    <row r="4547" spans="2:7" x14ac:dyDescent="0.25">
      <c r="B4547" t="s">
        <v>240</v>
      </c>
      <c r="C4547" t="s">
        <v>253</v>
      </c>
      <c r="D4547" t="s">
        <v>259</v>
      </c>
      <c r="E4547">
        <v>4</v>
      </c>
      <c r="F4547">
        <v>2025</v>
      </c>
      <c r="G4547">
        <v>43950.261024740001</v>
      </c>
    </row>
    <row r="4548" spans="2:7" x14ac:dyDescent="0.25">
      <c r="B4548" t="s">
        <v>240</v>
      </c>
      <c r="C4548" t="s">
        <v>253</v>
      </c>
      <c r="D4548" t="s">
        <v>259</v>
      </c>
      <c r="E4548">
        <v>4</v>
      </c>
      <c r="F4548">
        <v>2030</v>
      </c>
      <c r="G4548">
        <v>43913.357930509999</v>
      </c>
    </row>
    <row r="4549" spans="2:7" x14ac:dyDescent="0.25">
      <c r="B4549" t="s">
        <v>240</v>
      </c>
      <c r="C4549" t="s">
        <v>253</v>
      </c>
      <c r="D4549" t="s">
        <v>259</v>
      </c>
      <c r="E4549">
        <v>4</v>
      </c>
      <c r="F4549">
        <v>2035</v>
      </c>
      <c r="G4549">
        <v>40198.5419521</v>
      </c>
    </row>
    <row r="4550" spans="2:7" x14ac:dyDescent="0.25">
      <c r="B4550" t="s">
        <v>240</v>
      </c>
      <c r="C4550" t="s">
        <v>253</v>
      </c>
      <c r="D4550" t="s">
        <v>259</v>
      </c>
      <c r="E4550">
        <v>4</v>
      </c>
      <c r="F4550">
        <v>2040</v>
      </c>
      <c r="G4550">
        <v>42149.1173175</v>
      </c>
    </row>
    <row r="4551" spans="2:7" x14ac:dyDescent="0.25">
      <c r="B4551" t="s">
        <v>240</v>
      </c>
      <c r="C4551" t="s">
        <v>253</v>
      </c>
      <c r="D4551" t="s">
        <v>259</v>
      </c>
      <c r="E4551">
        <v>4</v>
      </c>
      <c r="F4551">
        <v>2045</v>
      </c>
      <c r="G4551">
        <v>37759.008379350002</v>
      </c>
    </row>
    <row r="4552" spans="2:7" x14ac:dyDescent="0.25">
      <c r="B4552" t="s">
        <v>240</v>
      </c>
      <c r="C4552" t="s">
        <v>253</v>
      </c>
      <c r="D4552" t="s">
        <v>259</v>
      </c>
      <c r="E4552">
        <v>4</v>
      </c>
      <c r="F4552">
        <v>2050</v>
      </c>
      <c r="G4552">
        <v>37011.294902460002</v>
      </c>
    </row>
    <row r="4553" spans="2:7" x14ac:dyDescent="0.25">
      <c r="B4553" t="s">
        <v>240</v>
      </c>
      <c r="C4553" t="s">
        <v>253</v>
      </c>
      <c r="D4553" t="s">
        <v>259</v>
      </c>
      <c r="E4553">
        <v>5</v>
      </c>
      <c r="F4553">
        <v>2010</v>
      </c>
      <c r="G4553">
        <v>14640.67720783</v>
      </c>
    </row>
    <row r="4554" spans="2:7" x14ac:dyDescent="0.25">
      <c r="B4554" t="s">
        <v>240</v>
      </c>
      <c r="C4554" t="s">
        <v>253</v>
      </c>
      <c r="D4554" t="s">
        <v>259</v>
      </c>
      <c r="E4554">
        <v>5</v>
      </c>
      <c r="F4554">
        <v>2015</v>
      </c>
      <c r="G4554">
        <v>16127.61812746</v>
      </c>
    </row>
    <row r="4555" spans="2:7" x14ac:dyDescent="0.25">
      <c r="B4555" t="s">
        <v>240</v>
      </c>
      <c r="C4555" t="s">
        <v>253</v>
      </c>
      <c r="D4555" t="s">
        <v>259</v>
      </c>
      <c r="E4555">
        <v>5</v>
      </c>
      <c r="F4555">
        <v>2020</v>
      </c>
      <c r="G4555">
        <v>15114.918234229999</v>
      </c>
    </row>
    <row r="4556" spans="2:7" x14ac:dyDescent="0.25">
      <c r="B4556" t="s">
        <v>240</v>
      </c>
      <c r="C4556" t="s">
        <v>253</v>
      </c>
      <c r="D4556" t="s">
        <v>259</v>
      </c>
      <c r="E4556">
        <v>5</v>
      </c>
      <c r="F4556">
        <v>2025</v>
      </c>
      <c r="G4556">
        <v>12082.58617551</v>
      </c>
    </row>
    <row r="4557" spans="2:7" x14ac:dyDescent="0.25">
      <c r="B4557" t="s">
        <v>240</v>
      </c>
      <c r="C4557" t="s">
        <v>253</v>
      </c>
      <c r="D4557" t="s">
        <v>259</v>
      </c>
      <c r="E4557">
        <v>5</v>
      </c>
      <c r="F4557">
        <v>2030</v>
      </c>
      <c r="G4557">
        <v>11935.68588461</v>
      </c>
    </row>
    <row r="4558" spans="2:7" x14ac:dyDescent="0.25">
      <c r="B4558" t="s">
        <v>240</v>
      </c>
      <c r="C4558" t="s">
        <v>253</v>
      </c>
      <c r="D4558" t="s">
        <v>259</v>
      </c>
      <c r="E4558">
        <v>5</v>
      </c>
      <c r="F4558">
        <v>2035</v>
      </c>
      <c r="G4558">
        <v>13530.226450620001</v>
      </c>
    </row>
    <row r="4559" spans="2:7" x14ac:dyDescent="0.25">
      <c r="B4559" t="s">
        <v>240</v>
      </c>
      <c r="C4559" t="s">
        <v>253</v>
      </c>
      <c r="D4559" t="s">
        <v>259</v>
      </c>
      <c r="E4559">
        <v>5</v>
      </c>
      <c r="F4559">
        <v>2040</v>
      </c>
      <c r="G4559">
        <v>13985.336021880001</v>
      </c>
    </row>
    <row r="4560" spans="2:7" x14ac:dyDescent="0.25">
      <c r="B4560" t="s">
        <v>240</v>
      </c>
      <c r="C4560" t="s">
        <v>253</v>
      </c>
      <c r="D4560" t="s">
        <v>259</v>
      </c>
      <c r="E4560">
        <v>5</v>
      </c>
      <c r="F4560">
        <v>2045</v>
      </c>
      <c r="G4560">
        <v>11862.04504757</v>
      </c>
    </row>
    <row r="4561" spans="2:8" x14ac:dyDescent="0.25">
      <c r="B4561" t="s">
        <v>240</v>
      </c>
      <c r="C4561" t="s">
        <v>253</v>
      </c>
      <c r="D4561" t="s">
        <v>259</v>
      </c>
      <c r="E4561">
        <v>5</v>
      </c>
      <c r="F4561">
        <v>2050</v>
      </c>
      <c r="G4561">
        <v>11300.277223880001</v>
      </c>
    </row>
    <row r="4562" spans="2:8" x14ac:dyDescent="0.25">
      <c r="B4562" t="s">
        <v>240</v>
      </c>
      <c r="C4562" t="s">
        <v>253</v>
      </c>
      <c r="D4562" t="s">
        <v>259</v>
      </c>
      <c r="E4562">
        <v>6</v>
      </c>
      <c r="F4562">
        <v>2010</v>
      </c>
      <c r="G4562">
        <v>4054.3704085300001</v>
      </c>
    </row>
    <row r="4563" spans="2:8" x14ac:dyDescent="0.25">
      <c r="B4563" t="s">
        <v>240</v>
      </c>
      <c r="C4563" t="s">
        <v>253</v>
      </c>
      <c r="D4563" t="s">
        <v>259</v>
      </c>
      <c r="E4563">
        <v>6</v>
      </c>
      <c r="F4563">
        <v>2015</v>
      </c>
      <c r="G4563">
        <v>4554.1292011699998</v>
      </c>
    </row>
    <row r="4564" spans="2:8" x14ac:dyDescent="0.25">
      <c r="B4564" t="s">
        <v>240</v>
      </c>
      <c r="C4564" t="s">
        <v>253</v>
      </c>
      <c r="D4564" t="s">
        <v>259</v>
      </c>
      <c r="E4564">
        <v>6</v>
      </c>
      <c r="F4564">
        <v>2020</v>
      </c>
      <c r="G4564">
        <v>4135.2208603999998</v>
      </c>
    </row>
    <row r="4565" spans="2:8" x14ac:dyDescent="0.25">
      <c r="B4565" t="s">
        <v>240</v>
      </c>
      <c r="C4565" t="s">
        <v>253</v>
      </c>
      <c r="D4565" t="s">
        <v>259</v>
      </c>
      <c r="E4565">
        <v>6</v>
      </c>
      <c r="F4565">
        <v>2025</v>
      </c>
      <c r="G4565">
        <v>5256.4345925300004</v>
      </c>
    </row>
    <row r="4566" spans="2:8" x14ac:dyDescent="0.25">
      <c r="B4566" t="s">
        <v>240</v>
      </c>
      <c r="C4566" t="s">
        <v>253</v>
      </c>
      <c r="D4566" t="s">
        <v>259</v>
      </c>
      <c r="E4566">
        <v>6</v>
      </c>
      <c r="F4566">
        <v>2030</v>
      </c>
      <c r="G4566">
        <v>4334.0910931199996</v>
      </c>
    </row>
    <row r="4567" spans="2:8" x14ac:dyDescent="0.25">
      <c r="B4567" t="s">
        <v>240</v>
      </c>
      <c r="C4567" t="s">
        <v>253</v>
      </c>
      <c r="D4567" t="s">
        <v>259</v>
      </c>
      <c r="E4567">
        <v>6</v>
      </c>
      <c r="F4567">
        <v>2035</v>
      </c>
      <c r="G4567">
        <v>3425.3480642999998</v>
      </c>
    </row>
    <row r="4568" spans="2:8" x14ac:dyDescent="0.25">
      <c r="B4568" t="s">
        <v>240</v>
      </c>
      <c r="C4568" t="s">
        <v>253</v>
      </c>
      <c r="D4568" t="s">
        <v>259</v>
      </c>
      <c r="E4568">
        <v>6</v>
      </c>
      <c r="F4568">
        <v>2040</v>
      </c>
      <c r="G4568">
        <v>2832.50472498</v>
      </c>
    </row>
    <row r="4569" spans="2:8" x14ac:dyDescent="0.25">
      <c r="B4569" t="s">
        <v>240</v>
      </c>
      <c r="C4569" t="s">
        <v>253</v>
      </c>
      <c r="D4569" t="s">
        <v>259</v>
      </c>
      <c r="E4569">
        <v>6</v>
      </c>
      <c r="F4569">
        <v>2045</v>
      </c>
      <c r="G4569">
        <v>3918.7396110700001</v>
      </c>
    </row>
    <row r="4570" spans="2:8" x14ac:dyDescent="0.25">
      <c r="B4570" t="s">
        <v>240</v>
      </c>
      <c r="C4570" t="s">
        <v>253</v>
      </c>
      <c r="D4570" t="s">
        <v>259</v>
      </c>
      <c r="E4570">
        <v>6</v>
      </c>
      <c r="F4570">
        <v>2050</v>
      </c>
      <c r="G4570">
        <v>3218.1506760299999</v>
      </c>
      <c r="H4570" s="161"/>
    </row>
    <row r="4571" spans="2:8" x14ac:dyDescent="0.25">
      <c r="B4571" t="s">
        <v>240</v>
      </c>
      <c r="C4571" t="s">
        <v>252</v>
      </c>
      <c r="D4571" t="s">
        <v>251</v>
      </c>
      <c r="E4571">
        <v>1</v>
      </c>
      <c r="F4571">
        <v>2010</v>
      </c>
      <c r="G4571" s="161">
        <v>1392944.96046</v>
      </c>
      <c r="H4571" s="161"/>
    </row>
    <row r="4572" spans="2:8" x14ac:dyDescent="0.25">
      <c r="B4572" t="s">
        <v>240</v>
      </c>
      <c r="C4572" t="s">
        <v>252</v>
      </c>
      <c r="D4572" t="s">
        <v>251</v>
      </c>
      <c r="E4572">
        <v>1</v>
      </c>
      <c r="F4572">
        <v>2015</v>
      </c>
      <c r="G4572" s="161">
        <v>1509781.11292</v>
      </c>
      <c r="H4572" s="161"/>
    </row>
    <row r="4573" spans="2:8" x14ac:dyDescent="0.25">
      <c r="B4573" t="s">
        <v>240</v>
      </c>
      <c r="C4573" t="s">
        <v>252</v>
      </c>
      <c r="D4573" t="s">
        <v>251</v>
      </c>
      <c r="E4573">
        <v>1</v>
      </c>
      <c r="F4573">
        <v>2020</v>
      </c>
      <c r="G4573" s="161">
        <v>1566864.5936400001</v>
      </c>
      <c r="H4573" s="161"/>
    </row>
    <row r="4574" spans="2:8" x14ac:dyDescent="0.25">
      <c r="B4574" t="s">
        <v>240</v>
      </c>
      <c r="C4574" t="s">
        <v>252</v>
      </c>
      <c r="D4574" t="s">
        <v>251</v>
      </c>
      <c r="E4574">
        <v>1</v>
      </c>
      <c r="F4574">
        <v>2025</v>
      </c>
      <c r="G4574" s="161">
        <v>1610317.9354099999</v>
      </c>
      <c r="H4574" s="161"/>
    </row>
    <row r="4575" spans="2:8" x14ac:dyDescent="0.25">
      <c r="B4575" t="s">
        <v>240</v>
      </c>
      <c r="C4575" t="s">
        <v>252</v>
      </c>
      <c r="D4575" t="s">
        <v>251</v>
      </c>
      <c r="E4575">
        <v>1</v>
      </c>
      <c r="F4575">
        <v>2030</v>
      </c>
      <c r="G4575" s="161">
        <v>1645617.8479500001</v>
      </c>
      <c r="H4575" s="161"/>
    </row>
    <row r="4576" spans="2:8" x14ac:dyDescent="0.25">
      <c r="B4576" t="s">
        <v>240</v>
      </c>
      <c r="C4576" t="s">
        <v>252</v>
      </c>
      <c r="D4576" t="s">
        <v>251</v>
      </c>
      <c r="E4576">
        <v>1</v>
      </c>
      <c r="F4576">
        <v>2035</v>
      </c>
      <c r="G4576" s="161">
        <v>1664227.3969399999</v>
      </c>
      <c r="H4576" s="161"/>
    </row>
    <row r="4577" spans="2:8" x14ac:dyDescent="0.25">
      <c r="B4577" t="s">
        <v>240</v>
      </c>
      <c r="C4577" t="s">
        <v>252</v>
      </c>
      <c r="D4577" t="s">
        <v>251</v>
      </c>
      <c r="E4577">
        <v>1</v>
      </c>
      <c r="F4577">
        <v>2040</v>
      </c>
      <c r="G4577" s="161">
        <v>1689405.2037599999</v>
      </c>
      <c r="H4577" s="161"/>
    </row>
    <row r="4578" spans="2:8" x14ac:dyDescent="0.25">
      <c r="B4578" t="s">
        <v>240</v>
      </c>
      <c r="C4578" t="s">
        <v>252</v>
      </c>
      <c r="D4578" t="s">
        <v>251</v>
      </c>
      <c r="E4578">
        <v>1</v>
      </c>
      <c r="F4578">
        <v>2045</v>
      </c>
      <c r="G4578" s="161">
        <v>1679133.1546400001</v>
      </c>
      <c r="H4578" s="161"/>
    </row>
    <row r="4579" spans="2:8" x14ac:dyDescent="0.25">
      <c r="B4579" t="s">
        <v>240</v>
      </c>
      <c r="C4579" t="s">
        <v>252</v>
      </c>
      <c r="D4579" t="s">
        <v>251</v>
      </c>
      <c r="E4579">
        <v>1</v>
      </c>
      <c r="F4579">
        <v>2050</v>
      </c>
      <c r="G4579" s="161">
        <v>1704623.77883</v>
      </c>
      <c r="H4579" s="161"/>
    </row>
    <row r="4580" spans="2:8" x14ac:dyDescent="0.25">
      <c r="B4580" t="s">
        <v>240</v>
      </c>
      <c r="C4580" t="s">
        <v>252</v>
      </c>
      <c r="D4580" t="s">
        <v>251</v>
      </c>
      <c r="E4580">
        <v>2</v>
      </c>
      <c r="F4580">
        <v>2010</v>
      </c>
      <c r="G4580" s="161">
        <v>683675.55432700005</v>
      </c>
      <c r="H4580" s="161"/>
    </row>
    <row r="4581" spans="2:8" x14ac:dyDescent="0.25">
      <c r="B4581" t="s">
        <v>240</v>
      </c>
      <c r="C4581" t="s">
        <v>252</v>
      </c>
      <c r="D4581" t="s">
        <v>251</v>
      </c>
      <c r="E4581">
        <v>2</v>
      </c>
      <c r="F4581">
        <v>2015</v>
      </c>
      <c r="G4581" s="161">
        <v>665681.97584199999</v>
      </c>
      <c r="H4581" s="161"/>
    </row>
    <row r="4582" spans="2:8" x14ac:dyDescent="0.25">
      <c r="B4582" t="s">
        <v>240</v>
      </c>
      <c r="C4582" t="s">
        <v>252</v>
      </c>
      <c r="D4582" t="s">
        <v>251</v>
      </c>
      <c r="E4582">
        <v>2</v>
      </c>
      <c r="F4582">
        <v>2020</v>
      </c>
      <c r="G4582" s="161">
        <v>675585.67019800004</v>
      </c>
      <c r="H4582" s="161"/>
    </row>
    <row r="4583" spans="2:8" x14ac:dyDescent="0.25">
      <c r="B4583" t="s">
        <v>240</v>
      </c>
      <c r="C4583" t="s">
        <v>252</v>
      </c>
      <c r="D4583" t="s">
        <v>251</v>
      </c>
      <c r="E4583">
        <v>2</v>
      </c>
      <c r="F4583">
        <v>2025</v>
      </c>
      <c r="G4583" s="161">
        <v>680615.37615699996</v>
      </c>
      <c r="H4583" s="161"/>
    </row>
    <row r="4584" spans="2:8" x14ac:dyDescent="0.25">
      <c r="B4584" t="s">
        <v>240</v>
      </c>
      <c r="C4584" t="s">
        <v>252</v>
      </c>
      <c r="D4584" t="s">
        <v>251</v>
      </c>
      <c r="E4584">
        <v>2</v>
      </c>
      <c r="F4584">
        <v>2030</v>
      </c>
      <c r="G4584" s="161">
        <v>679856.87641999999</v>
      </c>
      <c r="H4584" s="161"/>
    </row>
    <row r="4585" spans="2:8" x14ac:dyDescent="0.25">
      <c r="B4585" t="s">
        <v>240</v>
      </c>
      <c r="C4585" t="s">
        <v>252</v>
      </c>
      <c r="D4585" t="s">
        <v>251</v>
      </c>
      <c r="E4585">
        <v>2</v>
      </c>
      <c r="F4585">
        <v>2035</v>
      </c>
      <c r="G4585" s="161">
        <v>662823.51673100004</v>
      </c>
      <c r="H4585" s="161"/>
    </row>
    <row r="4586" spans="2:8" x14ac:dyDescent="0.25">
      <c r="B4586" t="s">
        <v>240</v>
      </c>
      <c r="C4586" t="s">
        <v>252</v>
      </c>
      <c r="D4586" t="s">
        <v>251</v>
      </c>
      <c r="E4586">
        <v>2</v>
      </c>
      <c r="F4586">
        <v>2040</v>
      </c>
      <c r="G4586" s="161">
        <v>657850.45303700003</v>
      </c>
      <c r="H4586" s="161"/>
    </row>
    <row r="4587" spans="2:8" x14ac:dyDescent="0.25">
      <c r="B4587" t="s">
        <v>240</v>
      </c>
      <c r="C4587" t="s">
        <v>252</v>
      </c>
      <c r="D4587" t="s">
        <v>251</v>
      </c>
      <c r="E4587">
        <v>2</v>
      </c>
      <c r="F4587">
        <v>2045</v>
      </c>
      <c r="G4587" s="161">
        <v>659903.240399</v>
      </c>
      <c r="H4587" s="161"/>
    </row>
    <row r="4588" spans="2:8" x14ac:dyDescent="0.25">
      <c r="B4588" t="s">
        <v>240</v>
      </c>
      <c r="C4588" t="s">
        <v>252</v>
      </c>
      <c r="D4588" t="s">
        <v>251</v>
      </c>
      <c r="E4588">
        <v>2</v>
      </c>
      <c r="F4588">
        <v>2050</v>
      </c>
      <c r="G4588" s="161">
        <v>663225.94917399995</v>
      </c>
      <c r="H4588" s="161"/>
    </row>
    <row r="4589" spans="2:8" x14ac:dyDescent="0.25">
      <c r="B4589" t="s">
        <v>240</v>
      </c>
      <c r="C4589" t="s">
        <v>252</v>
      </c>
      <c r="D4589" t="s">
        <v>251</v>
      </c>
      <c r="E4589">
        <v>3</v>
      </c>
      <c r="F4589">
        <v>2010</v>
      </c>
      <c r="G4589" s="161">
        <v>224991.604995</v>
      </c>
      <c r="H4589" s="161"/>
    </row>
    <row r="4590" spans="2:8" x14ac:dyDescent="0.25">
      <c r="B4590" t="s">
        <v>240</v>
      </c>
      <c r="C4590" t="s">
        <v>252</v>
      </c>
      <c r="D4590" t="s">
        <v>251</v>
      </c>
      <c r="E4590">
        <v>3</v>
      </c>
      <c r="F4590">
        <v>2015</v>
      </c>
      <c r="G4590" s="161">
        <v>265618.28257899999</v>
      </c>
      <c r="H4590" s="161"/>
    </row>
    <row r="4591" spans="2:8" x14ac:dyDescent="0.25">
      <c r="B4591" t="s">
        <v>240</v>
      </c>
      <c r="C4591" t="s">
        <v>252</v>
      </c>
      <c r="D4591" t="s">
        <v>251</v>
      </c>
      <c r="E4591">
        <v>3</v>
      </c>
      <c r="F4591">
        <v>2020</v>
      </c>
      <c r="G4591" s="161">
        <v>270224.52483000001</v>
      </c>
      <c r="H4591" s="161"/>
    </row>
    <row r="4592" spans="2:8" x14ac:dyDescent="0.25">
      <c r="B4592" t="s">
        <v>240</v>
      </c>
      <c r="C4592" t="s">
        <v>252</v>
      </c>
      <c r="D4592" t="s">
        <v>251</v>
      </c>
      <c r="E4592">
        <v>3</v>
      </c>
      <c r="F4592">
        <v>2025</v>
      </c>
      <c r="G4592" s="161">
        <v>266219.26014899998</v>
      </c>
      <c r="H4592" s="161"/>
    </row>
    <row r="4593" spans="2:8" x14ac:dyDescent="0.25">
      <c r="B4593" t="s">
        <v>240</v>
      </c>
      <c r="C4593" t="s">
        <v>252</v>
      </c>
      <c r="D4593" t="s">
        <v>251</v>
      </c>
      <c r="E4593">
        <v>3</v>
      </c>
      <c r="F4593">
        <v>2030</v>
      </c>
      <c r="G4593" s="161">
        <v>270088.05206100002</v>
      </c>
      <c r="H4593" s="161"/>
    </row>
    <row r="4594" spans="2:8" x14ac:dyDescent="0.25">
      <c r="B4594" t="s">
        <v>240</v>
      </c>
      <c r="C4594" t="s">
        <v>252</v>
      </c>
      <c r="D4594" t="s">
        <v>251</v>
      </c>
      <c r="E4594">
        <v>3</v>
      </c>
      <c r="F4594">
        <v>2035</v>
      </c>
      <c r="G4594" s="161">
        <v>270581.837291</v>
      </c>
      <c r="H4594" s="161"/>
    </row>
    <row r="4595" spans="2:8" x14ac:dyDescent="0.25">
      <c r="B4595" t="s">
        <v>240</v>
      </c>
      <c r="C4595" t="s">
        <v>252</v>
      </c>
      <c r="D4595" t="s">
        <v>251</v>
      </c>
      <c r="E4595">
        <v>3</v>
      </c>
      <c r="F4595">
        <v>2040</v>
      </c>
      <c r="G4595" s="161">
        <v>269678.257576</v>
      </c>
      <c r="H4595" s="161"/>
    </row>
    <row r="4596" spans="2:8" x14ac:dyDescent="0.25">
      <c r="B4596" t="s">
        <v>240</v>
      </c>
      <c r="C4596" t="s">
        <v>252</v>
      </c>
      <c r="D4596" t="s">
        <v>251</v>
      </c>
      <c r="E4596">
        <v>3</v>
      </c>
      <c r="F4596">
        <v>2045</v>
      </c>
      <c r="G4596" s="161">
        <v>278324.31537099998</v>
      </c>
      <c r="H4596" s="161"/>
    </row>
    <row r="4597" spans="2:8" x14ac:dyDescent="0.25">
      <c r="B4597" t="s">
        <v>240</v>
      </c>
      <c r="C4597" t="s">
        <v>252</v>
      </c>
      <c r="D4597" t="s">
        <v>251</v>
      </c>
      <c r="E4597">
        <v>3</v>
      </c>
      <c r="F4597">
        <v>2050</v>
      </c>
      <c r="G4597" s="161">
        <v>280197.91852900002</v>
      </c>
      <c r="H4597" s="161"/>
    </row>
    <row r="4598" spans="2:8" x14ac:dyDescent="0.25">
      <c r="B4598" t="s">
        <v>240</v>
      </c>
      <c r="C4598" t="s">
        <v>252</v>
      </c>
      <c r="D4598" t="s">
        <v>251</v>
      </c>
      <c r="E4598">
        <v>4</v>
      </c>
      <c r="F4598">
        <v>2010</v>
      </c>
      <c r="G4598" s="161">
        <v>104111.241974</v>
      </c>
      <c r="H4598" s="161"/>
    </row>
    <row r="4599" spans="2:8" x14ac:dyDescent="0.25">
      <c r="B4599" t="s">
        <v>240</v>
      </c>
      <c r="C4599" t="s">
        <v>252</v>
      </c>
      <c r="D4599" t="s">
        <v>251</v>
      </c>
      <c r="E4599">
        <v>4</v>
      </c>
      <c r="F4599">
        <v>2015</v>
      </c>
      <c r="G4599" s="161">
        <v>132074.00604400001</v>
      </c>
      <c r="H4599" s="161"/>
    </row>
    <row r="4600" spans="2:8" x14ac:dyDescent="0.25">
      <c r="B4600" t="s">
        <v>240</v>
      </c>
      <c r="C4600" t="s">
        <v>252</v>
      </c>
      <c r="D4600" t="s">
        <v>251</v>
      </c>
      <c r="E4600">
        <v>4</v>
      </c>
      <c r="F4600">
        <v>2020</v>
      </c>
      <c r="G4600" s="161">
        <v>140421.59824600001</v>
      </c>
      <c r="H4600" s="161"/>
    </row>
    <row r="4601" spans="2:8" x14ac:dyDescent="0.25">
      <c r="B4601" t="s">
        <v>240</v>
      </c>
      <c r="C4601" t="s">
        <v>252</v>
      </c>
      <c r="D4601" t="s">
        <v>251</v>
      </c>
      <c r="E4601">
        <v>4</v>
      </c>
      <c r="F4601">
        <v>2025</v>
      </c>
      <c r="G4601" s="161">
        <v>147006.606516</v>
      </c>
      <c r="H4601" s="161"/>
    </row>
    <row r="4602" spans="2:8" x14ac:dyDescent="0.25">
      <c r="B4602" t="s">
        <v>240</v>
      </c>
      <c r="C4602" t="s">
        <v>252</v>
      </c>
      <c r="D4602" t="s">
        <v>251</v>
      </c>
      <c r="E4602">
        <v>4</v>
      </c>
      <c r="F4602">
        <v>2030</v>
      </c>
      <c r="G4602" s="161">
        <v>152533.01814199999</v>
      </c>
      <c r="H4602" s="161"/>
    </row>
    <row r="4603" spans="2:8" x14ac:dyDescent="0.25">
      <c r="B4603" t="s">
        <v>240</v>
      </c>
      <c r="C4603" t="s">
        <v>252</v>
      </c>
      <c r="D4603" t="s">
        <v>251</v>
      </c>
      <c r="E4603">
        <v>4</v>
      </c>
      <c r="F4603">
        <v>2035</v>
      </c>
      <c r="G4603" s="161">
        <v>148215.63229899999</v>
      </c>
      <c r="H4603" s="161"/>
    </row>
    <row r="4604" spans="2:8" x14ac:dyDescent="0.25">
      <c r="B4604" t="s">
        <v>240</v>
      </c>
      <c r="C4604" t="s">
        <v>252</v>
      </c>
      <c r="D4604" t="s">
        <v>251</v>
      </c>
      <c r="E4604">
        <v>4</v>
      </c>
      <c r="F4604">
        <v>2040</v>
      </c>
      <c r="G4604" s="161">
        <v>150077.79946800001</v>
      </c>
      <c r="H4604" s="161"/>
    </row>
    <row r="4605" spans="2:8" x14ac:dyDescent="0.25">
      <c r="B4605" t="s">
        <v>240</v>
      </c>
      <c r="C4605" t="s">
        <v>252</v>
      </c>
      <c r="D4605" t="s">
        <v>251</v>
      </c>
      <c r="E4605">
        <v>4</v>
      </c>
      <c r="F4605">
        <v>2045</v>
      </c>
      <c r="G4605" s="161">
        <v>159448.762434</v>
      </c>
      <c r="H4605" s="161"/>
    </row>
    <row r="4606" spans="2:8" x14ac:dyDescent="0.25">
      <c r="B4606" t="s">
        <v>240</v>
      </c>
      <c r="C4606" t="s">
        <v>252</v>
      </c>
      <c r="D4606" t="s">
        <v>251</v>
      </c>
      <c r="E4606">
        <v>4</v>
      </c>
      <c r="F4606">
        <v>2050</v>
      </c>
      <c r="G4606" s="161">
        <v>148380.668665</v>
      </c>
    </row>
    <row r="4607" spans="2:8" x14ac:dyDescent="0.25">
      <c r="B4607" t="s">
        <v>240</v>
      </c>
      <c r="C4607" t="s">
        <v>252</v>
      </c>
      <c r="D4607" t="s">
        <v>251</v>
      </c>
      <c r="E4607">
        <v>5</v>
      </c>
      <c r="F4607">
        <v>2010</v>
      </c>
      <c r="G4607">
        <v>36152.429971910002</v>
      </c>
    </row>
    <row r="4608" spans="2:8" x14ac:dyDescent="0.25">
      <c r="B4608" t="s">
        <v>240</v>
      </c>
      <c r="C4608" t="s">
        <v>252</v>
      </c>
      <c r="D4608" t="s">
        <v>251</v>
      </c>
      <c r="E4608">
        <v>5</v>
      </c>
      <c r="F4608">
        <v>2015</v>
      </c>
      <c r="G4608">
        <v>43175.956836609999</v>
      </c>
    </row>
    <row r="4609" spans="2:8" x14ac:dyDescent="0.25">
      <c r="B4609" t="s">
        <v>240</v>
      </c>
      <c r="C4609" t="s">
        <v>252</v>
      </c>
      <c r="D4609" t="s">
        <v>251</v>
      </c>
      <c r="E4609">
        <v>5</v>
      </c>
      <c r="F4609">
        <v>2020</v>
      </c>
      <c r="G4609">
        <v>47062.007343860001</v>
      </c>
    </row>
    <row r="4610" spans="2:8" x14ac:dyDescent="0.25">
      <c r="B4610" t="s">
        <v>240</v>
      </c>
      <c r="C4610" t="s">
        <v>252</v>
      </c>
      <c r="D4610" t="s">
        <v>251</v>
      </c>
      <c r="E4610">
        <v>5</v>
      </c>
      <c r="F4610">
        <v>2025</v>
      </c>
      <c r="G4610">
        <v>43818.908197110002</v>
      </c>
    </row>
    <row r="4611" spans="2:8" x14ac:dyDescent="0.25">
      <c r="B4611" t="s">
        <v>240</v>
      </c>
      <c r="C4611" t="s">
        <v>252</v>
      </c>
      <c r="D4611" t="s">
        <v>251</v>
      </c>
      <c r="E4611">
        <v>5</v>
      </c>
      <c r="F4611">
        <v>2030</v>
      </c>
      <c r="G4611">
        <v>40337.99069359</v>
      </c>
    </row>
    <row r="4612" spans="2:8" x14ac:dyDescent="0.25">
      <c r="B4612" t="s">
        <v>240</v>
      </c>
      <c r="C4612" t="s">
        <v>252</v>
      </c>
      <c r="D4612" t="s">
        <v>251</v>
      </c>
      <c r="E4612">
        <v>5</v>
      </c>
      <c r="F4612">
        <v>2035</v>
      </c>
      <c r="G4612">
        <v>43804.414600390002</v>
      </c>
    </row>
    <row r="4613" spans="2:8" x14ac:dyDescent="0.25">
      <c r="B4613" t="s">
        <v>240</v>
      </c>
      <c r="C4613" t="s">
        <v>252</v>
      </c>
      <c r="D4613" t="s">
        <v>251</v>
      </c>
      <c r="E4613">
        <v>5</v>
      </c>
      <c r="F4613">
        <v>2040</v>
      </c>
      <c r="G4613">
        <v>44110.608490600003</v>
      </c>
    </row>
    <row r="4614" spans="2:8" x14ac:dyDescent="0.25">
      <c r="B4614" t="s">
        <v>240</v>
      </c>
      <c r="C4614" t="s">
        <v>252</v>
      </c>
      <c r="D4614" t="s">
        <v>251</v>
      </c>
      <c r="E4614">
        <v>5</v>
      </c>
      <c r="F4614">
        <v>2045</v>
      </c>
      <c r="G4614">
        <v>44765.926758759997</v>
      </c>
    </row>
    <row r="4615" spans="2:8" x14ac:dyDescent="0.25">
      <c r="B4615" t="s">
        <v>240</v>
      </c>
      <c r="C4615" t="s">
        <v>252</v>
      </c>
      <c r="D4615" t="s">
        <v>251</v>
      </c>
      <c r="E4615">
        <v>5</v>
      </c>
      <c r="F4615">
        <v>2050</v>
      </c>
      <c r="G4615">
        <v>43924.499333200001</v>
      </c>
    </row>
    <row r="4616" spans="2:8" x14ac:dyDescent="0.25">
      <c r="B4616" t="s">
        <v>240</v>
      </c>
      <c r="C4616" t="s">
        <v>252</v>
      </c>
      <c r="D4616" t="s">
        <v>251</v>
      </c>
      <c r="E4616">
        <v>6</v>
      </c>
      <c r="F4616">
        <v>2010</v>
      </c>
      <c r="G4616">
        <v>18274.23609898</v>
      </c>
    </row>
    <row r="4617" spans="2:8" x14ac:dyDescent="0.25">
      <c r="B4617" t="s">
        <v>240</v>
      </c>
      <c r="C4617" t="s">
        <v>252</v>
      </c>
      <c r="D4617" t="s">
        <v>251</v>
      </c>
      <c r="E4617">
        <v>6</v>
      </c>
      <c r="F4617">
        <v>2015</v>
      </c>
      <c r="G4617">
        <v>21702.61809761</v>
      </c>
    </row>
    <row r="4618" spans="2:8" x14ac:dyDescent="0.25">
      <c r="B4618" t="s">
        <v>240</v>
      </c>
      <c r="C4618" t="s">
        <v>252</v>
      </c>
      <c r="D4618" t="s">
        <v>251</v>
      </c>
      <c r="E4618">
        <v>6</v>
      </c>
      <c r="F4618">
        <v>2020</v>
      </c>
      <c r="G4618">
        <v>22491.20023645</v>
      </c>
    </row>
    <row r="4619" spans="2:8" x14ac:dyDescent="0.25">
      <c r="B4619" t="s">
        <v>240</v>
      </c>
      <c r="C4619" t="s">
        <v>252</v>
      </c>
      <c r="D4619" t="s">
        <v>251</v>
      </c>
      <c r="E4619">
        <v>6</v>
      </c>
      <c r="F4619">
        <v>2025</v>
      </c>
      <c r="G4619">
        <v>18902.790106979999</v>
      </c>
    </row>
    <row r="4620" spans="2:8" x14ac:dyDescent="0.25">
      <c r="B4620" t="s">
        <v>240</v>
      </c>
      <c r="C4620" t="s">
        <v>252</v>
      </c>
      <c r="D4620" t="s">
        <v>251</v>
      </c>
      <c r="E4620">
        <v>6</v>
      </c>
      <c r="F4620">
        <v>2030</v>
      </c>
      <c r="G4620">
        <v>17810.759494099999</v>
      </c>
    </row>
    <row r="4621" spans="2:8" x14ac:dyDescent="0.25">
      <c r="B4621" t="s">
        <v>240</v>
      </c>
      <c r="C4621" t="s">
        <v>252</v>
      </c>
      <c r="D4621" t="s">
        <v>251</v>
      </c>
      <c r="E4621">
        <v>6</v>
      </c>
      <c r="F4621">
        <v>2035</v>
      </c>
      <c r="G4621">
        <v>22094.724867559999</v>
      </c>
    </row>
    <row r="4622" spans="2:8" x14ac:dyDescent="0.25">
      <c r="B4622" t="s">
        <v>240</v>
      </c>
      <c r="C4622" t="s">
        <v>252</v>
      </c>
      <c r="D4622" t="s">
        <v>251</v>
      </c>
      <c r="E4622">
        <v>6</v>
      </c>
      <c r="F4622">
        <v>2040</v>
      </c>
      <c r="G4622">
        <v>19557.841758539998</v>
      </c>
    </row>
    <row r="4623" spans="2:8" x14ac:dyDescent="0.25">
      <c r="B4623" t="s">
        <v>240</v>
      </c>
      <c r="C4623" t="s">
        <v>252</v>
      </c>
      <c r="D4623" t="s">
        <v>251</v>
      </c>
      <c r="E4623">
        <v>6</v>
      </c>
      <c r="F4623">
        <v>2045</v>
      </c>
      <c r="G4623">
        <v>17766.831113079999</v>
      </c>
    </row>
    <row r="4624" spans="2:8" x14ac:dyDescent="0.25">
      <c r="B4624" t="s">
        <v>240</v>
      </c>
      <c r="C4624" t="s">
        <v>252</v>
      </c>
      <c r="D4624" t="s">
        <v>251</v>
      </c>
      <c r="E4624">
        <v>6</v>
      </c>
      <c r="F4624">
        <v>2050</v>
      </c>
      <c r="G4624">
        <v>21194.69132183</v>
      </c>
      <c r="H4624" s="161"/>
    </row>
    <row r="4625" spans="2:8" x14ac:dyDescent="0.25">
      <c r="B4625" t="s">
        <v>240</v>
      </c>
      <c r="C4625" t="s">
        <v>252</v>
      </c>
      <c r="D4625" t="s">
        <v>254</v>
      </c>
      <c r="E4625">
        <v>1</v>
      </c>
      <c r="F4625">
        <v>2010</v>
      </c>
      <c r="G4625" s="161">
        <v>528123.27205599996</v>
      </c>
      <c r="H4625" s="161"/>
    </row>
    <row r="4626" spans="2:8" x14ac:dyDescent="0.25">
      <c r="B4626" t="s">
        <v>240</v>
      </c>
      <c r="C4626" t="s">
        <v>252</v>
      </c>
      <c r="D4626" t="s">
        <v>254</v>
      </c>
      <c r="E4626">
        <v>1</v>
      </c>
      <c r="F4626">
        <v>2015</v>
      </c>
      <c r="G4626" s="161">
        <v>566538.09123100003</v>
      </c>
      <c r="H4626" s="161"/>
    </row>
    <row r="4627" spans="2:8" x14ac:dyDescent="0.25">
      <c r="B4627" t="s">
        <v>240</v>
      </c>
      <c r="C4627" t="s">
        <v>252</v>
      </c>
      <c r="D4627" t="s">
        <v>254</v>
      </c>
      <c r="E4627">
        <v>1</v>
      </c>
      <c r="F4627">
        <v>2020</v>
      </c>
      <c r="G4627" s="161">
        <v>584632.920178</v>
      </c>
      <c r="H4627" s="161"/>
    </row>
    <row r="4628" spans="2:8" x14ac:dyDescent="0.25">
      <c r="B4628" t="s">
        <v>240</v>
      </c>
      <c r="C4628" t="s">
        <v>252</v>
      </c>
      <c r="D4628" t="s">
        <v>254</v>
      </c>
      <c r="E4628">
        <v>1</v>
      </c>
      <c r="F4628">
        <v>2025</v>
      </c>
      <c r="G4628" s="161">
        <v>604399.77999499999</v>
      </c>
      <c r="H4628" s="161"/>
    </row>
    <row r="4629" spans="2:8" x14ac:dyDescent="0.25">
      <c r="B4629" t="s">
        <v>240</v>
      </c>
      <c r="C4629" t="s">
        <v>252</v>
      </c>
      <c r="D4629" t="s">
        <v>254</v>
      </c>
      <c r="E4629">
        <v>1</v>
      </c>
      <c r="F4629">
        <v>2030</v>
      </c>
      <c r="G4629" s="161">
        <v>622409.39523999998</v>
      </c>
      <c r="H4629" s="161"/>
    </row>
    <row r="4630" spans="2:8" x14ac:dyDescent="0.25">
      <c r="B4630" t="s">
        <v>240</v>
      </c>
      <c r="C4630" t="s">
        <v>252</v>
      </c>
      <c r="D4630" t="s">
        <v>254</v>
      </c>
      <c r="E4630">
        <v>1</v>
      </c>
      <c r="F4630">
        <v>2035</v>
      </c>
      <c r="G4630" s="161">
        <v>649968.04123900004</v>
      </c>
      <c r="H4630" s="161"/>
    </row>
    <row r="4631" spans="2:8" x14ac:dyDescent="0.25">
      <c r="B4631" t="s">
        <v>240</v>
      </c>
      <c r="C4631" t="s">
        <v>252</v>
      </c>
      <c r="D4631" t="s">
        <v>254</v>
      </c>
      <c r="E4631">
        <v>1</v>
      </c>
      <c r="F4631">
        <v>2040</v>
      </c>
      <c r="G4631" s="161">
        <v>656243.93153199996</v>
      </c>
      <c r="H4631" s="161"/>
    </row>
    <row r="4632" spans="2:8" x14ac:dyDescent="0.25">
      <c r="B4632" t="s">
        <v>240</v>
      </c>
      <c r="C4632" t="s">
        <v>252</v>
      </c>
      <c r="D4632" t="s">
        <v>254</v>
      </c>
      <c r="E4632">
        <v>1</v>
      </c>
      <c r="F4632">
        <v>2045</v>
      </c>
      <c r="G4632" s="161">
        <v>665187.99293399998</v>
      </c>
      <c r="H4632" s="161"/>
    </row>
    <row r="4633" spans="2:8" x14ac:dyDescent="0.25">
      <c r="B4633" t="s">
        <v>240</v>
      </c>
      <c r="C4633" t="s">
        <v>252</v>
      </c>
      <c r="D4633" t="s">
        <v>254</v>
      </c>
      <c r="E4633">
        <v>1</v>
      </c>
      <c r="F4633">
        <v>2050</v>
      </c>
      <c r="G4633" s="161">
        <v>666663.08558299998</v>
      </c>
      <c r="H4633" s="161"/>
    </row>
    <row r="4634" spans="2:8" x14ac:dyDescent="0.25">
      <c r="B4634" t="s">
        <v>240</v>
      </c>
      <c r="C4634" t="s">
        <v>252</v>
      </c>
      <c r="D4634" t="s">
        <v>254</v>
      </c>
      <c r="E4634">
        <v>2</v>
      </c>
      <c r="F4634">
        <v>2010</v>
      </c>
      <c r="G4634" s="161">
        <v>260430.77328699999</v>
      </c>
      <c r="H4634" s="161"/>
    </row>
    <row r="4635" spans="2:8" x14ac:dyDescent="0.25">
      <c r="B4635" t="s">
        <v>240</v>
      </c>
      <c r="C4635" t="s">
        <v>252</v>
      </c>
      <c r="D4635" t="s">
        <v>254</v>
      </c>
      <c r="E4635">
        <v>2</v>
      </c>
      <c r="F4635">
        <v>2015</v>
      </c>
      <c r="G4635" s="161">
        <v>262316.05554199999</v>
      </c>
      <c r="H4635" s="161"/>
    </row>
    <row r="4636" spans="2:8" x14ac:dyDescent="0.25">
      <c r="B4636" t="s">
        <v>240</v>
      </c>
      <c r="C4636" t="s">
        <v>252</v>
      </c>
      <c r="D4636" t="s">
        <v>254</v>
      </c>
      <c r="E4636">
        <v>2</v>
      </c>
      <c r="F4636">
        <v>2020</v>
      </c>
      <c r="G4636" s="161">
        <v>266217.50468200003</v>
      </c>
      <c r="H4636" s="161"/>
    </row>
    <row r="4637" spans="2:8" x14ac:dyDescent="0.25">
      <c r="B4637" t="s">
        <v>240</v>
      </c>
      <c r="C4637" t="s">
        <v>252</v>
      </c>
      <c r="D4637" t="s">
        <v>254</v>
      </c>
      <c r="E4637">
        <v>2</v>
      </c>
      <c r="F4637">
        <v>2025</v>
      </c>
      <c r="G4637" s="161">
        <v>271804.47716900002</v>
      </c>
      <c r="H4637" s="161"/>
    </row>
    <row r="4638" spans="2:8" x14ac:dyDescent="0.25">
      <c r="B4638" t="s">
        <v>240</v>
      </c>
      <c r="C4638" t="s">
        <v>252</v>
      </c>
      <c r="D4638" t="s">
        <v>254</v>
      </c>
      <c r="E4638">
        <v>2</v>
      </c>
      <c r="F4638">
        <v>2030</v>
      </c>
      <c r="G4638" s="161">
        <v>273911.95583300001</v>
      </c>
      <c r="H4638" s="161"/>
    </row>
    <row r="4639" spans="2:8" x14ac:dyDescent="0.25">
      <c r="B4639" t="s">
        <v>240</v>
      </c>
      <c r="C4639" t="s">
        <v>252</v>
      </c>
      <c r="D4639" t="s">
        <v>254</v>
      </c>
      <c r="E4639">
        <v>2</v>
      </c>
      <c r="F4639">
        <v>2035</v>
      </c>
      <c r="G4639" s="161">
        <v>268107.88312100002</v>
      </c>
      <c r="H4639" s="161"/>
    </row>
    <row r="4640" spans="2:8" x14ac:dyDescent="0.25">
      <c r="B4640" t="s">
        <v>240</v>
      </c>
      <c r="C4640" t="s">
        <v>252</v>
      </c>
      <c r="D4640" t="s">
        <v>254</v>
      </c>
      <c r="E4640">
        <v>2</v>
      </c>
      <c r="F4640">
        <v>2040</v>
      </c>
      <c r="G4640" s="161">
        <v>265620.30913900002</v>
      </c>
      <c r="H4640" s="161"/>
    </row>
    <row r="4641" spans="2:8" x14ac:dyDescent="0.25">
      <c r="B4641" t="s">
        <v>240</v>
      </c>
      <c r="C4641" t="s">
        <v>252</v>
      </c>
      <c r="D4641" t="s">
        <v>254</v>
      </c>
      <c r="E4641">
        <v>2</v>
      </c>
      <c r="F4641">
        <v>2045</v>
      </c>
      <c r="G4641" s="161">
        <v>259032.286685</v>
      </c>
      <c r="H4641" s="161"/>
    </row>
    <row r="4642" spans="2:8" x14ac:dyDescent="0.25">
      <c r="B4642" t="s">
        <v>240</v>
      </c>
      <c r="C4642" t="s">
        <v>252</v>
      </c>
      <c r="D4642" t="s">
        <v>254</v>
      </c>
      <c r="E4642">
        <v>2</v>
      </c>
      <c r="F4642">
        <v>2050</v>
      </c>
      <c r="G4642" s="161">
        <v>270063.70113</v>
      </c>
      <c r="H4642" s="161"/>
    </row>
    <row r="4643" spans="2:8" x14ac:dyDescent="0.25">
      <c r="B4643" t="s">
        <v>240</v>
      </c>
      <c r="C4643" t="s">
        <v>252</v>
      </c>
      <c r="D4643" t="s">
        <v>254</v>
      </c>
      <c r="E4643">
        <v>3</v>
      </c>
      <c r="F4643">
        <v>2010</v>
      </c>
      <c r="G4643" s="161">
        <v>100592.401646</v>
      </c>
      <c r="H4643" s="161"/>
    </row>
    <row r="4644" spans="2:8" x14ac:dyDescent="0.25">
      <c r="B4644" t="s">
        <v>240</v>
      </c>
      <c r="C4644" t="s">
        <v>252</v>
      </c>
      <c r="D4644" t="s">
        <v>254</v>
      </c>
      <c r="E4644">
        <v>3</v>
      </c>
      <c r="F4644">
        <v>2015</v>
      </c>
      <c r="G4644" s="161">
        <v>114306.098086</v>
      </c>
      <c r="H4644" s="161"/>
    </row>
    <row r="4645" spans="2:8" x14ac:dyDescent="0.25">
      <c r="B4645" t="s">
        <v>240</v>
      </c>
      <c r="C4645" t="s">
        <v>252</v>
      </c>
      <c r="D4645" t="s">
        <v>254</v>
      </c>
      <c r="E4645">
        <v>3</v>
      </c>
      <c r="F4645">
        <v>2020</v>
      </c>
      <c r="G4645" s="161">
        <v>112714.78596199999</v>
      </c>
      <c r="H4645" s="161"/>
    </row>
    <row r="4646" spans="2:8" x14ac:dyDescent="0.25">
      <c r="B4646" t="s">
        <v>240</v>
      </c>
      <c r="C4646" t="s">
        <v>252</v>
      </c>
      <c r="D4646" t="s">
        <v>254</v>
      </c>
      <c r="E4646">
        <v>3</v>
      </c>
      <c r="F4646">
        <v>2025</v>
      </c>
      <c r="G4646" s="161">
        <v>106218.142045</v>
      </c>
      <c r="H4646" s="161"/>
    </row>
    <row r="4647" spans="2:8" x14ac:dyDescent="0.25">
      <c r="B4647" t="s">
        <v>240</v>
      </c>
      <c r="C4647" t="s">
        <v>252</v>
      </c>
      <c r="D4647" t="s">
        <v>254</v>
      </c>
      <c r="E4647">
        <v>3</v>
      </c>
      <c r="F4647">
        <v>2030</v>
      </c>
      <c r="G4647" s="161">
        <v>104650.916021</v>
      </c>
      <c r="H4647" s="161"/>
    </row>
    <row r="4648" spans="2:8" x14ac:dyDescent="0.25">
      <c r="B4648" t="s">
        <v>240</v>
      </c>
      <c r="C4648" t="s">
        <v>252</v>
      </c>
      <c r="D4648" t="s">
        <v>254</v>
      </c>
      <c r="E4648">
        <v>3</v>
      </c>
      <c r="F4648">
        <v>2035</v>
      </c>
      <c r="G4648" s="161">
        <v>110404.640315</v>
      </c>
      <c r="H4648" s="161"/>
    </row>
    <row r="4649" spans="2:8" x14ac:dyDescent="0.25">
      <c r="B4649" t="s">
        <v>240</v>
      </c>
      <c r="C4649" t="s">
        <v>252</v>
      </c>
      <c r="D4649" t="s">
        <v>254</v>
      </c>
      <c r="E4649">
        <v>3</v>
      </c>
      <c r="F4649">
        <v>2040</v>
      </c>
      <c r="G4649" s="161">
        <v>114579.32051200001</v>
      </c>
      <c r="H4649" s="161"/>
    </row>
    <row r="4650" spans="2:8" x14ac:dyDescent="0.25">
      <c r="B4650" t="s">
        <v>240</v>
      </c>
      <c r="C4650" t="s">
        <v>252</v>
      </c>
      <c r="D4650" t="s">
        <v>254</v>
      </c>
      <c r="E4650">
        <v>3</v>
      </c>
      <c r="F4650">
        <v>2045</v>
      </c>
      <c r="G4650" s="161">
        <v>115184.885679</v>
      </c>
      <c r="H4650" s="161"/>
    </row>
    <row r="4651" spans="2:8" x14ac:dyDescent="0.25">
      <c r="B4651" t="s">
        <v>240</v>
      </c>
      <c r="C4651" t="s">
        <v>252</v>
      </c>
      <c r="D4651" t="s">
        <v>254</v>
      </c>
      <c r="E4651">
        <v>3</v>
      </c>
      <c r="F4651">
        <v>2050</v>
      </c>
      <c r="G4651" s="161">
        <v>107785.980811</v>
      </c>
    </row>
    <row r="4652" spans="2:8" x14ac:dyDescent="0.25">
      <c r="B4652" t="s">
        <v>240</v>
      </c>
      <c r="C4652" t="s">
        <v>252</v>
      </c>
      <c r="D4652" t="s">
        <v>254</v>
      </c>
      <c r="E4652">
        <v>4</v>
      </c>
      <c r="F4652">
        <v>2010</v>
      </c>
      <c r="G4652">
        <v>61586.940413769997</v>
      </c>
    </row>
    <row r="4653" spans="2:8" x14ac:dyDescent="0.25">
      <c r="B4653" t="s">
        <v>240</v>
      </c>
      <c r="C4653" t="s">
        <v>252</v>
      </c>
      <c r="D4653" t="s">
        <v>254</v>
      </c>
      <c r="E4653">
        <v>4</v>
      </c>
      <c r="F4653">
        <v>2015</v>
      </c>
      <c r="G4653">
        <v>68039.083083570004</v>
      </c>
    </row>
    <row r="4654" spans="2:8" x14ac:dyDescent="0.25">
      <c r="B4654" t="s">
        <v>240</v>
      </c>
      <c r="C4654" t="s">
        <v>252</v>
      </c>
      <c r="D4654" t="s">
        <v>254</v>
      </c>
      <c r="E4654">
        <v>4</v>
      </c>
      <c r="F4654">
        <v>2020</v>
      </c>
      <c r="G4654">
        <v>66469.047419109993</v>
      </c>
    </row>
    <row r="4655" spans="2:8" x14ac:dyDescent="0.25">
      <c r="B4655" t="s">
        <v>240</v>
      </c>
      <c r="C4655" t="s">
        <v>252</v>
      </c>
      <c r="D4655" t="s">
        <v>254</v>
      </c>
      <c r="E4655">
        <v>4</v>
      </c>
      <c r="F4655">
        <v>2025</v>
      </c>
      <c r="G4655">
        <v>64887.861441870002</v>
      </c>
    </row>
    <row r="4656" spans="2:8" x14ac:dyDescent="0.25">
      <c r="B4656" t="s">
        <v>240</v>
      </c>
      <c r="C4656" t="s">
        <v>252</v>
      </c>
      <c r="D4656" t="s">
        <v>254</v>
      </c>
      <c r="E4656">
        <v>4</v>
      </c>
      <c r="F4656">
        <v>2030</v>
      </c>
      <c r="G4656">
        <v>60300.265036390003</v>
      </c>
    </row>
    <row r="4657" spans="2:7" x14ac:dyDescent="0.25">
      <c r="B4657" t="s">
        <v>240</v>
      </c>
      <c r="C4657" t="s">
        <v>252</v>
      </c>
      <c r="D4657" t="s">
        <v>254</v>
      </c>
      <c r="E4657">
        <v>4</v>
      </c>
      <c r="F4657">
        <v>2035</v>
      </c>
      <c r="G4657">
        <v>63877.393753010001</v>
      </c>
    </row>
    <row r="4658" spans="2:7" x14ac:dyDescent="0.25">
      <c r="B4658" t="s">
        <v>240</v>
      </c>
      <c r="C4658" t="s">
        <v>252</v>
      </c>
      <c r="D4658" t="s">
        <v>254</v>
      </c>
      <c r="E4658">
        <v>4</v>
      </c>
      <c r="F4658">
        <v>2040</v>
      </c>
      <c r="G4658">
        <v>65942.905629240006</v>
      </c>
    </row>
    <row r="4659" spans="2:7" x14ac:dyDescent="0.25">
      <c r="B4659" t="s">
        <v>240</v>
      </c>
      <c r="C4659" t="s">
        <v>252</v>
      </c>
      <c r="D4659" t="s">
        <v>254</v>
      </c>
      <c r="E4659">
        <v>4</v>
      </c>
      <c r="F4659">
        <v>2045</v>
      </c>
      <c r="G4659">
        <v>62451.868295530003</v>
      </c>
    </row>
    <row r="4660" spans="2:7" x14ac:dyDescent="0.25">
      <c r="B4660" t="s">
        <v>240</v>
      </c>
      <c r="C4660" t="s">
        <v>252</v>
      </c>
      <c r="D4660" t="s">
        <v>254</v>
      </c>
      <c r="E4660">
        <v>4</v>
      </c>
      <c r="F4660">
        <v>2050</v>
      </c>
      <c r="G4660">
        <v>61790.075079000002</v>
      </c>
    </row>
    <row r="4661" spans="2:7" x14ac:dyDescent="0.25">
      <c r="B4661" t="s">
        <v>240</v>
      </c>
      <c r="C4661" t="s">
        <v>252</v>
      </c>
      <c r="D4661" t="s">
        <v>254</v>
      </c>
      <c r="E4661">
        <v>5</v>
      </c>
      <c r="F4661">
        <v>2010</v>
      </c>
      <c r="G4661">
        <v>30965.789775239999</v>
      </c>
    </row>
    <row r="4662" spans="2:7" x14ac:dyDescent="0.25">
      <c r="B4662" t="s">
        <v>240</v>
      </c>
      <c r="C4662" t="s">
        <v>252</v>
      </c>
      <c r="D4662" t="s">
        <v>254</v>
      </c>
      <c r="E4662">
        <v>5</v>
      </c>
      <c r="F4662">
        <v>2015</v>
      </c>
      <c r="G4662">
        <v>27237.691853749999</v>
      </c>
    </row>
    <row r="4663" spans="2:7" x14ac:dyDescent="0.25">
      <c r="B4663" t="s">
        <v>240</v>
      </c>
      <c r="C4663" t="s">
        <v>252</v>
      </c>
      <c r="D4663" t="s">
        <v>254</v>
      </c>
      <c r="E4663">
        <v>5</v>
      </c>
      <c r="F4663">
        <v>2020</v>
      </c>
      <c r="G4663">
        <v>22721.179744370002</v>
      </c>
    </row>
    <row r="4664" spans="2:7" x14ac:dyDescent="0.25">
      <c r="B4664" t="s">
        <v>240</v>
      </c>
      <c r="C4664" t="s">
        <v>252</v>
      </c>
      <c r="D4664" t="s">
        <v>254</v>
      </c>
      <c r="E4664">
        <v>5</v>
      </c>
      <c r="F4664">
        <v>2025</v>
      </c>
      <c r="G4664">
        <v>20911.961401389999</v>
      </c>
    </row>
    <row r="4665" spans="2:7" x14ac:dyDescent="0.25">
      <c r="B4665" t="s">
        <v>240</v>
      </c>
      <c r="C4665" t="s">
        <v>252</v>
      </c>
      <c r="D4665" t="s">
        <v>254</v>
      </c>
      <c r="E4665">
        <v>5</v>
      </c>
      <c r="F4665">
        <v>2030</v>
      </c>
      <c r="G4665">
        <v>19222.257871009999</v>
      </c>
    </row>
    <row r="4666" spans="2:7" x14ac:dyDescent="0.25">
      <c r="B4666" t="s">
        <v>240</v>
      </c>
      <c r="C4666" t="s">
        <v>252</v>
      </c>
      <c r="D4666" t="s">
        <v>254</v>
      </c>
      <c r="E4666">
        <v>5</v>
      </c>
      <c r="F4666">
        <v>2035</v>
      </c>
      <c r="G4666">
        <v>21004.689548509999</v>
      </c>
    </row>
    <row r="4667" spans="2:7" x14ac:dyDescent="0.25">
      <c r="B4667" t="s">
        <v>240</v>
      </c>
      <c r="C4667" t="s">
        <v>252</v>
      </c>
      <c r="D4667" t="s">
        <v>254</v>
      </c>
      <c r="E4667">
        <v>5</v>
      </c>
      <c r="F4667">
        <v>2040</v>
      </c>
      <c r="G4667">
        <v>22013.516118200001</v>
      </c>
    </row>
    <row r="4668" spans="2:7" x14ac:dyDescent="0.25">
      <c r="B4668" t="s">
        <v>240</v>
      </c>
      <c r="C4668" t="s">
        <v>252</v>
      </c>
      <c r="D4668" t="s">
        <v>254</v>
      </c>
      <c r="E4668">
        <v>5</v>
      </c>
      <c r="F4668">
        <v>2045</v>
      </c>
      <c r="G4668">
        <v>23728.444317000001</v>
      </c>
    </row>
    <row r="4669" spans="2:7" x14ac:dyDescent="0.25">
      <c r="B4669" t="s">
        <v>240</v>
      </c>
      <c r="C4669" t="s">
        <v>252</v>
      </c>
      <c r="D4669" t="s">
        <v>254</v>
      </c>
      <c r="E4669">
        <v>5</v>
      </c>
      <c r="F4669">
        <v>2050</v>
      </c>
      <c r="G4669">
        <v>20613.808426790001</v>
      </c>
    </row>
    <row r="4670" spans="2:7" x14ac:dyDescent="0.25">
      <c r="B4670" t="s">
        <v>240</v>
      </c>
      <c r="C4670" t="s">
        <v>252</v>
      </c>
      <c r="D4670" t="s">
        <v>254</v>
      </c>
      <c r="E4670">
        <v>6</v>
      </c>
      <c r="F4670">
        <v>2010</v>
      </c>
      <c r="G4670">
        <v>23020.445716869999</v>
      </c>
    </row>
    <row r="4671" spans="2:7" x14ac:dyDescent="0.25">
      <c r="B4671" t="s">
        <v>240</v>
      </c>
      <c r="C4671" t="s">
        <v>252</v>
      </c>
      <c r="D4671" t="s">
        <v>254</v>
      </c>
      <c r="E4671">
        <v>6</v>
      </c>
      <c r="F4671">
        <v>2015</v>
      </c>
      <c r="G4671">
        <v>14265.01610599</v>
      </c>
    </row>
    <row r="4672" spans="2:7" x14ac:dyDescent="0.25">
      <c r="B4672" t="s">
        <v>240</v>
      </c>
      <c r="C4672" t="s">
        <v>252</v>
      </c>
      <c r="D4672" t="s">
        <v>254</v>
      </c>
      <c r="E4672">
        <v>6</v>
      </c>
      <c r="F4672">
        <v>2020</v>
      </c>
      <c r="G4672">
        <v>9861.4779668600004</v>
      </c>
    </row>
    <row r="4673" spans="2:8" x14ac:dyDescent="0.25">
      <c r="B4673" t="s">
        <v>240</v>
      </c>
      <c r="C4673" t="s">
        <v>252</v>
      </c>
      <c r="D4673" t="s">
        <v>254</v>
      </c>
      <c r="E4673">
        <v>6</v>
      </c>
      <c r="F4673">
        <v>2025</v>
      </c>
      <c r="G4673">
        <v>8877.0440358300002</v>
      </c>
    </row>
    <row r="4674" spans="2:8" x14ac:dyDescent="0.25">
      <c r="B4674" t="s">
        <v>240</v>
      </c>
      <c r="C4674" t="s">
        <v>252</v>
      </c>
      <c r="D4674" t="s">
        <v>254</v>
      </c>
      <c r="E4674">
        <v>6</v>
      </c>
      <c r="F4674">
        <v>2030</v>
      </c>
      <c r="G4674">
        <v>8394.4765915200005</v>
      </c>
    </row>
    <row r="4675" spans="2:8" x14ac:dyDescent="0.25">
      <c r="B4675" t="s">
        <v>240</v>
      </c>
      <c r="C4675" t="s">
        <v>252</v>
      </c>
      <c r="D4675" t="s">
        <v>254</v>
      </c>
      <c r="E4675">
        <v>6</v>
      </c>
      <c r="F4675">
        <v>2035</v>
      </c>
      <c r="G4675">
        <v>7989.9983037499996</v>
      </c>
    </row>
    <row r="4676" spans="2:8" x14ac:dyDescent="0.25">
      <c r="B4676" t="s">
        <v>240</v>
      </c>
      <c r="C4676" t="s">
        <v>252</v>
      </c>
      <c r="D4676" t="s">
        <v>254</v>
      </c>
      <c r="E4676">
        <v>6</v>
      </c>
      <c r="F4676">
        <v>2040</v>
      </c>
      <c r="G4676">
        <v>9519.4972194399998</v>
      </c>
    </row>
    <row r="4677" spans="2:8" x14ac:dyDescent="0.25">
      <c r="B4677" t="s">
        <v>240</v>
      </c>
      <c r="C4677" t="s">
        <v>252</v>
      </c>
      <c r="D4677" t="s">
        <v>254</v>
      </c>
      <c r="E4677">
        <v>6</v>
      </c>
      <c r="F4677">
        <v>2045</v>
      </c>
      <c r="G4677">
        <v>7651.6959496099998</v>
      </c>
    </row>
    <row r="4678" spans="2:8" x14ac:dyDescent="0.25">
      <c r="B4678" t="s">
        <v>240</v>
      </c>
      <c r="C4678" t="s">
        <v>252</v>
      </c>
      <c r="D4678" t="s">
        <v>254</v>
      </c>
      <c r="E4678">
        <v>6</v>
      </c>
      <c r="F4678">
        <v>2050</v>
      </c>
      <c r="G4678">
        <v>8471.4110552799993</v>
      </c>
      <c r="H4678" s="161"/>
    </row>
    <row r="4679" spans="2:8" x14ac:dyDescent="0.25">
      <c r="B4679" t="s">
        <v>240</v>
      </c>
      <c r="C4679" t="s">
        <v>252</v>
      </c>
      <c r="D4679" t="s">
        <v>257</v>
      </c>
      <c r="E4679">
        <v>1</v>
      </c>
      <c r="F4679">
        <v>2010</v>
      </c>
      <c r="G4679" s="161">
        <v>230296.95870799999</v>
      </c>
      <c r="H4679" s="161"/>
    </row>
    <row r="4680" spans="2:8" x14ac:dyDescent="0.25">
      <c r="B4680" t="s">
        <v>240</v>
      </c>
      <c r="C4680" t="s">
        <v>252</v>
      </c>
      <c r="D4680" t="s">
        <v>257</v>
      </c>
      <c r="E4680">
        <v>1</v>
      </c>
      <c r="F4680">
        <v>2015</v>
      </c>
      <c r="G4680" s="161">
        <v>245032.79347999999</v>
      </c>
      <c r="H4680" s="161"/>
    </row>
    <row r="4681" spans="2:8" x14ac:dyDescent="0.25">
      <c r="B4681" t="s">
        <v>240</v>
      </c>
      <c r="C4681" t="s">
        <v>252</v>
      </c>
      <c r="D4681" t="s">
        <v>257</v>
      </c>
      <c r="E4681">
        <v>1</v>
      </c>
      <c r="F4681">
        <v>2020</v>
      </c>
      <c r="G4681" s="161">
        <v>255254.77148699999</v>
      </c>
      <c r="H4681" s="161"/>
    </row>
    <row r="4682" spans="2:8" x14ac:dyDescent="0.25">
      <c r="B4682" t="s">
        <v>240</v>
      </c>
      <c r="C4682" t="s">
        <v>252</v>
      </c>
      <c r="D4682" t="s">
        <v>257</v>
      </c>
      <c r="E4682">
        <v>1</v>
      </c>
      <c r="F4682">
        <v>2025</v>
      </c>
      <c r="G4682" s="161">
        <v>269644.94210799999</v>
      </c>
      <c r="H4682" s="161"/>
    </row>
    <row r="4683" spans="2:8" x14ac:dyDescent="0.25">
      <c r="B4683" t="s">
        <v>240</v>
      </c>
      <c r="C4683" t="s">
        <v>252</v>
      </c>
      <c r="D4683" t="s">
        <v>257</v>
      </c>
      <c r="E4683">
        <v>1</v>
      </c>
      <c r="F4683">
        <v>2030</v>
      </c>
      <c r="G4683" s="161">
        <v>280347.506322</v>
      </c>
      <c r="H4683" s="161"/>
    </row>
    <row r="4684" spans="2:8" x14ac:dyDescent="0.25">
      <c r="B4684" t="s">
        <v>240</v>
      </c>
      <c r="C4684" t="s">
        <v>252</v>
      </c>
      <c r="D4684" t="s">
        <v>257</v>
      </c>
      <c r="E4684">
        <v>1</v>
      </c>
      <c r="F4684">
        <v>2035</v>
      </c>
      <c r="G4684" s="161">
        <v>297141.31933000003</v>
      </c>
      <c r="H4684" s="161"/>
    </row>
    <row r="4685" spans="2:8" x14ac:dyDescent="0.25">
      <c r="B4685" t="s">
        <v>240</v>
      </c>
      <c r="C4685" t="s">
        <v>252</v>
      </c>
      <c r="D4685" t="s">
        <v>257</v>
      </c>
      <c r="E4685">
        <v>1</v>
      </c>
      <c r="F4685">
        <v>2040</v>
      </c>
      <c r="G4685" s="161">
        <v>296098.96940499998</v>
      </c>
      <c r="H4685" s="161"/>
    </row>
    <row r="4686" spans="2:8" x14ac:dyDescent="0.25">
      <c r="B4686" t="s">
        <v>240</v>
      </c>
      <c r="C4686" t="s">
        <v>252</v>
      </c>
      <c r="D4686" t="s">
        <v>257</v>
      </c>
      <c r="E4686">
        <v>1</v>
      </c>
      <c r="F4686">
        <v>2045</v>
      </c>
      <c r="G4686" s="161">
        <v>302640.88925599999</v>
      </c>
      <c r="H4686" s="161"/>
    </row>
    <row r="4687" spans="2:8" x14ac:dyDescent="0.25">
      <c r="B4687" t="s">
        <v>240</v>
      </c>
      <c r="C4687" t="s">
        <v>252</v>
      </c>
      <c r="D4687" t="s">
        <v>257</v>
      </c>
      <c r="E4687">
        <v>1</v>
      </c>
      <c r="F4687">
        <v>2050</v>
      </c>
      <c r="G4687" s="161">
        <v>303175.54009099997</v>
      </c>
      <c r="H4687" s="161"/>
    </row>
    <row r="4688" spans="2:8" x14ac:dyDescent="0.25">
      <c r="B4688" t="s">
        <v>240</v>
      </c>
      <c r="C4688" t="s">
        <v>252</v>
      </c>
      <c r="D4688" t="s">
        <v>257</v>
      </c>
      <c r="E4688">
        <v>2</v>
      </c>
      <c r="F4688">
        <v>2010</v>
      </c>
      <c r="G4688" s="161">
        <v>102941.828201</v>
      </c>
      <c r="H4688" s="161"/>
    </row>
    <row r="4689" spans="2:8" x14ac:dyDescent="0.25">
      <c r="B4689" t="s">
        <v>240</v>
      </c>
      <c r="C4689" t="s">
        <v>252</v>
      </c>
      <c r="D4689" t="s">
        <v>257</v>
      </c>
      <c r="E4689">
        <v>2</v>
      </c>
      <c r="F4689">
        <v>2015</v>
      </c>
      <c r="G4689" s="161">
        <v>108592.75319</v>
      </c>
      <c r="H4689" s="161"/>
    </row>
    <row r="4690" spans="2:8" x14ac:dyDescent="0.25">
      <c r="B4690" t="s">
        <v>240</v>
      </c>
      <c r="C4690" t="s">
        <v>252</v>
      </c>
      <c r="D4690" t="s">
        <v>257</v>
      </c>
      <c r="E4690">
        <v>2</v>
      </c>
      <c r="F4690">
        <v>2020</v>
      </c>
      <c r="G4690" s="161">
        <v>113692.99131300001</v>
      </c>
      <c r="H4690" s="161"/>
    </row>
    <row r="4691" spans="2:8" x14ac:dyDescent="0.25">
      <c r="B4691" t="s">
        <v>240</v>
      </c>
      <c r="C4691" t="s">
        <v>252</v>
      </c>
      <c r="D4691" t="s">
        <v>257</v>
      </c>
      <c r="E4691">
        <v>2</v>
      </c>
      <c r="F4691">
        <v>2025</v>
      </c>
      <c r="G4691" s="161">
        <v>115223.29274400001</v>
      </c>
      <c r="H4691" s="161"/>
    </row>
    <row r="4692" spans="2:8" x14ac:dyDescent="0.25">
      <c r="B4692" t="s">
        <v>240</v>
      </c>
      <c r="C4692" t="s">
        <v>252</v>
      </c>
      <c r="D4692" t="s">
        <v>257</v>
      </c>
      <c r="E4692">
        <v>2</v>
      </c>
      <c r="F4692">
        <v>2030</v>
      </c>
      <c r="G4692" s="161">
        <v>119348.116112</v>
      </c>
      <c r="H4692" s="161"/>
    </row>
    <row r="4693" spans="2:8" x14ac:dyDescent="0.25">
      <c r="B4693" t="s">
        <v>240</v>
      </c>
      <c r="C4693" t="s">
        <v>252</v>
      </c>
      <c r="D4693" t="s">
        <v>257</v>
      </c>
      <c r="E4693">
        <v>2</v>
      </c>
      <c r="F4693">
        <v>2035</v>
      </c>
      <c r="G4693" s="161">
        <v>118277.94350199999</v>
      </c>
      <c r="H4693" s="161"/>
    </row>
    <row r="4694" spans="2:8" x14ac:dyDescent="0.25">
      <c r="B4694" t="s">
        <v>240</v>
      </c>
      <c r="C4694" t="s">
        <v>252</v>
      </c>
      <c r="D4694" t="s">
        <v>257</v>
      </c>
      <c r="E4694">
        <v>2</v>
      </c>
      <c r="F4694">
        <v>2040</v>
      </c>
      <c r="G4694" s="161">
        <v>118099.156422</v>
      </c>
      <c r="H4694" s="161"/>
    </row>
    <row r="4695" spans="2:8" x14ac:dyDescent="0.25">
      <c r="B4695" t="s">
        <v>240</v>
      </c>
      <c r="C4695" t="s">
        <v>252</v>
      </c>
      <c r="D4695" t="s">
        <v>257</v>
      </c>
      <c r="E4695">
        <v>2</v>
      </c>
      <c r="F4695">
        <v>2045</v>
      </c>
      <c r="G4695" s="161">
        <v>115656.437014</v>
      </c>
      <c r="H4695" s="161"/>
    </row>
    <row r="4696" spans="2:8" x14ac:dyDescent="0.25">
      <c r="B4696" t="s">
        <v>240</v>
      </c>
      <c r="C4696" t="s">
        <v>252</v>
      </c>
      <c r="D4696" t="s">
        <v>257</v>
      </c>
      <c r="E4696">
        <v>2</v>
      </c>
      <c r="F4696">
        <v>2050</v>
      </c>
      <c r="G4696" s="161">
        <v>119605.42376000001</v>
      </c>
    </row>
    <row r="4697" spans="2:8" x14ac:dyDescent="0.25">
      <c r="B4697" t="s">
        <v>240</v>
      </c>
      <c r="C4697" t="s">
        <v>252</v>
      </c>
      <c r="D4697" t="s">
        <v>257</v>
      </c>
      <c r="E4697">
        <v>3</v>
      </c>
      <c r="F4697">
        <v>2010</v>
      </c>
      <c r="G4697">
        <v>43158.08211109</v>
      </c>
    </row>
    <row r="4698" spans="2:8" x14ac:dyDescent="0.25">
      <c r="B4698" t="s">
        <v>240</v>
      </c>
      <c r="C4698" t="s">
        <v>252</v>
      </c>
      <c r="D4698" t="s">
        <v>257</v>
      </c>
      <c r="E4698">
        <v>3</v>
      </c>
      <c r="F4698">
        <v>2015</v>
      </c>
      <c r="G4698">
        <v>45030.881315519997</v>
      </c>
    </row>
    <row r="4699" spans="2:8" x14ac:dyDescent="0.25">
      <c r="B4699" t="s">
        <v>240</v>
      </c>
      <c r="C4699" t="s">
        <v>252</v>
      </c>
      <c r="D4699" t="s">
        <v>257</v>
      </c>
      <c r="E4699">
        <v>3</v>
      </c>
      <c r="F4699">
        <v>2020</v>
      </c>
      <c r="G4699">
        <v>47020.784139360003</v>
      </c>
    </row>
    <row r="4700" spans="2:8" x14ac:dyDescent="0.25">
      <c r="B4700" t="s">
        <v>240</v>
      </c>
      <c r="C4700" t="s">
        <v>252</v>
      </c>
      <c r="D4700" t="s">
        <v>257</v>
      </c>
      <c r="E4700">
        <v>3</v>
      </c>
      <c r="F4700">
        <v>2025</v>
      </c>
      <c r="G4700">
        <v>46402.814078249998</v>
      </c>
    </row>
    <row r="4701" spans="2:8" x14ac:dyDescent="0.25">
      <c r="B4701" t="s">
        <v>240</v>
      </c>
      <c r="C4701" t="s">
        <v>252</v>
      </c>
      <c r="D4701" t="s">
        <v>257</v>
      </c>
      <c r="E4701">
        <v>3</v>
      </c>
      <c r="F4701">
        <v>2030</v>
      </c>
      <c r="G4701">
        <v>48356.084570239997</v>
      </c>
    </row>
    <row r="4702" spans="2:8" x14ac:dyDescent="0.25">
      <c r="B4702" t="s">
        <v>240</v>
      </c>
      <c r="C4702" t="s">
        <v>252</v>
      </c>
      <c r="D4702" t="s">
        <v>257</v>
      </c>
      <c r="E4702">
        <v>3</v>
      </c>
      <c r="F4702">
        <v>2035</v>
      </c>
      <c r="G4702">
        <v>49181.078217759998</v>
      </c>
    </row>
    <row r="4703" spans="2:8" x14ac:dyDescent="0.25">
      <c r="B4703" t="s">
        <v>240</v>
      </c>
      <c r="C4703" t="s">
        <v>252</v>
      </c>
      <c r="D4703" t="s">
        <v>257</v>
      </c>
      <c r="E4703">
        <v>3</v>
      </c>
      <c r="F4703">
        <v>2040</v>
      </c>
      <c r="G4703">
        <v>49548.766844110003</v>
      </c>
    </row>
    <row r="4704" spans="2:8" x14ac:dyDescent="0.25">
      <c r="B4704" t="s">
        <v>240</v>
      </c>
      <c r="C4704" t="s">
        <v>252</v>
      </c>
      <c r="D4704" t="s">
        <v>257</v>
      </c>
      <c r="E4704">
        <v>3</v>
      </c>
      <c r="F4704">
        <v>2045</v>
      </c>
      <c r="G4704">
        <v>46469.155003499996</v>
      </c>
    </row>
    <row r="4705" spans="2:7" x14ac:dyDescent="0.25">
      <c r="B4705" t="s">
        <v>240</v>
      </c>
      <c r="C4705" t="s">
        <v>252</v>
      </c>
      <c r="D4705" t="s">
        <v>257</v>
      </c>
      <c r="E4705">
        <v>3</v>
      </c>
      <c r="F4705">
        <v>2050</v>
      </c>
      <c r="G4705">
        <v>44421.193577240003</v>
      </c>
    </row>
    <row r="4706" spans="2:7" x14ac:dyDescent="0.25">
      <c r="B4706" t="s">
        <v>240</v>
      </c>
      <c r="C4706" t="s">
        <v>252</v>
      </c>
      <c r="D4706" t="s">
        <v>257</v>
      </c>
      <c r="E4706">
        <v>4</v>
      </c>
      <c r="F4706">
        <v>2010</v>
      </c>
      <c r="G4706">
        <v>30718.387962330002</v>
      </c>
    </row>
    <row r="4707" spans="2:7" x14ac:dyDescent="0.25">
      <c r="B4707" t="s">
        <v>240</v>
      </c>
      <c r="C4707" t="s">
        <v>252</v>
      </c>
      <c r="D4707" t="s">
        <v>257</v>
      </c>
      <c r="E4707">
        <v>4</v>
      </c>
      <c r="F4707">
        <v>2015</v>
      </c>
      <c r="G4707">
        <v>28262.679307210001</v>
      </c>
    </row>
    <row r="4708" spans="2:7" x14ac:dyDescent="0.25">
      <c r="B4708" t="s">
        <v>240</v>
      </c>
      <c r="C4708" t="s">
        <v>252</v>
      </c>
      <c r="D4708" t="s">
        <v>257</v>
      </c>
      <c r="E4708">
        <v>4</v>
      </c>
      <c r="F4708">
        <v>2020</v>
      </c>
      <c r="G4708">
        <v>28612.433250180002</v>
      </c>
    </row>
    <row r="4709" spans="2:7" x14ac:dyDescent="0.25">
      <c r="B4709" t="s">
        <v>240</v>
      </c>
      <c r="C4709" t="s">
        <v>252</v>
      </c>
      <c r="D4709" t="s">
        <v>257</v>
      </c>
      <c r="E4709">
        <v>4</v>
      </c>
      <c r="F4709">
        <v>2025</v>
      </c>
      <c r="G4709">
        <v>28059.21725292</v>
      </c>
    </row>
    <row r="4710" spans="2:7" x14ac:dyDescent="0.25">
      <c r="B4710" t="s">
        <v>240</v>
      </c>
      <c r="C4710" t="s">
        <v>252</v>
      </c>
      <c r="D4710" t="s">
        <v>257</v>
      </c>
      <c r="E4710">
        <v>4</v>
      </c>
      <c r="F4710">
        <v>2030</v>
      </c>
      <c r="G4710">
        <v>25131.73349984</v>
      </c>
    </row>
    <row r="4711" spans="2:7" x14ac:dyDescent="0.25">
      <c r="B4711" t="s">
        <v>240</v>
      </c>
      <c r="C4711" t="s">
        <v>252</v>
      </c>
      <c r="D4711" t="s">
        <v>257</v>
      </c>
      <c r="E4711">
        <v>4</v>
      </c>
      <c r="F4711">
        <v>2035</v>
      </c>
      <c r="G4711">
        <v>26015.913451979999</v>
      </c>
    </row>
    <row r="4712" spans="2:7" x14ac:dyDescent="0.25">
      <c r="B4712" t="s">
        <v>240</v>
      </c>
      <c r="C4712" t="s">
        <v>252</v>
      </c>
      <c r="D4712" t="s">
        <v>257</v>
      </c>
      <c r="E4712">
        <v>4</v>
      </c>
      <c r="F4712">
        <v>2040</v>
      </c>
      <c r="G4712">
        <v>27929.267533769998</v>
      </c>
    </row>
    <row r="4713" spans="2:7" x14ac:dyDescent="0.25">
      <c r="B4713" t="s">
        <v>240</v>
      </c>
      <c r="C4713" t="s">
        <v>252</v>
      </c>
      <c r="D4713" t="s">
        <v>257</v>
      </c>
      <c r="E4713">
        <v>4</v>
      </c>
      <c r="F4713">
        <v>2045</v>
      </c>
      <c r="G4713">
        <v>27203.075284940001</v>
      </c>
    </row>
    <row r="4714" spans="2:7" x14ac:dyDescent="0.25">
      <c r="B4714" t="s">
        <v>240</v>
      </c>
      <c r="C4714" t="s">
        <v>252</v>
      </c>
      <c r="D4714" t="s">
        <v>257</v>
      </c>
      <c r="E4714">
        <v>4</v>
      </c>
      <c r="F4714">
        <v>2050</v>
      </c>
      <c r="G4714">
        <v>24211.319406039998</v>
      </c>
    </row>
    <row r="4715" spans="2:7" x14ac:dyDescent="0.25">
      <c r="B4715" t="s">
        <v>240</v>
      </c>
      <c r="C4715" t="s">
        <v>252</v>
      </c>
      <c r="D4715" t="s">
        <v>257</v>
      </c>
      <c r="E4715">
        <v>5</v>
      </c>
      <c r="F4715">
        <v>2010</v>
      </c>
      <c r="G4715">
        <v>13688.00981025</v>
      </c>
    </row>
    <row r="4716" spans="2:7" x14ac:dyDescent="0.25">
      <c r="B4716" t="s">
        <v>240</v>
      </c>
      <c r="C4716" t="s">
        <v>252</v>
      </c>
      <c r="D4716" t="s">
        <v>257</v>
      </c>
      <c r="E4716">
        <v>5</v>
      </c>
      <c r="F4716">
        <v>2015</v>
      </c>
      <c r="G4716">
        <v>12889.59734645</v>
      </c>
    </row>
    <row r="4717" spans="2:7" x14ac:dyDescent="0.25">
      <c r="B4717" t="s">
        <v>240</v>
      </c>
      <c r="C4717" t="s">
        <v>252</v>
      </c>
      <c r="D4717" t="s">
        <v>257</v>
      </c>
      <c r="E4717">
        <v>5</v>
      </c>
      <c r="F4717">
        <v>2020</v>
      </c>
      <c r="G4717">
        <v>8950.3058343499997</v>
      </c>
    </row>
    <row r="4718" spans="2:7" x14ac:dyDescent="0.25">
      <c r="B4718" t="s">
        <v>240</v>
      </c>
      <c r="C4718" t="s">
        <v>252</v>
      </c>
      <c r="D4718" t="s">
        <v>257</v>
      </c>
      <c r="E4718">
        <v>5</v>
      </c>
      <c r="F4718">
        <v>2025</v>
      </c>
      <c r="G4718">
        <v>9953.9945514899991</v>
      </c>
    </row>
    <row r="4719" spans="2:7" x14ac:dyDescent="0.25">
      <c r="B4719" t="s">
        <v>240</v>
      </c>
      <c r="C4719" t="s">
        <v>252</v>
      </c>
      <c r="D4719" t="s">
        <v>257</v>
      </c>
      <c r="E4719">
        <v>5</v>
      </c>
      <c r="F4719">
        <v>2030</v>
      </c>
      <c r="G4719">
        <v>9676.1420010799993</v>
      </c>
    </row>
    <row r="4720" spans="2:7" x14ac:dyDescent="0.25">
      <c r="B4720" t="s">
        <v>240</v>
      </c>
      <c r="C4720" t="s">
        <v>252</v>
      </c>
      <c r="D4720" t="s">
        <v>257</v>
      </c>
      <c r="E4720">
        <v>5</v>
      </c>
      <c r="F4720">
        <v>2035</v>
      </c>
      <c r="G4720">
        <v>9248.6020792199997</v>
      </c>
    </row>
    <row r="4721" spans="2:8" x14ac:dyDescent="0.25">
      <c r="B4721" t="s">
        <v>240</v>
      </c>
      <c r="C4721" t="s">
        <v>252</v>
      </c>
      <c r="D4721" t="s">
        <v>257</v>
      </c>
      <c r="E4721">
        <v>5</v>
      </c>
      <c r="F4721">
        <v>2040</v>
      </c>
      <c r="G4721">
        <v>7676.98478196</v>
      </c>
    </row>
    <row r="4722" spans="2:8" x14ac:dyDescent="0.25">
      <c r="B4722" t="s">
        <v>240</v>
      </c>
      <c r="C4722" t="s">
        <v>252</v>
      </c>
      <c r="D4722" t="s">
        <v>257</v>
      </c>
      <c r="E4722">
        <v>5</v>
      </c>
      <c r="F4722">
        <v>2045</v>
      </c>
      <c r="G4722">
        <v>9553.2929483099997</v>
      </c>
    </row>
    <row r="4723" spans="2:8" x14ac:dyDescent="0.25">
      <c r="B4723" t="s">
        <v>240</v>
      </c>
      <c r="C4723" t="s">
        <v>252</v>
      </c>
      <c r="D4723" t="s">
        <v>257</v>
      </c>
      <c r="E4723">
        <v>5</v>
      </c>
      <c r="F4723">
        <v>2050</v>
      </c>
      <c r="G4723">
        <v>9337.4029560199997</v>
      </c>
    </row>
    <row r="4724" spans="2:8" x14ac:dyDescent="0.25">
      <c r="B4724" t="s">
        <v>240</v>
      </c>
      <c r="C4724" t="s">
        <v>252</v>
      </c>
      <c r="D4724" t="s">
        <v>257</v>
      </c>
      <c r="E4724">
        <v>6</v>
      </c>
      <c r="F4724">
        <v>2010</v>
      </c>
      <c r="G4724">
        <v>10064.37700045</v>
      </c>
    </row>
    <row r="4725" spans="2:8" x14ac:dyDescent="0.25">
      <c r="B4725" t="s">
        <v>240</v>
      </c>
      <c r="C4725" t="s">
        <v>252</v>
      </c>
      <c r="D4725" t="s">
        <v>257</v>
      </c>
      <c r="E4725">
        <v>6</v>
      </c>
      <c r="F4725">
        <v>2015</v>
      </c>
      <c r="G4725">
        <v>6362.7006106700001</v>
      </c>
    </row>
    <row r="4726" spans="2:8" x14ac:dyDescent="0.25">
      <c r="B4726" t="s">
        <v>240</v>
      </c>
      <c r="C4726" t="s">
        <v>252</v>
      </c>
      <c r="D4726" t="s">
        <v>257</v>
      </c>
      <c r="E4726">
        <v>6</v>
      </c>
      <c r="F4726">
        <v>2020</v>
      </c>
      <c r="G4726">
        <v>4762.3687891999998</v>
      </c>
    </row>
    <row r="4727" spans="2:8" x14ac:dyDescent="0.25">
      <c r="B4727" t="s">
        <v>240</v>
      </c>
      <c r="C4727" t="s">
        <v>252</v>
      </c>
      <c r="D4727" t="s">
        <v>257</v>
      </c>
      <c r="E4727">
        <v>6</v>
      </c>
      <c r="F4727">
        <v>2025</v>
      </c>
      <c r="G4727">
        <v>4609.5085046100003</v>
      </c>
    </row>
    <row r="4728" spans="2:8" x14ac:dyDescent="0.25">
      <c r="B4728" t="s">
        <v>240</v>
      </c>
      <c r="C4728" t="s">
        <v>252</v>
      </c>
      <c r="D4728" t="s">
        <v>257</v>
      </c>
      <c r="E4728">
        <v>6</v>
      </c>
      <c r="F4728">
        <v>2030</v>
      </c>
      <c r="G4728">
        <v>3356.7984993800001</v>
      </c>
    </row>
    <row r="4729" spans="2:8" x14ac:dyDescent="0.25">
      <c r="B4729" t="s">
        <v>240</v>
      </c>
      <c r="C4729" t="s">
        <v>252</v>
      </c>
      <c r="D4729" t="s">
        <v>257</v>
      </c>
      <c r="E4729">
        <v>6</v>
      </c>
      <c r="F4729">
        <v>2035</v>
      </c>
      <c r="G4729">
        <v>4288.7038764500003</v>
      </c>
    </row>
    <row r="4730" spans="2:8" x14ac:dyDescent="0.25">
      <c r="B4730" t="s">
        <v>240</v>
      </c>
      <c r="C4730" t="s">
        <v>252</v>
      </c>
      <c r="D4730" t="s">
        <v>257</v>
      </c>
      <c r="E4730">
        <v>6</v>
      </c>
      <c r="F4730">
        <v>2040</v>
      </c>
      <c r="G4730">
        <v>4485.4394961799999</v>
      </c>
    </row>
    <row r="4731" spans="2:8" x14ac:dyDescent="0.25">
      <c r="B4731" t="s">
        <v>240</v>
      </c>
      <c r="C4731" t="s">
        <v>252</v>
      </c>
      <c r="D4731" t="s">
        <v>257</v>
      </c>
      <c r="E4731">
        <v>6</v>
      </c>
      <c r="F4731">
        <v>2045</v>
      </c>
      <c r="G4731">
        <v>2826.8723691599998</v>
      </c>
    </row>
    <row r="4732" spans="2:8" x14ac:dyDescent="0.25">
      <c r="B4732" t="s">
        <v>240</v>
      </c>
      <c r="C4732" t="s">
        <v>252</v>
      </c>
      <c r="D4732" t="s">
        <v>257</v>
      </c>
      <c r="E4732">
        <v>6</v>
      </c>
      <c r="F4732">
        <v>2050</v>
      </c>
      <c r="G4732">
        <v>3579.7171545800002</v>
      </c>
      <c r="H4732" s="161"/>
    </row>
    <row r="4733" spans="2:8" x14ac:dyDescent="0.25">
      <c r="B4733" t="s">
        <v>240</v>
      </c>
      <c r="C4733" t="s">
        <v>252</v>
      </c>
      <c r="D4733" t="s">
        <v>258</v>
      </c>
      <c r="E4733">
        <v>1</v>
      </c>
      <c r="F4733">
        <v>2010</v>
      </c>
      <c r="G4733" s="161">
        <v>465369.33652299998</v>
      </c>
      <c r="H4733" s="161"/>
    </row>
    <row r="4734" spans="2:8" x14ac:dyDescent="0.25">
      <c r="B4734" t="s">
        <v>240</v>
      </c>
      <c r="C4734" t="s">
        <v>252</v>
      </c>
      <c r="D4734" t="s">
        <v>258</v>
      </c>
      <c r="E4734">
        <v>1</v>
      </c>
      <c r="F4734">
        <v>2015</v>
      </c>
      <c r="G4734" s="161">
        <v>515019.78699400002</v>
      </c>
      <c r="H4734" s="161"/>
    </row>
    <row r="4735" spans="2:8" x14ac:dyDescent="0.25">
      <c r="B4735" t="s">
        <v>240</v>
      </c>
      <c r="C4735" t="s">
        <v>252</v>
      </c>
      <c r="D4735" t="s">
        <v>258</v>
      </c>
      <c r="E4735">
        <v>1</v>
      </c>
      <c r="F4735">
        <v>2020</v>
      </c>
      <c r="G4735" s="161">
        <v>558294.11792300001</v>
      </c>
      <c r="H4735" s="161"/>
    </row>
    <row r="4736" spans="2:8" x14ac:dyDescent="0.25">
      <c r="B4736" t="s">
        <v>240</v>
      </c>
      <c r="C4736" t="s">
        <v>252</v>
      </c>
      <c r="D4736" t="s">
        <v>258</v>
      </c>
      <c r="E4736">
        <v>1</v>
      </c>
      <c r="F4736">
        <v>2025</v>
      </c>
      <c r="G4736" s="161">
        <v>579966.20530899998</v>
      </c>
      <c r="H4736" s="161"/>
    </row>
    <row r="4737" spans="2:8" x14ac:dyDescent="0.25">
      <c r="B4737" t="s">
        <v>240</v>
      </c>
      <c r="C4737" t="s">
        <v>252</v>
      </c>
      <c r="D4737" t="s">
        <v>258</v>
      </c>
      <c r="E4737">
        <v>1</v>
      </c>
      <c r="F4737">
        <v>2030</v>
      </c>
      <c r="G4737" s="161">
        <v>623294.04063299997</v>
      </c>
      <c r="H4737" s="161"/>
    </row>
    <row r="4738" spans="2:8" x14ac:dyDescent="0.25">
      <c r="B4738" t="s">
        <v>240</v>
      </c>
      <c r="C4738" t="s">
        <v>252</v>
      </c>
      <c r="D4738" t="s">
        <v>258</v>
      </c>
      <c r="E4738">
        <v>1</v>
      </c>
      <c r="F4738">
        <v>2035</v>
      </c>
      <c r="G4738" s="161">
        <v>641687.263806</v>
      </c>
      <c r="H4738" s="161"/>
    </row>
    <row r="4739" spans="2:8" x14ac:dyDescent="0.25">
      <c r="B4739" t="s">
        <v>240</v>
      </c>
      <c r="C4739" t="s">
        <v>252</v>
      </c>
      <c r="D4739" t="s">
        <v>258</v>
      </c>
      <c r="E4739">
        <v>1</v>
      </c>
      <c r="F4739">
        <v>2040</v>
      </c>
      <c r="G4739" s="161">
        <v>671176.86282100005</v>
      </c>
      <c r="H4739" s="161"/>
    </row>
    <row r="4740" spans="2:8" x14ac:dyDescent="0.25">
      <c r="B4740" t="s">
        <v>240</v>
      </c>
      <c r="C4740" t="s">
        <v>252</v>
      </c>
      <c r="D4740" t="s">
        <v>258</v>
      </c>
      <c r="E4740">
        <v>1</v>
      </c>
      <c r="F4740">
        <v>2045</v>
      </c>
      <c r="G4740" s="161">
        <v>685465.86664000002</v>
      </c>
      <c r="H4740" s="161"/>
    </row>
    <row r="4741" spans="2:8" x14ac:dyDescent="0.25">
      <c r="B4741" t="s">
        <v>240</v>
      </c>
      <c r="C4741" t="s">
        <v>252</v>
      </c>
      <c r="D4741" t="s">
        <v>258</v>
      </c>
      <c r="E4741">
        <v>1</v>
      </c>
      <c r="F4741">
        <v>2050</v>
      </c>
      <c r="G4741" s="161">
        <v>678728.77572100004</v>
      </c>
      <c r="H4741" s="161"/>
    </row>
    <row r="4742" spans="2:8" x14ac:dyDescent="0.25">
      <c r="B4742" t="s">
        <v>240</v>
      </c>
      <c r="C4742" t="s">
        <v>252</v>
      </c>
      <c r="D4742" t="s">
        <v>258</v>
      </c>
      <c r="E4742">
        <v>2</v>
      </c>
      <c r="F4742">
        <v>2010</v>
      </c>
      <c r="G4742" s="161">
        <v>169380.49543499999</v>
      </c>
      <c r="H4742" s="161"/>
    </row>
    <row r="4743" spans="2:8" x14ac:dyDescent="0.25">
      <c r="B4743" t="s">
        <v>240</v>
      </c>
      <c r="C4743" t="s">
        <v>252</v>
      </c>
      <c r="D4743" t="s">
        <v>258</v>
      </c>
      <c r="E4743">
        <v>2</v>
      </c>
      <c r="F4743">
        <v>2015</v>
      </c>
      <c r="G4743" s="161">
        <v>189251.06641699999</v>
      </c>
      <c r="H4743" s="161"/>
    </row>
    <row r="4744" spans="2:8" x14ac:dyDescent="0.25">
      <c r="B4744" t="s">
        <v>240</v>
      </c>
      <c r="C4744" t="s">
        <v>252</v>
      </c>
      <c r="D4744" t="s">
        <v>258</v>
      </c>
      <c r="E4744">
        <v>2</v>
      </c>
      <c r="F4744">
        <v>2020</v>
      </c>
      <c r="G4744" s="161">
        <v>205940.677329</v>
      </c>
      <c r="H4744" s="161"/>
    </row>
    <row r="4745" spans="2:8" x14ac:dyDescent="0.25">
      <c r="B4745" t="s">
        <v>240</v>
      </c>
      <c r="C4745" t="s">
        <v>252</v>
      </c>
      <c r="D4745" t="s">
        <v>258</v>
      </c>
      <c r="E4745">
        <v>2</v>
      </c>
      <c r="F4745">
        <v>2025</v>
      </c>
      <c r="G4745" s="161">
        <v>216718.17150299999</v>
      </c>
      <c r="H4745" s="161"/>
    </row>
    <row r="4746" spans="2:8" x14ac:dyDescent="0.25">
      <c r="B4746" t="s">
        <v>240</v>
      </c>
      <c r="C4746" t="s">
        <v>252</v>
      </c>
      <c r="D4746" t="s">
        <v>258</v>
      </c>
      <c r="E4746">
        <v>2</v>
      </c>
      <c r="F4746">
        <v>2030</v>
      </c>
      <c r="G4746" s="161">
        <v>219568.84745900001</v>
      </c>
      <c r="H4746" s="161"/>
    </row>
    <row r="4747" spans="2:8" x14ac:dyDescent="0.25">
      <c r="B4747" t="s">
        <v>240</v>
      </c>
      <c r="C4747" t="s">
        <v>252</v>
      </c>
      <c r="D4747" t="s">
        <v>258</v>
      </c>
      <c r="E4747">
        <v>2</v>
      </c>
      <c r="F4747">
        <v>2035</v>
      </c>
      <c r="G4747" s="161">
        <v>227630.57931599999</v>
      </c>
      <c r="H4747" s="161"/>
    </row>
    <row r="4748" spans="2:8" x14ac:dyDescent="0.25">
      <c r="B4748" t="s">
        <v>240</v>
      </c>
      <c r="C4748" t="s">
        <v>252</v>
      </c>
      <c r="D4748" t="s">
        <v>258</v>
      </c>
      <c r="E4748">
        <v>2</v>
      </c>
      <c r="F4748">
        <v>2040</v>
      </c>
      <c r="G4748" s="161">
        <v>232259.743113</v>
      </c>
      <c r="H4748" s="161"/>
    </row>
    <row r="4749" spans="2:8" x14ac:dyDescent="0.25">
      <c r="B4749" t="s">
        <v>240</v>
      </c>
      <c r="C4749" t="s">
        <v>252</v>
      </c>
      <c r="D4749" t="s">
        <v>258</v>
      </c>
      <c r="E4749">
        <v>2</v>
      </c>
      <c r="F4749">
        <v>2045</v>
      </c>
      <c r="G4749" s="161">
        <v>229323.27556000001</v>
      </c>
      <c r="H4749" s="161"/>
    </row>
    <row r="4750" spans="2:8" x14ac:dyDescent="0.25">
      <c r="B4750" t="s">
        <v>240</v>
      </c>
      <c r="C4750" t="s">
        <v>252</v>
      </c>
      <c r="D4750" t="s">
        <v>258</v>
      </c>
      <c r="E4750">
        <v>2</v>
      </c>
      <c r="F4750">
        <v>2050</v>
      </c>
      <c r="G4750" s="161">
        <v>227097.03409500001</v>
      </c>
    </row>
    <row r="4751" spans="2:8" x14ac:dyDescent="0.25">
      <c r="B4751" t="s">
        <v>240</v>
      </c>
      <c r="C4751" t="s">
        <v>252</v>
      </c>
      <c r="D4751" t="s">
        <v>258</v>
      </c>
      <c r="E4751">
        <v>3</v>
      </c>
      <c r="F4751">
        <v>2010</v>
      </c>
      <c r="G4751">
        <v>53146.548868209997</v>
      </c>
    </row>
    <row r="4752" spans="2:8" x14ac:dyDescent="0.25">
      <c r="B4752" t="s">
        <v>240</v>
      </c>
      <c r="C4752" t="s">
        <v>252</v>
      </c>
      <c r="D4752" t="s">
        <v>258</v>
      </c>
      <c r="E4752">
        <v>3</v>
      </c>
      <c r="F4752">
        <v>2015</v>
      </c>
      <c r="G4752">
        <v>60853.47916409</v>
      </c>
    </row>
    <row r="4753" spans="2:7" x14ac:dyDescent="0.25">
      <c r="B4753" t="s">
        <v>240</v>
      </c>
      <c r="C4753" t="s">
        <v>252</v>
      </c>
      <c r="D4753" t="s">
        <v>258</v>
      </c>
      <c r="E4753">
        <v>3</v>
      </c>
      <c r="F4753">
        <v>2020</v>
      </c>
      <c r="G4753">
        <v>68417.198634030006</v>
      </c>
    </row>
    <row r="4754" spans="2:7" x14ac:dyDescent="0.25">
      <c r="B4754" t="s">
        <v>240</v>
      </c>
      <c r="C4754" t="s">
        <v>252</v>
      </c>
      <c r="D4754" t="s">
        <v>258</v>
      </c>
      <c r="E4754">
        <v>3</v>
      </c>
      <c r="F4754">
        <v>2025</v>
      </c>
      <c r="G4754">
        <v>69945.667559199996</v>
      </c>
    </row>
    <row r="4755" spans="2:7" x14ac:dyDescent="0.25">
      <c r="B4755" t="s">
        <v>240</v>
      </c>
      <c r="C4755" t="s">
        <v>252</v>
      </c>
      <c r="D4755" t="s">
        <v>258</v>
      </c>
      <c r="E4755">
        <v>3</v>
      </c>
      <c r="F4755">
        <v>2030</v>
      </c>
      <c r="G4755">
        <v>70197.693601260005</v>
      </c>
    </row>
    <row r="4756" spans="2:7" x14ac:dyDescent="0.25">
      <c r="B4756" t="s">
        <v>240</v>
      </c>
      <c r="C4756" t="s">
        <v>252</v>
      </c>
      <c r="D4756" t="s">
        <v>258</v>
      </c>
      <c r="E4756">
        <v>3</v>
      </c>
      <c r="F4756">
        <v>2035</v>
      </c>
      <c r="G4756">
        <v>70509.892145129998</v>
      </c>
    </row>
    <row r="4757" spans="2:7" x14ac:dyDescent="0.25">
      <c r="B4757" t="s">
        <v>240</v>
      </c>
      <c r="C4757" t="s">
        <v>252</v>
      </c>
      <c r="D4757" t="s">
        <v>258</v>
      </c>
      <c r="E4757">
        <v>3</v>
      </c>
      <c r="F4757">
        <v>2040</v>
      </c>
      <c r="G4757">
        <v>68587.647535740005</v>
      </c>
    </row>
    <row r="4758" spans="2:7" x14ac:dyDescent="0.25">
      <c r="B4758" t="s">
        <v>240</v>
      </c>
      <c r="C4758" t="s">
        <v>252</v>
      </c>
      <c r="D4758" t="s">
        <v>258</v>
      </c>
      <c r="E4758">
        <v>3</v>
      </c>
      <c r="F4758">
        <v>2045</v>
      </c>
      <c r="G4758">
        <v>69070.424593010001</v>
      </c>
    </row>
    <row r="4759" spans="2:7" x14ac:dyDescent="0.25">
      <c r="B4759" t="s">
        <v>240</v>
      </c>
      <c r="C4759" t="s">
        <v>252</v>
      </c>
      <c r="D4759" t="s">
        <v>258</v>
      </c>
      <c r="E4759">
        <v>3</v>
      </c>
      <c r="F4759">
        <v>2050</v>
      </c>
      <c r="G4759">
        <v>70788.437781050001</v>
      </c>
    </row>
    <row r="4760" spans="2:7" x14ac:dyDescent="0.25">
      <c r="B4760" t="s">
        <v>240</v>
      </c>
      <c r="C4760" t="s">
        <v>252</v>
      </c>
      <c r="D4760" t="s">
        <v>258</v>
      </c>
      <c r="E4760">
        <v>4</v>
      </c>
      <c r="F4760">
        <v>2010</v>
      </c>
      <c r="G4760">
        <v>26753.170348330001</v>
      </c>
    </row>
    <row r="4761" spans="2:7" x14ac:dyDescent="0.25">
      <c r="B4761" t="s">
        <v>240</v>
      </c>
      <c r="C4761" t="s">
        <v>252</v>
      </c>
      <c r="D4761" t="s">
        <v>258</v>
      </c>
      <c r="E4761">
        <v>4</v>
      </c>
      <c r="F4761">
        <v>2015</v>
      </c>
      <c r="G4761">
        <v>34314.15237037</v>
      </c>
    </row>
    <row r="4762" spans="2:7" x14ac:dyDescent="0.25">
      <c r="B4762" t="s">
        <v>240</v>
      </c>
      <c r="C4762" t="s">
        <v>252</v>
      </c>
      <c r="D4762" t="s">
        <v>258</v>
      </c>
      <c r="E4762">
        <v>4</v>
      </c>
      <c r="F4762">
        <v>2020</v>
      </c>
      <c r="G4762">
        <v>35840.548289140002</v>
      </c>
    </row>
    <row r="4763" spans="2:7" x14ac:dyDescent="0.25">
      <c r="B4763" t="s">
        <v>240</v>
      </c>
      <c r="C4763" t="s">
        <v>252</v>
      </c>
      <c r="D4763" t="s">
        <v>258</v>
      </c>
      <c r="E4763">
        <v>4</v>
      </c>
      <c r="F4763">
        <v>2025</v>
      </c>
      <c r="G4763">
        <v>37514.858341239997</v>
      </c>
    </row>
    <row r="4764" spans="2:7" x14ac:dyDescent="0.25">
      <c r="B4764" t="s">
        <v>240</v>
      </c>
      <c r="C4764" t="s">
        <v>252</v>
      </c>
      <c r="D4764" t="s">
        <v>258</v>
      </c>
      <c r="E4764">
        <v>4</v>
      </c>
      <c r="F4764">
        <v>2030</v>
      </c>
      <c r="G4764">
        <v>39246.72892103</v>
      </c>
    </row>
    <row r="4765" spans="2:7" x14ac:dyDescent="0.25">
      <c r="B4765" t="s">
        <v>240</v>
      </c>
      <c r="C4765" t="s">
        <v>252</v>
      </c>
      <c r="D4765" t="s">
        <v>258</v>
      </c>
      <c r="E4765">
        <v>4</v>
      </c>
      <c r="F4765">
        <v>2035</v>
      </c>
      <c r="G4765">
        <v>43005.798901349997</v>
      </c>
    </row>
    <row r="4766" spans="2:7" x14ac:dyDescent="0.25">
      <c r="B4766" t="s">
        <v>240</v>
      </c>
      <c r="C4766" t="s">
        <v>252</v>
      </c>
      <c r="D4766" t="s">
        <v>258</v>
      </c>
      <c r="E4766">
        <v>4</v>
      </c>
      <c r="F4766">
        <v>2040</v>
      </c>
      <c r="G4766">
        <v>42168.701390820002</v>
      </c>
    </row>
    <row r="4767" spans="2:7" x14ac:dyDescent="0.25">
      <c r="B4767" t="s">
        <v>240</v>
      </c>
      <c r="C4767" t="s">
        <v>252</v>
      </c>
      <c r="D4767" t="s">
        <v>258</v>
      </c>
      <c r="E4767">
        <v>4</v>
      </c>
      <c r="F4767">
        <v>2045</v>
      </c>
      <c r="G4767">
        <v>38753.209307140001</v>
      </c>
    </row>
    <row r="4768" spans="2:7" x14ac:dyDescent="0.25">
      <c r="B4768" t="s">
        <v>240</v>
      </c>
      <c r="C4768" t="s">
        <v>252</v>
      </c>
      <c r="D4768" t="s">
        <v>258</v>
      </c>
      <c r="E4768">
        <v>4</v>
      </c>
      <c r="F4768">
        <v>2050</v>
      </c>
      <c r="G4768">
        <v>37703.548836659997</v>
      </c>
    </row>
    <row r="4769" spans="2:7" x14ac:dyDescent="0.25">
      <c r="B4769" t="s">
        <v>240</v>
      </c>
      <c r="C4769" t="s">
        <v>252</v>
      </c>
      <c r="D4769" t="s">
        <v>258</v>
      </c>
      <c r="E4769">
        <v>5</v>
      </c>
      <c r="F4769">
        <v>2010</v>
      </c>
      <c r="G4769">
        <v>11207.7668006</v>
      </c>
    </row>
    <row r="4770" spans="2:7" x14ac:dyDescent="0.25">
      <c r="B4770" t="s">
        <v>240</v>
      </c>
      <c r="C4770" t="s">
        <v>252</v>
      </c>
      <c r="D4770" t="s">
        <v>258</v>
      </c>
      <c r="E4770">
        <v>5</v>
      </c>
      <c r="F4770">
        <v>2015</v>
      </c>
      <c r="G4770">
        <v>12577.5323338</v>
      </c>
    </row>
    <row r="4771" spans="2:7" x14ac:dyDescent="0.25">
      <c r="B4771" t="s">
        <v>240</v>
      </c>
      <c r="C4771" t="s">
        <v>252</v>
      </c>
      <c r="D4771" t="s">
        <v>258</v>
      </c>
      <c r="E4771">
        <v>5</v>
      </c>
      <c r="F4771">
        <v>2020</v>
      </c>
      <c r="G4771">
        <v>12560.41771577</v>
      </c>
    </row>
    <row r="4772" spans="2:7" x14ac:dyDescent="0.25">
      <c r="B4772" t="s">
        <v>240</v>
      </c>
      <c r="C4772" t="s">
        <v>252</v>
      </c>
      <c r="D4772" t="s">
        <v>258</v>
      </c>
      <c r="E4772">
        <v>5</v>
      </c>
      <c r="F4772">
        <v>2025</v>
      </c>
      <c r="G4772">
        <v>14337.367920950001</v>
      </c>
    </row>
    <row r="4773" spans="2:7" x14ac:dyDescent="0.25">
      <c r="B4773" t="s">
        <v>240</v>
      </c>
      <c r="C4773" t="s">
        <v>252</v>
      </c>
      <c r="D4773" t="s">
        <v>258</v>
      </c>
      <c r="E4773">
        <v>5</v>
      </c>
      <c r="F4773">
        <v>2030</v>
      </c>
      <c r="G4773">
        <v>11937.51143027</v>
      </c>
    </row>
    <row r="4774" spans="2:7" x14ac:dyDescent="0.25">
      <c r="B4774" t="s">
        <v>240</v>
      </c>
      <c r="C4774" t="s">
        <v>252</v>
      </c>
      <c r="D4774" t="s">
        <v>258</v>
      </c>
      <c r="E4774">
        <v>5</v>
      </c>
      <c r="F4774">
        <v>2035</v>
      </c>
      <c r="G4774">
        <v>12832.1603983</v>
      </c>
    </row>
    <row r="4775" spans="2:7" x14ac:dyDescent="0.25">
      <c r="B4775" t="s">
        <v>240</v>
      </c>
      <c r="C4775" t="s">
        <v>252</v>
      </c>
      <c r="D4775" t="s">
        <v>258</v>
      </c>
      <c r="E4775">
        <v>5</v>
      </c>
      <c r="F4775">
        <v>2040</v>
      </c>
      <c r="G4775">
        <v>12431.53576398</v>
      </c>
    </row>
    <row r="4776" spans="2:7" x14ac:dyDescent="0.25">
      <c r="B4776" t="s">
        <v>240</v>
      </c>
      <c r="C4776" t="s">
        <v>252</v>
      </c>
      <c r="D4776" t="s">
        <v>258</v>
      </c>
      <c r="E4776">
        <v>5</v>
      </c>
      <c r="F4776">
        <v>2045</v>
      </c>
      <c r="G4776">
        <v>11823.42103965</v>
      </c>
    </row>
    <row r="4777" spans="2:7" x14ac:dyDescent="0.25">
      <c r="B4777" t="s">
        <v>240</v>
      </c>
      <c r="C4777" t="s">
        <v>252</v>
      </c>
      <c r="D4777" t="s">
        <v>258</v>
      </c>
      <c r="E4777">
        <v>5</v>
      </c>
      <c r="F4777">
        <v>2050</v>
      </c>
      <c r="G4777">
        <v>11525.22714567</v>
      </c>
    </row>
    <row r="4778" spans="2:7" x14ac:dyDescent="0.25">
      <c r="B4778" t="s">
        <v>240</v>
      </c>
      <c r="C4778" t="s">
        <v>252</v>
      </c>
      <c r="D4778" t="s">
        <v>258</v>
      </c>
      <c r="E4778">
        <v>6</v>
      </c>
      <c r="F4778">
        <v>2010</v>
      </c>
      <c r="G4778">
        <v>4994.9385539499999</v>
      </c>
    </row>
    <row r="4779" spans="2:7" x14ac:dyDescent="0.25">
      <c r="B4779" t="s">
        <v>240</v>
      </c>
      <c r="C4779" t="s">
        <v>252</v>
      </c>
      <c r="D4779" t="s">
        <v>258</v>
      </c>
      <c r="E4779">
        <v>6</v>
      </c>
      <c r="F4779">
        <v>2015</v>
      </c>
      <c r="G4779">
        <v>5753.2928971800002</v>
      </c>
    </row>
    <row r="4780" spans="2:7" x14ac:dyDescent="0.25">
      <c r="B4780" t="s">
        <v>240</v>
      </c>
      <c r="C4780" t="s">
        <v>252</v>
      </c>
      <c r="D4780" t="s">
        <v>258</v>
      </c>
      <c r="E4780">
        <v>6</v>
      </c>
      <c r="F4780">
        <v>2020</v>
      </c>
      <c r="G4780">
        <v>6282.40769275</v>
      </c>
    </row>
    <row r="4781" spans="2:7" x14ac:dyDescent="0.25">
      <c r="B4781" t="s">
        <v>240</v>
      </c>
      <c r="C4781" t="s">
        <v>252</v>
      </c>
      <c r="D4781" t="s">
        <v>258</v>
      </c>
      <c r="E4781">
        <v>6</v>
      </c>
      <c r="F4781">
        <v>2025</v>
      </c>
      <c r="G4781">
        <v>4954.9126472300004</v>
      </c>
    </row>
    <row r="4782" spans="2:7" x14ac:dyDescent="0.25">
      <c r="B4782" t="s">
        <v>240</v>
      </c>
      <c r="C4782" t="s">
        <v>252</v>
      </c>
      <c r="D4782" t="s">
        <v>258</v>
      </c>
      <c r="E4782">
        <v>6</v>
      </c>
      <c r="F4782">
        <v>2030</v>
      </c>
      <c r="G4782">
        <v>4678.2590334799997</v>
      </c>
    </row>
    <row r="4783" spans="2:7" x14ac:dyDescent="0.25">
      <c r="B4783" t="s">
        <v>240</v>
      </c>
      <c r="C4783" t="s">
        <v>252</v>
      </c>
      <c r="D4783" t="s">
        <v>258</v>
      </c>
      <c r="E4783">
        <v>6</v>
      </c>
      <c r="F4783">
        <v>2035</v>
      </c>
      <c r="G4783">
        <v>4730.4845841799997</v>
      </c>
    </row>
    <row r="4784" spans="2:7" x14ac:dyDescent="0.25">
      <c r="B4784" t="s">
        <v>240</v>
      </c>
      <c r="C4784" t="s">
        <v>252</v>
      </c>
      <c r="D4784" t="s">
        <v>258</v>
      </c>
      <c r="E4784">
        <v>6</v>
      </c>
      <c r="F4784">
        <v>2040</v>
      </c>
      <c r="G4784">
        <v>5933.9601262599999</v>
      </c>
    </row>
    <row r="4785" spans="2:8" x14ac:dyDescent="0.25">
      <c r="B4785" t="s">
        <v>240</v>
      </c>
      <c r="C4785" t="s">
        <v>252</v>
      </c>
      <c r="D4785" t="s">
        <v>258</v>
      </c>
      <c r="E4785">
        <v>6</v>
      </c>
      <c r="F4785">
        <v>2045</v>
      </c>
      <c r="G4785">
        <v>4931.7448024900004</v>
      </c>
    </row>
    <row r="4786" spans="2:8" x14ac:dyDescent="0.25">
      <c r="B4786" t="s">
        <v>240</v>
      </c>
      <c r="C4786" t="s">
        <v>252</v>
      </c>
      <c r="D4786" t="s">
        <v>258</v>
      </c>
      <c r="E4786">
        <v>6</v>
      </c>
      <c r="F4786">
        <v>2050</v>
      </c>
      <c r="G4786">
        <v>5007.2752860500004</v>
      </c>
      <c r="H4786" s="161"/>
    </row>
    <row r="4787" spans="2:8" x14ac:dyDescent="0.25">
      <c r="B4787" t="s">
        <v>240</v>
      </c>
      <c r="C4787" t="s">
        <v>252</v>
      </c>
      <c r="D4787" t="s">
        <v>259</v>
      </c>
      <c r="E4787">
        <v>1</v>
      </c>
      <c r="F4787">
        <v>2010</v>
      </c>
      <c r="G4787" s="161">
        <v>216999.180028</v>
      </c>
      <c r="H4787" s="161"/>
    </row>
    <row r="4788" spans="2:8" x14ac:dyDescent="0.25">
      <c r="B4788" t="s">
        <v>240</v>
      </c>
      <c r="C4788" t="s">
        <v>252</v>
      </c>
      <c r="D4788" t="s">
        <v>259</v>
      </c>
      <c r="E4788">
        <v>1</v>
      </c>
      <c r="F4788">
        <v>2015</v>
      </c>
      <c r="G4788" s="161">
        <v>261759.700854</v>
      </c>
      <c r="H4788" s="161"/>
    </row>
    <row r="4789" spans="2:8" x14ac:dyDescent="0.25">
      <c r="B4789" t="s">
        <v>240</v>
      </c>
      <c r="C4789" t="s">
        <v>252</v>
      </c>
      <c r="D4789" t="s">
        <v>259</v>
      </c>
      <c r="E4789">
        <v>1</v>
      </c>
      <c r="F4789">
        <v>2020</v>
      </c>
      <c r="G4789" s="161">
        <v>297697.15468500002</v>
      </c>
      <c r="H4789" s="161"/>
    </row>
    <row r="4790" spans="2:8" x14ac:dyDescent="0.25">
      <c r="B4790" t="s">
        <v>240</v>
      </c>
      <c r="C4790" t="s">
        <v>252</v>
      </c>
      <c r="D4790" t="s">
        <v>259</v>
      </c>
      <c r="E4790">
        <v>1</v>
      </c>
      <c r="F4790">
        <v>2025</v>
      </c>
      <c r="G4790" s="161">
        <v>341655.38518899999</v>
      </c>
      <c r="H4790" s="161"/>
    </row>
    <row r="4791" spans="2:8" x14ac:dyDescent="0.25">
      <c r="B4791" t="s">
        <v>240</v>
      </c>
      <c r="C4791" t="s">
        <v>252</v>
      </c>
      <c r="D4791" t="s">
        <v>259</v>
      </c>
      <c r="E4791">
        <v>1</v>
      </c>
      <c r="F4791">
        <v>2030</v>
      </c>
      <c r="G4791" s="161">
        <v>372082.616255</v>
      </c>
      <c r="H4791" s="161"/>
    </row>
    <row r="4792" spans="2:8" x14ac:dyDescent="0.25">
      <c r="B4792" t="s">
        <v>240</v>
      </c>
      <c r="C4792" t="s">
        <v>252</v>
      </c>
      <c r="D4792" t="s">
        <v>259</v>
      </c>
      <c r="E4792">
        <v>1</v>
      </c>
      <c r="F4792">
        <v>2035</v>
      </c>
      <c r="G4792" s="161">
        <v>400260.69070099998</v>
      </c>
      <c r="H4792" s="161"/>
    </row>
    <row r="4793" spans="2:8" x14ac:dyDescent="0.25">
      <c r="B4793" t="s">
        <v>240</v>
      </c>
      <c r="C4793" t="s">
        <v>252</v>
      </c>
      <c r="D4793" t="s">
        <v>259</v>
      </c>
      <c r="E4793">
        <v>1</v>
      </c>
      <c r="F4793">
        <v>2040</v>
      </c>
      <c r="G4793" s="161">
        <v>418857.99799100001</v>
      </c>
      <c r="H4793" s="161"/>
    </row>
    <row r="4794" spans="2:8" x14ac:dyDescent="0.25">
      <c r="B4794" t="s">
        <v>240</v>
      </c>
      <c r="C4794" t="s">
        <v>252</v>
      </c>
      <c r="D4794" t="s">
        <v>259</v>
      </c>
      <c r="E4794">
        <v>1</v>
      </c>
      <c r="F4794">
        <v>2045</v>
      </c>
      <c r="G4794" s="161">
        <v>419580.81763599999</v>
      </c>
      <c r="H4794" s="161"/>
    </row>
    <row r="4795" spans="2:8" x14ac:dyDescent="0.25">
      <c r="B4795" t="s">
        <v>240</v>
      </c>
      <c r="C4795" t="s">
        <v>252</v>
      </c>
      <c r="D4795" t="s">
        <v>259</v>
      </c>
      <c r="E4795">
        <v>1</v>
      </c>
      <c r="F4795">
        <v>2050</v>
      </c>
      <c r="G4795" s="161">
        <v>426031.79472800001</v>
      </c>
      <c r="H4795" s="161"/>
    </row>
    <row r="4796" spans="2:8" x14ac:dyDescent="0.25">
      <c r="B4796" t="s">
        <v>240</v>
      </c>
      <c r="C4796" t="s">
        <v>252</v>
      </c>
      <c r="D4796" t="s">
        <v>259</v>
      </c>
      <c r="E4796">
        <v>2</v>
      </c>
      <c r="F4796">
        <v>2010</v>
      </c>
      <c r="G4796" s="161">
        <v>129566.943805</v>
      </c>
      <c r="H4796" s="161"/>
    </row>
    <row r="4797" spans="2:8" x14ac:dyDescent="0.25">
      <c r="B4797" t="s">
        <v>240</v>
      </c>
      <c r="C4797" t="s">
        <v>252</v>
      </c>
      <c r="D4797" t="s">
        <v>259</v>
      </c>
      <c r="E4797">
        <v>2</v>
      </c>
      <c r="F4797">
        <v>2015</v>
      </c>
      <c r="G4797" s="161">
        <v>139323.62695999999</v>
      </c>
      <c r="H4797" s="161"/>
    </row>
    <row r="4798" spans="2:8" x14ac:dyDescent="0.25">
      <c r="B4798" t="s">
        <v>240</v>
      </c>
      <c r="C4798" t="s">
        <v>252</v>
      </c>
      <c r="D4798" t="s">
        <v>259</v>
      </c>
      <c r="E4798">
        <v>2</v>
      </c>
      <c r="F4798">
        <v>2020</v>
      </c>
      <c r="G4798" s="161">
        <v>153645.12284299999</v>
      </c>
      <c r="H4798" s="161"/>
    </row>
    <row r="4799" spans="2:8" x14ac:dyDescent="0.25">
      <c r="B4799" t="s">
        <v>240</v>
      </c>
      <c r="C4799" t="s">
        <v>252</v>
      </c>
      <c r="D4799" t="s">
        <v>259</v>
      </c>
      <c r="E4799">
        <v>2</v>
      </c>
      <c r="F4799">
        <v>2025</v>
      </c>
      <c r="G4799" s="161">
        <v>161182.43415399999</v>
      </c>
      <c r="H4799" s="161"/>
    </row>
    <row r="4800" spans="2:8" x14ac:dyDescent="0.25">
      <c r="B4800" t="s">
        <v>240</v>
      </c>
      <c r="C4800" t="s">
        <v>252</v>
      </c>
      <c r="D4800" t="s">
        <v>259</v>
      </c>
      <c r="E4800">
        <v>2</v>
      </c>
      <c r="F4800">
        <v>2030</v>
      </c>
      <c r="G4800" s="161">
        <v>161616.15336500001</v>
      </c>
      <c r="H4800" s="161"/>
    </row>
    <row r="4801" spans="2:8" x14ac:dyDescent="0.25">
      <c r="B4801" t="s">
        <v>240</v>
      </c>
      <c r="C4801" t="s">
        <v>252</v>
      </c>
      <c r="D4801" t="s">
        <v>259</v>
      </c>
      <c r="E4801">
        <v>2</v>
      </c>
      <c r="F4801">
        <v>2035</v>
      </c>
      <c r="G4801" s="161">
        <v>166828.08397499999</v>
      </c>
      <c r="H4801" s="161"/>
    </row>
    <row r="4802" spans="2:8" x14ac:dyDescent="0.25">
      <c r="B4802" t="s">
        <v>240</v>
      </c>
      <c r="C4802" t="s">
        <v>252</v>
      </c>
      <c r="D4802" t="s">
        <v>259</v>
      </c>
      <c r="E4802">
        <v>2</v>
      </c>
      <c r="F4802">
        <v>2040</v>
      </c>
      <c r="G4802" s="161">
        <v>169951.479487</v>
      </c>
      <c r="H4802" s="161"/>
    </row>
    <row r="4803" spans="2:8" x14ac:dyDescent="0.25">
      <c r="B4803" t="s">
        <v>240</v>
      </c>
      <c r="C4803" t="s">
        <v>252</v>
      </c>
      <c r="D4803" t="s">
        <v>259</v>
      </c>
      <c r="E4803">
        <v>2</v>
      </c>
      <c r="F4803">
        <v>2045</v>
      </c>
      <c r="G4803" s="161">
        <v>165158.03002999999</v>
      </c>
      <c r="H4803" s="161"/>
    </row>
    <row r="4804" spans="2:8" x14ac:dyDescent="0.25">
      <c r="B4804" t="s">
        <v>240</v>
      </c>
      <c r="C4804" t="s">
        <v>252</v>
      </c>
      <c r="D4804" t="s">
        <v>259</v>
      </c>
      <c r="E4804">
        <v>2</v>
      </c>
      <c r="F4804">
        <v>2050</v>
      </c>
      <c r="G4804" s="161">
        <v>168116.009835</v>
      </c>
    </row>
    <row r="4805" spans="2:8" x14ac:dyDescent="0.25">
      <c r="B4805" t="s">
        <v>240</v>
      </c>
      <c r="C4805" t="s">
        <v>252</v>
      </c>
      <c r="D4805" t="s">
        <v>259</v>
      </c>
      <c r="E4805">
        <v>3</v>
      </c>
      <c r="F4805">
        <v>2010</v>
      </c>
      <c r="G4805">
        <v>30710.35682642</v>
      </c>
    </row>
    <row r="4806" spans="2:8" x14ac:dyDescent="0.25">
      <c r="B4806" t="s">
        <v>240</v>
      </c>
      <c r="C4806" t="s">
        <v>252</v>
      </c>
      <c r="D4806" t="s">
        <v>259</v>
      </c>
      <c r="E4806">
        <v>3</v>
      </c>
      <c r="F4806">
        <v>2015</v>
      </c>
      <c r="G4806">
        <v>29967.699490409999</v>
      </c>
    </row>
    <row r="4807" spans="2:8" x14ac:dyDescent="0.25">
      <c r="B4807" t="s">
        <v>240</v>
      </c>
      <c r="C4807" t="s">
        <v>252</v>
      </c>
      <c r="D4807" t="s">
        <v>259</v>
      </c>
      <c r="E4807">
        <v>3</v>
      </c>
      <c r="F4807">
        <v>2020</v>
      </c>
      <c r="G4807">
        <v>32142.766601439998</v>
      </c>
    </row>
    <row r="4808" spans="2:8" x14ac:dyDescent="0.25">
      <c r="B4808" t="s">
        <v>240</v>
      </c>
      <c r="C4808" t="s">
        <v>252</v>
      </c>
      <c r="D4808" t="s">
        <v>259</v>
      </c>
      <c r="E4808">
        <v>3</v>
      </c>
      <c r="F4808">
        <v>2025</v>
      </c>
      <c r="G4808">
        <v>33552.440117949998</v>
      </c>
    </row>
    <row r="4809" spans="2:8" x14ac:dyDescent="0.25">
      <c r="B4809" t="s">
        <v>240</v>
      </c>
      <c r="C4809" t="s">
        <v>252</v>
      </c>
      <c r="D4809" t="s">
        <v>259</v>
      </c>
      <c r="E4809">
        <v>3</v>
      </c>
      <c r="F4809">
        <v>2030</v>
      </c>
      <c r="G4809">
        <v>37658.899261600003</v>
      </c>
    </row>
    <row r="4810" spans="2:8" x14ac:dyDescent="0.25">
      <c r="B4810" t="s">
        <v>240</v>
      </c>
      <c r="C4810" t="s">
        <v>252</v>
      </c>
      <c r="D4810" t="s">
        <v>259</v>
      </c>
      <c r="E4810">
        <v>3</v>
      </c>
      <c r="F4810">
        <v>2035</v>
      </c>
      <c r="G4810">
        <v>35529.26855167</v>
      </c>
    </row>
    <row r="4811" spans="2:8" x14ac:dyDescent="0.25">
      <c r="B4811" t="s">
        <v>240</v>
      </c>
      <c r="C4811" t="s">
        <v>252</v>
      </c>
      <c r="D4811" t="s">
        <v>259</v>
      </c>
      <c r="E4811">
        <v>3</v>
      </c>
      <c r="F4811">
        <v>2040</v>
      </c>
      <c r="G4811">
        <v>36239.143376029999</v>
      </c>
    </row>
    <row r="4812" spans="2:8" x14ac:dyDescent="0.25">
      <c r="B4812" t="s">
        <v>240</v>
      </c>
      <c r="C4812" t="s">
        <v>252</v>
      </c>
      <c r="D4812" t="s">
        <v>259</v>
      </c>
      <c r="E4812">
        <v>3</v>
      </c>
      <c r="F4812">
        <v>2045</v>
      </c>
      <c r="G4812">
        <v>33115.91032178</v>
      </c>
    </row>
    <row r="4813" spans="2:8" x14ac:dyDescent="0.25">
      <c r="B4813" t="s">
        <v>240</v>
      </c>
      <c r="C4813" t="s">
        <v>252</v>
      </c>
      <c r="D4813" t="s">
        <v>259</v>
      </c>
      <c r="E4813">
        <v>3</v>
      </c>
      <c r="F4813">
        <v>2050</v>
      </c>
      <c r="G4813">
        <v>32838.041191119999</v>
      </c>
    </row>
    <row r="4814" spans="2:8" x14ac:dyDescent="0.25">
      <c r="B4814" t="s">
        <v>240</v>
      </c>
      <c r="C4814" t="s">
        <v>252</v>
      </c>
      <c r="D4814" t="s">
        <v>259</v>
      </c>
      <c r="E4814">
        <v>4</v>
      </c>
      <c r="F4814">
        <v>2010</v>
      </c>
      <c r="G4814">
        <v>12728.51289068</v>
      </c>
    </row>
    <row r="4815" spans="2:8" x14ac:dyDescent="0.25">
      <c r="B4815" t="s">
        <v>240</v>
      </c>
      <c r="C4815" t="s">
        <v>252</v>
      </c>
      <c r="D4815" t="s">
        <v>259</v>
      </c>
      <c r="E4815">
        <v>4</v>
      </c>
      <c r="F4815">
        <v>2015</v>
      </c>
      <c r="G4815">
        <v>18005.975776169998</v>
      </c>
    </row>
    <row r="4816" spans="2:8" x14ac:dyDescent="0.25">
      <c r="B4816" t="s">
        <v>240</v>
      </c>
      <c r="C4816" t="s">
        <v>252</v>
      </c>
      <c r="D4816" t="s">
        <v>259</v>
      </c>
      <c r="E4816">
        <v>4</v>
      </c>
      <c r="F4816">
        <v>2020</v>
      </c>
      <c r="G4816">
        <v>23805.158281470001</v>
      </c>
    </row>
    <row r="4817" spans="2:7" x14ac:dyDescent="0.25">
      <c r="B4817" t="s">
        <v>240</v>
      </c>
      <c r="C4817" t="s">
        <v>252</v>
      </c>
      <c r="D4817" t="s">
        <v>259</v>
      </c>
      <c r="E4817">
        <v>4</v>
      </c>
      <c r="F4817">
        <v>2025</v>
      </c>
      <c r="G4817">
        <v>20424.56462519</v>
      </c>
    </row>
    <row r="4818" spans="2:7" x14ac:dyDescent="0.25">
      <c r="B4818" t="s">
        <v>240</v>
      </c>
      <c r="C4818" t="s">
        <v>252</v>
      </c>
      <c r="D4818" t="s">
        <v>259</v>
      </c>
      <c r="E4818">
        <v>4</v>
      </c>
      <c r="F4818">
        <v>2030</v>
      </c>
      <c r="G4818">
        <v>21318.456833159998</v>
      </c>
    </row>
    <row r="4819" spans="2:7" x14ac:dyDescent="0.25">
      <c r="B4819" t="s">
        <v>240</v>
      </c>
      <c r="C4819" t="s">
        <v>252</v>
      </c>
      <c r="D4819" t="s">
        <v>259</v>
      </c>
      <c r="E4819">
        <v>4</v>
      </c>
      <c r="F4819">
        <v>2035</v>
      </c>
      <c r="G4819">
        <v>18775.532599059999</v>
      </c>
    </row>
    <row r="4820" spans="2:7" x14ac:dyDescent="0.25">
      <c r="B4820" t="s">
        <v>240</v>
      </c>
      <c r="C4820" t="s">
        <v>252</v>
      </c>
      <c r="D4820" t="s">
        <v>259</v>
      </c>
      <c r="E4820">
        <v>4</v>
      </c>
      <c r="F4820">
        <v>2040</v>
      </c>
      <c r="G4820">
        <v>20176.553960009998</v>
      </c>
    </row>
    <row r="4821" spans="2:7" x14ac:dyDescent="0.25">
      <c r="B4821" t="s">
        <v>240</v>
      </c>
      <c r="C4821" t="s">
        <v>252</v>
      </c>
      <c r="D4821" t="s">
        <v>259</v>
      </c>
      <c r="E4821">
        <v>4</v>
      </c>
      <c r="F4821">
        <v>2045</v>
      </c>
      <c r="G4821">
        <v>22379.53418563</v>
      </c>
    </row>
    <row r="4822" spans="2:7" x14ac:dyDescent="0.25">
      <c r="B4822" t="s">
        <v>240</v>
      </c>
      <c r="C4822" t="s">
        <v>252</v>
      </c>
      <c r="D4822" t="s">
        <v>259</v>
      </c>
      <c r="E4822">
        <v>4</v>
      </c>
      <c r="F4822">
        <v>2050</v>
      </c>
      <c r="G4822">
        <v>19806.076020749999</v>
      </c>
    </row>
    <row r="4823" spans="2:7" x14ac:dyDescent="0.25">
      <c r="B4823" t="s">
        <v>240</v>
      </c>
      <c r="C4823" t="s">
        <v>252</v>
      </c>
      <c r="D4823" t="s">
        <v>259</v>
      </c>
      <c r="E4823">
        <v>5</v>
      </c>
      <c r="F4823">
        <v>2010</v>
      </c>
      <c r="G4823">
        <v>2999.3000327599998</v>
      </c>
    </row>
    <row r="4824" spans="2:7" x14ac:dyDescent="0.25">
      <c r="B4824" t="s">
        <v>240</v>
      </c>
      <c r="C4824" t="s">
        <v>252</v>
      </c>
      <c r="D4824" t="s">
        <v>259</v>
      </c>
      <c r="E4824">
        <v>5</v>
      </c>
      <c r="F4824">
        <v>2015</v>
      </c>
      <c r="G4824">
        <v>4783.9334280700004</v>
      </c>
    </row>
    <row r="4825" spans="2:7" x14ac:dyDescent="0.25">
      <c r="B4825" t="s">
        <v>240</v>
      </c>
      <c r="C4825" t="s">
        <v>252</v>
      </c>
      <c r="D4825" t="s">
        <v>259</v>
      </c>
      <c r="E4825">
        <v>5</v>
      </c>
      <c r="F4825">
        <v>2020</v>
      </c>
      <c r="G4825">
        <v>5330.3570528399996</v>
      </c>
    </row>
    <row r="4826" spans="2:7" x14ac:dyDescent="0.25">
      <c r="B4826" t="s">
        <v>240</v>
      </c>
      <c r="C4826" t="s">
        <v>252</v>
      </c>
      <c r="D4826" t="s">
        <v>259</v>
      </c>
      <c r="E4826">
        <v>5</v>
      </c>
      <c r="F4826">
        <v>2025</v>
      </c>
      <c r="G4826">
        <v>5924.29040171</v>
      </c>
    </row>
    <row r="4827" spans="2:7" x14ac:dyDescent="0.25">
      <c r="B4827" t="s">
        <v>240</v>
      </c>
      <c r="C4827" t="s">
        <v>252</v>
      </c>
      <c r="D4827" t="s">
        <v>259</v>
      </c>
      <c r="E4827">
        <v>5</v>
      </c>
      <c r="F4827">
        <v>2030</v>
      </c>
      <c r="G4827">
        <v>6315.0808394100004</v>
      </c>
    </row>
    <row r="4828" spans="2:7" x14ac:dyDescent="0.25">
      <c r="B4828" t="s">
        <v>240</v>
      </c>
      <c r="C4828" t="s">
        <v>252</v>
      </c>
      <c r="D4828" t="s">
        <v>259</v>
      </c>
      <c r="E4828">
        <v>5</v>
      </c>
      <c r="F4828">
        <v>2035</v>
      </c>
      <c r="G4828">
        <v>7141.6487942699996</v>
      </c>
    </row>
    <row r="4829" spans="2:7" x14ac:dyDescent="0.25">
      <c r="B4829" t="s">
        <v>240</v>
      </c>
      <c r="C4829" t="s">
        <v>252</v>
      </c>
      <c r="D4829" t="s">
        <v>259</v>
      </c>
      <c r="E4829">
        <v>5</v>
      </c>
      <c r="F4829">
        <v>2040</v>
      </c>
      <c r="G4829">
        <v>6814.8677828199998</v>
      </c>
    </row>
    <row r="4830" spans="2:7" x14ac:dyDescent="0.25">
      <c r="B4830" t="s">
        <v>240</v>
      </c>
      <c r="C4830" t="s">
        <v>252</v>
      </c>
      <c r="D4830" t="s">
        <v>259</v>
      </c>
      <c r="E4830">
        <v>5</v>
      </c>
      <c r="F4830">
        <v>2045</v>
      </c>
      <c r="G4830">
        <v>5772.2619496899997</v>
      </c>
    </row>
    <row r="4831" spans="2:7" x14ac:dyDescent="0.25">
      <c r="B4831" t="s">
        <v>240</v>
      </c>
      <c r="C4831" t="s">
        <v>252</v>
      </c>
      <c r="D4831" t="s">
        <v>259</v>
      </c>
      <c r="E4831">
        <v>5</v>
      </c>
      <c r="F4831">
        <v>2050</v>
      </c>
      <c r="G4831">
        <v>6178.0382992599998</v>
      </c>
    </row>
    <row r="4832" spans="2:7" x14ac:dyDescent="0.25">
      <c r="B4832" t="s">
        <v>240</v>
      </c>
      <c r="C4832" t="s">
        <v>252</v>
      </c>
      <c r="D4832" t="s">
        <v>259</v>
      </c>
      <c r="E4832">
        <v>6</v>
      </c>
      <c r="F4832">
        <v>2010</v>
      </c>
      <c r="G4832">
        <v>6882.79745981</v>
      </c>
    </row>
    <row r="4833" spans="2:8" x14ac:dyDescent="0.25">
      <c r="B4833" t="s">
        <v>240</v>
      </c>
      <c r="C4833" t="s">
        <v>252</v>
      </c>
      <c r="D4833" t="s">
        <v>259</v>
      </c>
      <c r="E4833">
        <v>6</v>
      </c>
      <c r="F4833">
        <v>2015</v>
      </c>
      <c r="G4833">
        <v>5168.59100734</v>
      </c>
    </row>
    <row r="4834" spans="2:8" x14ac:dyDescent="0.25">
      <c r="B4834" t="s">
        <v>240</v>
      </c>
      <c r="C4834" t="s">
        <v>252</v>
      </c>
      <c r="D4834" t="s">
        <v>259</v>
      </c>
      <c r="E4834">
        <v>6</v>
      </c>
      <c r="F4834">
        <v>2020</v>
      </c>
      <c r="G4834">
        <v>5711.6066686499998</v>
      </c>
    </row>
    <row r="4835" spans="2:8" x14ac:dyDescent="0.25">
      <c r="B4835" t="s">
        <v>240</v>
      </c>
      <c r="C4835" t="s">
        <v>252</v>
      </c>
      <c r="D4835" t="s">
        <v>259</v>
      </c>
      <c r="E4835">
        <v>6</v>
      </c>
      <c r="F4835">
        <v>2025</v>
      </c>
      <c r="G4835">
        <v>5138.1517396199997</v>
      </c>
    </row>
    <row r="4836" spans="2:8" x14ac:dyDescent="0.25">
      <c r="B4836" t="s">
        <v>240</v>
      </c>
      <c r="C4836" t="s">
        <v>252</v>
      </c>
      <c r="D4836" t="s">
        <v>259</v>
      </c>
      <c r="E4836">
        <v>6</v>
      </c>
      <c r="F4836">
        <v>2030</v>
      </c>
      <c r="G4836">
        <v>5016.2045049899998</v>
      </c>
    </row>
    <row r="4837" spans="2:8" x14ac:dyDescent="0.25">
      <c r="B4837" t="s">
        <v>240</v>
      </c>
      <c r="C4837" t="s">
        <v>252</v>
      </c>
      <c r="D4837" t="s">
        <v>259</v>
      </c>
      <c r="E4837">
        <v>6</v>
      </c>
      <c r="F4837">
        <v>2035</v>
      </c>
      <c r="G4837">
        <v>4784.7005163800004</v>
      </c>
    </row>
    <row r="4838" spans="2:8" x14ac:dyDescent="0.25">
      <c r="B4838" t="s">
        <v>240</v>
      </c>
      <c r="C4838" t="s">
        <v>252</v>
      </c>
      <c r="D4838" t="s">
        <v>259</v>
      </c>
      <c r="E4838">
        <v>6</v>
      </c>
      <c r="F4838">
        <v>2040</v>
      </c>
      <c r="G4838">
        <v>4335.8588601299998</v>
      </c>
    </row>
    <row r="4839" spans="2:8" x14ac:dyDescent="0.25">
      <c r="B4839" t="s">
        <v>240</v>
      </c>
      <c r="C4839" t="s">
        <v>252</v>
      </c>
      <c r="D4839" t="s">
        <v>259</v>
      </c>
      <c r="E4839">
        <v>6</v>
      </c>
      <c r="F4839">
        <v>2045</v>
      </c>
      <c r="G4839">
        <v>4558.8801337799996</v>
      </c>
    </row>
    <row r="4840" spans="2:8" x14ac:dyDescent="0.25">
      <c r="B4840" t="s">
        <v>240</v>
      </c>
      <c r="C4840" t="s">
        <v>252</v>
      </c>
      <c r="D4840" t="s">
        <v>259</v>
      </c>
      <c r="E4840">
        <v>6</v>
      </c>
      <c r="F4840">
        <v>2050</v>
      </c>
      <c r="G4840">
        <v>4789.27939436</v>
      </c>
      <c r="H4840" s="161"/>
    </row>
    <row r="4841" spans="2:8" x14ac:dyDescent="0.25">
      <c r="B4841" t="s">
        <v>224</v>
      </c>
      <c r="C4841" t="s">
        <v>250</v>
      </c>
      <c r="D4841" t="s">
        <v>251</v>
      </c>
      <c r="E4841">
        <v>1</v>
      </c>
      <c r="F4841">
        <v>2010</v>
      </c>
      <c r="G4841" s="161">
        <v>1903441.9761399999</v>
      </c>
      <c r="H4841" s="161"/>
    </row>
    <row r="4842" spans="2:8" x14ac:dyDescent="0.25">
      <c r="B4842" t="s">
        <v>224</v>
      </c>
      <c r="C4842" t="s">
        <v>250</v>
      </c>
      <c r="D4842" t="s">
        <v>251</v>
      </c>
      <c r="E4842">
        <v>1</v>
      </c>
      <c r="F4842">
        <v>2015</v>
      </c>
      <c r="G4842" s="161">
        <v>2399185.3594499999</v>
      </c>
      <c r="H4842" s="161"/>
    </row>
    <row r="4843" spans="2:8" x14ac:dyDescent="0.25">
      <c r="B4843" t="s">
        <v>224</v>
      </c>
      <c r="C4843" t="s">
        <v>250</v>
      </c>
      <c r="D4843" t="s">
        <v>251</v>
      </c>
      <c r="E4843">
        <v>1</v>
      </c>
      <c r="F4843">
        <v>2020</v>
      </c>
      <c r="G4843" s="161">
        <v>2543837.5588699998</v>
      </c>
      <c r="H4843" s="161"/>
    </row>
    <row r="4844" spans="2:8" x14ac:dyDescent="0.25">
      <c r="B4844" t="s">
        <v>224</v>
      </c>
      <c r="C4844" t="s">
        <v>250</v>
      </c>
      <c r="D4844" t="s">
        <v>251</v>
      </c>
      <c r="E4844">
        <v>1</v>
      </c>
      <c r="F4844">
        <v>2025</v>
      </c>
      <c r="G4844" s="161">
        <v>2642377.9017400001</v>
      </c>
      <c r="H4844" s="161"/>
    </row>
    <row r="4845" spans="2:8" x14ac:dyDescent="0.25">
      <c r="B4845" t="s">
        <v>224</v>
      </c>
      <c r="C4845" t="s">
        <v>250</v>
      </c>
      <c r="D4845" t="s">
        <v>251</v>
      </c>
      <c r="E4845">
        <v>1</v>
      </c>
      <c r="F4845">
        <v>2030</v>
      </c>
      <c r="G4845" s="161">
        <v>2702399.1776100001</v>
      </c>
      <c r="H4845" s="161"/>
    </row>
    <row r="4846" spans="2:8" x14ac:dyDescent="0.25">
      <c r="B4846" t="s">
        <v>224</v>
      </c>
      <c r="C4846" t="s">
        <v>250</v>
      </c>
      <c r="D4846" t="s">
        <v>251</v>
      </c>
      <c r="E4846">
        <v>1</v>
      </c>
      <c r="F4846">
        <v>2035</v>
      </c>
      <c r="G4846" s="161">
        <v>2740134.52067</v>
      </c>
      <c r="H4846" s="161"/>
    </row>
    <row r="4847" spans="2:8" x14ac:dyDescent="0.25">
      <c r="B4847" t="s">
        <v>224</v>
      </c>
      <c r="C4847" t="s">
        <v>250</v>
      </c>
      <c r="D4847" t="s">
        <v>251</v>
      </c>
      <c r="E4847">
        <v>1</v>
      </c>
      <c r="F4847">
        <v>2040</v>
      </c>
      <c r="G4847" s="161">
        <v>2715841.53339</v>
      </c>
      <c r="H4847" s="161"/>
    </row>
    <row r="4848" spans="2:8" x14ac:dyDescent="0.25">
      <c r="B4848" t="s">
        <v>224</v>
      </c>
      <c r="C4848" t="s">
        <v>250</v>
      </c>
      <c r="D4848" t="s">
        <v>251</v>
      </c>
      <c r="E4848">
        <v>1</v>
      </c>
      <c r="F4848">
        <v>2045</v>
      </c>
      <c r="G4848" s="161">
        <v>2752153.5193099999</v>
      </c>
      <c r="H4848" s="161"/>
    </row>
    <row r="4849" spans="2:8" x14ac:dyDescent="0.25">
      <c r="B4849" t="s">
        <v>224</v>
      </c>
      <c r="C4849" t="s">
        <v>250</v>
      </c>
      <c r="D4849" t="s">
        <v>251</v>
      </c>
      <c r="E4849">
        <v>1</v>
      </c>
      <c r="F4849">
        <v>2050</v>
      </c>
      <c r="G4849" s="161">
        <v>2779564.6143100001</v>
      </c>
      <c r="H4849" s="161"/>
    </row>
    <row r="4850" spans="2:8" x14ac:dyDescent="0.25">
      <c r="B4850" t="s">
        <v>224</v>
      </c>
      <c r="C4850" t="s">
        <v>250</v>
      </c>
      <c r="D4850" t="s">
        <v>251</v>
      </c>
      <c r="E4850">
        <v>2</v>
      </c>
      <c r="F4850">
        <v>2010</v>
      </c>
      <c r="G4850" s="161">
        <v>3326245.3373799999</v>
      </c>
      <c r="H4850" s="161"/>
    </row>
    <row r="4851" spans="2:8" x14ac:dyDescent="0.25">
      <c r="B4851" t="s">
        <v>224</v>
      </c>
      <c r="C4851" t="s">
        <v>250</v>
      </c>
      <c r="D4851" t="s">
        <v>251</v>
      </c>
      <c r="E4851">
        <v>2</v>
      </c>
      <c r="F4851">
        <v>2015</v>
      </c>
      <c r="G4851" s="161">
        <v>3337232.4948200001</v>
      </c>
      <c r="H4851" s="161"/>
    </row>
    <row r="4852" spans="2:8" x14ac:dyDescent="0.25">
      <c r="B4852" t="s">
        <v>224</v>
      </c>
      <c r="C4852" t="s">
        <v>250</v>
      </c>
      <c r="D4852" t="s">
        <v>251</v>
      </c>
      <c r="E4852">
        <v>2</v>
      </c>
      <c r="F4852">
        <v>2020</v>
      </c>
      <c r="G4852" s="161">
        <v>3438301.7781400001</v>
      </c>
      <c r="H4852" s="161"/>
    </row>
    <row r="4853" spans="2:8" x14ac:dyDescent="0.25">
      <c r="B4853" t="s">
        <v>224</v>
      </c>
      <c r="C4853" t="s">
        <v>250</v>
      </c>
      <c r="D4853" t="s">
        <v>251</v>
      </c>
      <c r="E4853">
        <v>2</v>
      </c>
      <c r="F4853">
        <v>2025</v>
      </c>
      <c r="G4853" s="161">
        <v>3471770.3328800001</v>
      </c>
      <c r="H4853" s="161"/>
    </row>
    <row r="4854" spans="2:8" x14ac:dyDescent="0.25">
      <c r="B4854" t="s">
        <v>224</v>
      </c>
      <c r="C4854" t="s">
        <v>250</v>
      </c>
      <c r="D4854" t="s">
        <v>251</v>
      </c>
      <c r="E4854">
        <v>2</v>
      </c>
      <c r="F4854">
        <v>2030</v>
      </c>
      <c r="G4854" s="161">
        <v>3469995.8714600001</v>
      </c>
      <c r="H4854" s="161"/>
    </row>
    <row r="4855" spans="2:8" x14ac:dyDescent="0.25">
      <c r="B4855" t="s">
        <v>224</v>
      </c>
      <c r="C4855" t="s">
        <v>250</v>
      </c>
      <c r="D4855" t="s">
        <v>251</v>
      </c>
      <c r="E4855">
        <v>2</v>
      </c>
      <c r="F4855">
        <v>2035</v>
      </c>
      <c r="G4855" s="161">
        <v>3384809.2299199998</v>
      </c>
      <c r="H4855" s="161"/>
    </row>
    <row r="4856" spans="2:8" x14ac:dyDescent="0.25">
      <c r="B4856" t="s">
        <v>224</v>
      </c>
      <c r="C4856" t="s">
        <v>250</v>
      </c>
      <c r="D4856" t="s">
        <v>251</v>
      </c>
      <c r="E4856">
        <v>2</v>
      </c>
      <c r="F4856">
        <v>2040</v>
      </c>
      <c r="G4856" s="161">
        <v>3391274.1582999998</v>
      </c>
      <c r="H4856" s="161"/>
    </row>
    <row r="4857" spans="2:8" x14ac:dyDescent="0.25">
      <c r="B4857" t="s">
        <v>224</v>
      </c>
      <c r="C4857" t="s">
        <v>250</v>
      </c>
      <c r="D4857" t="s">
        <v>251</v>
      </c>
      <c r="E4857">
        <v>2</v>
      </c>
      <c r="F4857">
        <v>2045</v>
      </c>
      <c r="G4857" s="161">
        <v>3342433.15925</v>
      </c>
      <c r="H4857" s="161"/>
    </row>
    <row r="4858" spans="2:8" x14ac:dyDescent="0.25">
      <c r="B4858" t="s">
        <v>224</v>
      </c>
      <c r="C4858" t="s">
        <v>250</v>
      </c>
      <c r="D4858" t="s">
        <v>251</v>
      </c>
      <c r="E4858">
        <v>2</v>
      </c>
      <c r="F4858">
        <v>2050</v>
      </c>
      <c r="G4858" s="161">
        <v>3310993.74394</v>
      </c>
      <c r="H4858" s="161"/>
    </row>
    <row r="4859" spans="2:8" x14ac:dyDescent="0.25">
      <c r="B4859" t="s">
        <v>224</v>
      </c>
      <c r="C4859" t="s">
        <v>250</v>
      </c>
      <c r="D4859" t="s">
        <v>251</v>
      </c>
      <c r="E4859">
        <v>3</v>
      </c>
      <c r="F4859">
        <v>2010</v>
      </c>
      <c r="G4859" s="161">
        <v>1430255.04993</v>
      </c>
      <c r="H4859" s="161"/>
    </row>
    <row r="4860" spans="2:8" x14ac:dyDescent="0.25">
      <c r="B4860" t="s">
        <v>224</v>
      </c>
      <c r="C4860" t="s">
        <v>250</v>
      </c>
      <c r="D4860" t="s">
        <v>251</v>
      </c>
      <c r="E4860">
        <v>3</v>
      </c>
      <c r="F4860">
        <v>2015</v>
      </c>
      <c r="G4860" s="161">
        <v>1458437.2093799999</v>
      </c>
      <c r="H4860" s="161"/>
    </row>
    <row r="4861" spans="2:8" x14ac:dyDescent="0.25">
      <c r="B4861" t="s">
        <v>224</v>
      </c>
      <c r="C4861" t="s">
        <v>250</v>
      </c>
      <c r="D4861" t="s">
        <v>251</v>
      </c>
      <c r="E4861">
        <v>3</v>
      </c>
      <c r="F4861">
        <v>2020</v>
      </c>
      <c r="G4861" s="161">
        <v>1430297.88919</v>
      </c>
      <c r="H4861" s="161"/>
    </row>
    <row r="4862" spans="2:8" x14ac:dyDescent="0.25">
      <c r="B4862" t="s">
        <v>224</v>
      </c>
      <c r="C4862" t="s">
        <v>250</v>
      </c>
      <c r="D4862" t="s">
        <v>251</v>
      </c>
      <c r="E4862">
        <v>3</v>
      </c>
      <c r="F4862">
        <v>2025</v>
      </c>
      <c r="G4862" s="161">
        <v>1408598.4730700001</v>
      </c>
      <c r="H4862" s="161"/>
    </row>
    <row r="4863" spans="2:8" x14ac:dyDescent="0.25">
      <c r="B4863" t="s">
        <v>224</v>
      </c>
      <c r="C4863" t="s">
        <v>250</v>
      </c>
      <c r="D4863" t="s">
        <v>251</v>
      </c>
      <c r="E4863">
        <v>3</v>
      </c>
      <c r="F4863">
        <v>2030</v>
      </c>
      <c r="G4863" s="161">
        <v>1393239.61769</v>
      </c>
      <c r="H4863" s="161"/>
    </row>
    <row r="4864" spans="2:8" x14ac:dyDescent="0.25">
      <c r="B4864" t="s">
        <v>224</v>
      </c>
      <c r="C4864" t="s">
        <v>250</v>
      </c>
      <c r="D4864" t="s">
        <v>251</v>
      </c>
      <c r="E4864">
        <v>3</v>
      </c>
      <c r="F4864">
        <v>2035</v>
      </c>
      <c r="G4864" s="161">
        <v>1385551.35207</v>
      </c>
      <c r="H4864" s="161"/>
    </row>
    <row r="4865" spans="2:8" x14ac:dyDescent="0.25">
      <c r="B4865" t="s">
        <v>224</v>
      </c>
      <c r="C4865" t="s">
        <v>250</v>
      </c>
      <c r="D4865" t="s">
        <v>251</v>
      </c>
      <c r="E4865">
        <v>3</v>
      </c>
      <c r="F4865">
        <v>2040</v>
      </c>
      <c r="G4865" s="161">
        <v>1394624.61041</v>
      </c>
      <c r="H4865" s="161"/>
    </row>
    <row r="4866" spans="2:8" x14ac:dyDescent="0.25">
      <c r="B4866" t="s">
        <v>224</v>
      </c>
      <c r="C4866" t="s">
        <v>250</v>
      </c>
      <c r="D4866" t="s">
        <v>251</v>
      </c>
      <c r="E4866">
        <v>3</v>
      </c>
      <c r="F4866">
        <v>2045</v>
      </c>
      <c r="G4866" s="161">
        <v>1430138.3516500001</v>
      </c>
      <c r="H4866" s="161"/>
    </row>
    <row r="4867" spans="2:8" x14ac:dyDescent="0.25">
      <c r="B4867" t="s">
        <v>224</v>
      </c>
      <c r="C4867" t="s">
        <v>250</v>
      </c>
      <c r="D4867" t="s">
        <v>251</v>
      </c>
      <c r="E4867">
        <v>3</v>
      </c>
      <c r="F4867">
        <v>2050</v>
      </c>
      <c r="G4867" s="161">
        <v>1437524.13194</v>
      </c>
      <c r="H4867" s="161"/>
    </row>
    <row r="4868" spans="2:8" x14ac:dyDescent="0.25">
      <c r="B4868" t="s">
        <v>224</v>
      </c>
      <c r="C4868" t="s">
        <v>250</v>
      </c>
      <c r="D4868" t="s">
        <v>251</v>
      </c>
      <c r="E4868">
        <v>4</v>
      </c>
      <c r="F4868">
        <v>2010</v>
      </c>
      <c r="G4868" s="161">
        <v>1726466.6544999999</v>
      </c>
      <c r="H4868" s="161"/>
    </row>
    <row r="4869" spans="2:8" x14ac:dyDescent="0.25">
      <c r="B4869" t="s">
        <v>224</v>
      </c>
      <c r="C4869" t="s">
        <v>250</v>
      </c>
      <c r="D4869" t="s">
        <v>251</v>
      </c>
      <c r="E4869">
        <v>4</v>
      </c>
      <c r="F4869">
        <v>2015</v>
      </c>
      <c r="G4869" s="161">
        <v>1603889.9138199999</v>
      </c>
      <c r="H4869" s="161"/>
    </row>
    <row r="4870" spans="2:8" x14ac:dyDescent="0.25">
      <c r="B4870" t="s">
        <v>224</v>
      </c>
      <c r="C4870" t="s">
        <v>250</v>
      </c>
      <c r="D4870" t="s">
        <v>251</v>
      </c>
      <c r="E4870">
        <v>4</v>
      </c>
      <c r="F4870">
        <v>2020</v>
      </c>
      <c r="G4870" s="161">
        <v>1507771.7159899999</v>
      </c>
      <c r="H4870" s="161"/>
    </row>
    <row r="4871" spans="2:8" x14ac:dyDescent="0.25">
      <c r="B4871" t="s">
        <v>224</v>
      </c>
      <c r="C4871" t="s">
        <v>250</v>
      </c>
      <c r="D4871" t="s">
        <v>251</v>
      </c>
      <c r="E4871">
        <v>4</v>
      </c>
      <c r="F4871">
        <v>2025</v>
      </c>
      <c r="G4871" s="161">
        <v>1519611.6930499999</v>
      </c>
      <c r="H4871" s="161"/>
    </row>
    <row r="4872" spans="2:8" x14ac:dyDescent="0.25">
      <c r="B4872" t="s">
        <v>224</v>
      </c>
      <c r="C4872" t="s">
        <v>250</v>
      </c>
      <c r="D4872" t="s">
        <v>251</v>
      </c>
      <c r="E4872">
        <v>4</v>
      </c>
      <c r="F4872">
        <v>2030</v>
      </c>
      <c r="G4872" s="161">
        <v>1543614.2135699999</v>
      </c>
      <c r="H4872" s="161"/>
    </row>
    <row r="4873" spans="2:8" x14ac:dyDescent="0.25">
      <c r="B4873" t="s">
        <v>224</v>
      </c>
      <c r="C4873" t="s">
        <v>250</v>
      </c>
      <c r="D4873" t="s">
        <v>251</v>
      </c>
      <c r="E4873">
        <v>4</v>
      </c>
      <c r="F4873">
        <v>2035</v>
      </c>
      <c r="G4873" s="161">
        <v>1565108.1144300001</v>
      </c>
      <c r="H4873" s="161"/>
    </row>
    <row r="4874" spans="2:8" x14ac:dyDescent="0.25">
      <c r="B4874" t="s">
        <v>224</v>
      </c>
      <c r="C4874" t="s">
        <v>250</v>
      </c>
      <c r="D4874" t="s">
        <v>251</v>
      </c>
      <c r="E4874">
        <v>4</v>
      </c>
      <c r="F4874">
        <v>2040</v>
      </c>
      <c r="G4874" s="161">
        <v>1593997.0350800001</v>
      </c>
      <c r="H4874" s="161"/>
    </row>
    <row r="4875" spans="2:8" x14ac:dyDescent="0.25">
      <c r="B4875" t="s">
        <v>224</v>
      </c>
      <c r="C4875" t="s">
        <v>250</v>
      </c>
      <c r="D4875" t="s">
        <v>251</v>
      </c>
      <c r="E4875">
        <v>4</v>
      </c>
      <c r="F4875">
        <v>2045</v>
      </c>
      <c r="G4875" s="161">
        <v>1610510.6647900001</v>
      </c>
      <c r="H4875" s="161"/>
    </row>
    <row r="4876" spans="2:8" x14ac:dyDescent="0.25">
      <c r="B4876" t="s">
        <v>224</v>
      </c>
      <c r="C4876" t="s">
        <v>250</v>
      </c>
      <c r="D4876" t="s">
        <v>251</v>
      </c>
      <c r="E4876">
        <v>4</v>
      </c>
      <c r="F4876">
        <v>2050</v>
      </c>
      <c r="G4876" s="161">
        <v>1571035.0120999999</v>
      </c>
      <c r="H4876" s="161"/>
    </row>
    <row r="4877" spans="2:8" x14ac:dyDescent="0.25">
      <c r="B4877" t="s">
        <v>224</v>
      </c>
      <c r="C4877" t="s">
        <v>250</v>
      </c>
      <c r="D4877" t="s">
        <v>251</v>
      </c>
      <c r="E4877">
        <v>5</v>
      </c>
      <c r="F4877">
        <v>2010</v>
      </c>
      <c r="G4877" s="161">
        <v>668258.79772899998</v>
      </c>
      <c r="H4877" s="161"/>
    </row>
    <row r="4878" spans="2:8" x14ac:dyDescent="0.25">
      <c r="B4878" t="s">
        <v>224</v>
      </c>
      <c r="C4878" t="s">
        <v>250</v>
      </c>
      <c r="D4878" t="s">
        <v>251</v>
      </c>
      <c r="E4878">
        <v>5</v>
      </c>
      <c r="F4878">
        <v>2015</v>
      </c>
      <c r="G4878" s="161">
        <v>606009.32495499996</v>
      </c>
      <c r="H4878" s="161"/>
    </row>
    <row r="4879" spans="2:8" x14ac:dyDescent="0.25">
      <c r="B4879" t="s">
        <v>224</v>
      </c>
      <c r="C4879" t="s">
        <v>250</v>
      </c>
      <c r="D4879" t="s">
        <v>251</v>
      </c>
      <c r="E4879">
        <v>5</v>
      </c>
      <c r="F4879">
        <v>2020</v>
      </c>
      <c r="G4879" s="161">
        <v>594639.399477</v>
      </c>
      <c r="H4879" s="161"/>
    </row>
    <row r="4880" spans="2:8" x14ac:dyDescent="0.25">
      <c r="B4880" t="s">
        <v>224</v>
      </c>
      <c r="C4880" t="s">
        <v>250</v>
      </c>
      <c r="D4880" t="s">
        <v>251</v>
      </c>
      <c r="E4880">
        <v>5</v>
      </c>
      <c r="F4880">
        <v>2025</v>
      </c>
      <c r="G4880" s="161">
        <v>570561.16651600006</v>
      </c>
      <c r="H4880" s="161"/>
    </row>
    <row r="4881" spans="2:8" x14ac:dyDescent="0.25">
      <c r="B4881" t="s">
        <v>224</v>
      </c>
      <c r="C4881" t="s">
        <v>250</v>
      </c>
      <c r="D4881" t="s">
        <v>251</v>
      </c>
      <c r="E4881">
        <v>5</v>
      </c>
      <c r="F4881">
        <v>2030</v>
      </c>
      <c r="G4881" s="161">
        <v>569856.57515199995</v>
      </c>
      <c r="H4881" s="161"/>
    </row>
    <row r="4882" spans="2:8" x14ac:dyDescent="0.25">
      <c r="B4882" t="s">
        <v>224</v>
      </c>
      <c r="C4882" t="s">
        <v>250</v>
      </c>
      <c r="D4882" t="s">
        <v>251</v>
      </c>
      <c r="E4882">
        <v>5</v>
      </c>
      <c r="F4882">
        <v>2035</v>
      </c>
      <c r="G4882" s="161">
        <v>608495.33466599998</v>
      </c>
      <c r="H4882" s="161"/>
    </row>
    <row r="4883" spans="2:8" x14ac:dyDescent="0.25">
      <c r="B4883" t="s">
        <v>224</v>
      </c>
      <c r="C4883" t="s">
        <v>250</v>
      </c>
      <c r="D4883" t="s">
        <v>251</v>
      </c>
      <c r="E4883">
        <v>5</v>
      </c>
      <c r="F4883">
        <v>2040</v>
      </c>
      <c r="G4883" s="161">
        <v>600311.25489900005</v>
      </c>
      <c r="H4883" s="161"/>
    </row>
    <row r="4884" spans="2:8" x14ac:dyDescent="0.25">
      <c r="B4884" t="s">
        <v>224</v>
      </c>
      <c r="C4884" t="s">
        <v>250</v>
      </c>
      <c r="D4884" t="s">
        <v>251</v>
      </c>
      <c r="E4884">
        <v>5</v>
      </c>
      <c r="F4884">
        <v>2045</v>
      </c>
      <c r="G4884" s="161">
        <v>588167.72954900004</v>
      </c>
      <c r="H4884" s="161"/>
    </row>
    <row r="4885" spans="2:8" x14ac:dyDescent="0.25">
      <c r="B4885" t="s">
        <v>224</v>
      </c>
      <c r="C4885" t="s">
        <v>250</v>
      </c>
      <c r="D4885" t="s">
        <v>251</v>
      </c>
      <c r="E4885">
        <v>5</v>
      </c>
      <c r="F4885">
        <v>2050</v>
      </c>
      <c r="G4885" s="161">
        <v>576589.97113199998</v>
      </c>
      <c r="H4885" s="161"/>
    </row>
    <row r="4886" spans="2:8" x14ac:dyDescent="0.25">
      <c r="B4886" t="s">
        <v>224</v>
      </c>
      <c r="C4886" t="s">
        <v>250</v>
      </c>
      <c r="D4886" t="s">
        <v>251</v>
      </c>
      <c r="E4886">
        <v>6</v>
      </c>
      <c r="F4886">
        <v>2010</v>
      </c>
      <c r="G4886" s="161">
        <v>260353.306404</v>
      </c>
      <c r="H4886" s="161"/>
    </row>
    <row r="4887" spans="2:8" x14ac:dyDescent="0.25">
      <c r="B4887" t="s">
        <v>224</v>
      </c>
      <c r="C4887" t="s">
        <v>250</v>
      </c>
      <c r="D4887" t="s">
        <v>251</v>
      </c>
      <c r="E4887">
        <v>6</v>
      </c>
      <c r="F4887">
        <v>2015</v>
      </c>
      <c r="G4887" s="161">
        <v>236035.80882199999</v>
      </c>
      <c r="H4887" s="161"/>
    </row>
    <row r="4888" spans="2:8" x14ac:dyDescent="0.25">
      <c r="B4888" t="s">
        <v>224</v>
      </c>
      <c r="C4888" t="s">
        <v>250</v>
      </c>
      <c r="D4888" t="s">
        <v>251</v>
      </c>
      <c r="E4888">
        <v>6</v>
      </c>
      <c r="F4888">
        <v>2020</v>
      </c>
      <c r="G4888" s="161">
        <v>230613.520216</v>
      </c>
      <c r="H4888" s="161"/>
    </row>
    <row r="4889" spans="2:8" x14ac:dyDescent="0.25">
      <c r="B4889" t="s">
        <v>224</v>
      </c>
      <c r="C4889" t="s">
        <v>250</v>
      </c>
      <c r="D4889" t="s">
        <v>251</v>
      </c>
      <c r="E4889">
        <v>6</v>
      </c>
      <c r="F4889">
        <v>2025</v>
      </c>
      <c r="G4889" s="161">
        <v>224814.041971</v>
      </c>
      <c r="H4889" s="161"/>
    </row>
    <row r="4890" spans="2:8" x14ac:dyDescent="0.25">
      <c r="B4890" t="s">
        <v>224</v>
      </c>
      <c r="C4890" t="s">
        <v>250</v>
      </c>
      <c r="D4890" t="s">
        <v>251</v>
      </c>
      <c r="E4890">
        <v>6</v>
      </c>
      <c r="F4890">
        <v>2030</v>
      </c>
      <c r="G4890" s="161">
        <v>238932.539559</v>
      </c>
      <c r="H4890" s="161"/>
    </row>
    <row r="4891" spans="2:8" x14ac:dyDescent="0.25">
      <c r="B4891" t="s">
        <v>224</v>
      </c>
      <c r="C4891" t="s">
        <v>250</v>
      </c>
      <c r="D4891" t="s">
        <v>251</v>
      </c>
      <c r="E4891">
        <v>6</v>
      </c>
      <c r="F4891">
        <v>2035</v>
      </c>
      <c r="G4891" s="161">
        <v>231341.85558</v>
      </c>
      <c r="H4891" s="161"/>
    </row>
    <row r="4892" spans="2:8" x14ac:dyDescent="0.25">
      <c r="B4892" t="s">
        <v>224</v>
      </c>
      <c r="C4892" t="s">
        <v>250</v>
      </c>
      <c r="D4892" t="s">
        <v>251</v>
      </c>
      <c r="E4892">
        <v>6</v>
      </c>
      <c r="F4892">
        <v>2040</v>
      </c>
      <c r="G4892" s="161">
        <v>236398.98149999999</v>
      </c>
      <c r="H4892" s="161"/>
    </row>
    <row r="4893" spans="2:8" x14ac:dyDescent="0.25">
      <c r="B4893" t="s">
        <v>224</v>
      </c>
      <c r="C4893" t="s">
        <v>250</v>
      </c>
      <c r="D4893" t="s">
        <v>251</v>
      </c>
      <c r="E4893">
        <v>6</v>
      </c>
      <c r="F4893">
        <v>2045</v>
      </c>
      <c r="G4893" s="161">
        <v>238389.15749700001</v>
      </c>
      <c r="H4893" s="161"/>
    </row>
    <row r="4894" spans="2:8" x14ac:dyDescent="0.25">
      <c r="B4894" t="s">
        <v>224</v>
      </c>
      <c r="C4894" t="s">
        <v>250</v>
      </c>
      <c r="D4894" t="s">
        <v>251</v>
      </c>
      <c r="E4894">
        <v>6</v>
      </c>
      <c r="F4894">
        <v>2050</v>
      </c>
      <c r="G4894" s="161">
        <v>241876.095531</v>
      </c>
      <c r="H4894" s="161"/>
    </row>
    <row r="4895" spans="2:8" x14ac:dyDescent="0.25">
      <c r="B4895" t="s">
        <v>224</v>
      </c>
      <c r="C4895" t="s">
        <v>250</v>
      </c>
      <c r="D4895" t="s">
        <v>254</v>
      </c>
      <c r="E4895">
        <v>1</v>
      </c>
      <c r="F4895">
        <v>2010</v>
      </c>
      <c r="G4895" s="161">
        <v>691973.05513700005</v>
      </c>
      <c r="H4895" s="161"/>
    </row>
    <row r="4896" spans="2:8" x14ac:dyDescent="0.25">
      <c r="B4896" t="s">
        <v>224</v>
      </c>
      <c r="C4896" t="s">
        <v>250</v>
      </c>
      <c r="D4896" t="s">
        <v>254</v>
      </c>
      <c r="E4896">
        <v>1</v>
      </c>
      <c r="F4896">
        <v>2015</v>
      </c>
      <c r="G4896" s="161">
        <v>852888.28267600003</v>
      </c>
      <c r="H4896" s="161"/>
    </row>
    <row r="4897" spans="2:8" x14ac:dyDescent="0.25">
      <c r="B4897" t="s">
        <v>224</v>
      </c>
      <c r="C4897" t="s">
        <v>250</v>
      </c>
      <c r="D4897" t="s">
        <v>254</v>
      </c>
      <c r="E4897">
        <v>1</v>
      </c>
      <c r="F4897">
        <v>2020</v>
      </c>
      <c r="G4897" s="161">
        <v>909369.24265999999</v>
      </c>
      <c r="H4897" s="161"/>
    </row>
    <row r="4898" spans="2:8" x14ac:dyDescent="0.25">
      <c r="B4898" t="s">
        <v>224</v>
      </c>
      <c r="C4898" t="s">
        <v>250</v>
      </c>
      <c r="D4898" t="s">
        <v>254</v>
      </c>
      <c r="E4898">
        <v>1</v>
      </c>
      <c r="F4898">
        <v>2025</v>
      </c>
      <c r="G4898" s="161">
        <v>929415.51783499995</v>
      </c>
      <c r="H4898" s="161"/>
    </row>
    <row r="4899" spans="2:8" x14ac:dyDescent="0.25">
      <c r="B4899" t="s">
        <v>224</v>
      </c>
      <c r="C4899" t="s">
        <v>250</v>
      </c>
      <c r="D4899" t="s">
        <v>254</v>
      </c>
      <c r="E4899">
        <v>1</v>
      </c>
      <c r="F4899">
        <v>2030</v>
      </c>
      <c r="G4899" s="161">
        <v>913187.88555300003</v>
      </c>
      <c r="H4899" s="161"/>
    </row>
    <row r="4900" spans="2:8" x14ac:dyDescent="0.25">
      <c r="B4900" t="s">
        <v>224</v>
      </c>
      <c r="C4900" t="s">
        <v>250</v>
      </c>
      <c r="D4900" t="s">
        <v>254</v>
      </c>
      <c r="E4900">
        <v>1</v>
      </c>
      <c r="F4900">
        <v>2035</v>
      </c>
      <c r="G4900" s="161">
        <v>911640.32962900004</v>
      </c>
      <c r="H4900" s="161"/>
    </row>
    <row r="4901" spans="2:8" x14ac:dyDescent="0.25">
      <c r="B4901" t="s">
        <v>224</v>
      </c>
      <c r="C4901" t="s">
        <v>250</v>
      </c>
      <c r="D4901" t="s">
        <v>254</v>
      </c>
      <c r="E4901">
        <v>1</v>
      </c>
      <c r="F4901">
        <v>2040</v>
      </c>
      <c r="G4901" s="161">
        <v>881036.18410800002</v>
      </c>
      <c r="H4901" s="161"/>
    </row>
    <row r="4902" spans="2:8" x14ac:dyDescent="0.25">
      <c r="B4902" t="s">
        <v>224</v>
      </c>
      <c r="C4902" t="s">
        <v>250</v>
      </c>
      <c r="D4902" t="s">
        <v>254</v>
      </c>
      <c r="E4902">
        <v>1</v>
      </c>
      <c r="F4902">
        <v>2045</v>
      </c>
      <c r="G4902" s="161">
        <v>865963.59476500005</v>
      </c>
      <c r="H4902" s="161"/>
    </row>
    <row r="4903" spans="2:8" x14ac:dyDescent="0.25">
      <c r="B4903" t="s">
        <v>224</v>
      </c>
      <c r="C4903" t="s">
        <v>250</v>
      </c>
      <c r="D4903" t="s">
        <v>254</v>
      </c>
      <c r="E4903">
        <v>1</v>
      </c>
      <c r="F4903">
        <v>2050</v>
      </c>
      <c r="G4903" s="161">
        <v>869768.86580000003</v>
      </c>
      <c r="H4903" s="161"/>
    </row>
    <row r="4904" spans="2:8" x14ac:dyDescent="0.25">
      <c r="B4904" t="s">
        <v>224</v>
      </c>
      <c r="C4904" t="s">
        <v>250</v>
      </c>
      <c r="D4904" t="s">
        <v>254</v>
      </c>
      <c r="E4904">
        <v>2</v>
      </c>
      <c r="F4904">
        <v>2010</v>
      </c>
      <c r="G4904" s="161">
        <v>1748828.5300199999</v>
      </c>
      <c r="H4904" s="161"/>
    </row>
    <row r="4905" spans="2:8" x14ac:dyDescent="0.25">
      <c r="B4905" t="s">
        <v>224</v>
      </c>
      <c r="C4905" t="s">
        <v>250</v>
      </c>
      <c r="D4905" t="s">
        <v>254</v>
      </c>
      <c r="E4905">
        <v>2</v>
      </c>
      <c r="F4905">
        <v>2015</v>
      </c>
      <c r="G4905" s="161">
        <v>1606419.2000500001</v>
      </c>
      <c r="H4905" s="161"/>
    </row>
    <row r="4906" spans="2:8" x14ac:dyDescent="0.25">
      <c r="B4906" t="s">
        <v>224</v>
      </c>
      <c r="C4906" t="s">
        <v>250</v>
      </c>
      <c r="D4906" t="s">
        <v>254</v>
      </c>
      <c r="E4906">
        <v>2</v>
      </c>
      <c r="F4906">
        <v>2020</v>
      </c>
      <c r="G4906" s="161">
        <v>1523830.83717</v>
      </c>
      <c r="H4906" s="161"/>
    </row>
    <row r="4907" spans="2:8" x14ac:dyDescent="0.25">
      <c r="B4907" t="s">
        <v>224</v>
      </c>
      <c r="C4907" t="s">
        <v>250</v>
      </c>
      <c r="D4907" t="s">
        <v>254</v>
      </c>
      <c r="E4907">
        <v>2</v>
      </c>
      <c r="F4907">
        <v>2025</v>
      </c>
      <c r="G4907" s="161">
        <v>1425235.1645500001</v>
      </c>
      <c r="H4907" s="161"/>
    </row>
    <row r="4908" spans="2:8" x14ac:dyDescent="0.25">
      <c r="B4908" t="s">
        <v>224</v>
      </c>
      <c r="C4908" t="s">
        <v>250</v>
      </c>
      <c r="D4908" t="s">
        <v>254</v>
      </c>
      <c r="E4908">
        <v>2</v>
      </c>
      <c r="F4908">
        <v>2030</v>
      </c>
      <c r="G4908" s="161">
        <v>1351818.8686800001</v>
      </c>
      <c r="H4908" s="161"/>
    </row>
    <row r="4909" spans="2:8" x14ac:dyDescent="0.25">
      <c r="B4909" t="s">
        <v>224</v>
      </c>
      <c r="C4909" t="s">
        <v>250</v>
      </c>
      <c r="D4909" t="s">
        <v>254</v>
      </c>
      <c r="E4909">
        <v>2</v>
      </c>
      <c r="F4909">
        <v>2035</v>
      </c>
      <c r="G4909" s="161">
        <v>1294333.3312299999</v>
      </c>
      <c r="H4909" s="161"/>
    </row>
    <row r="4910" spans="2:8" x14ac:dyDescent="0.25">
      <c r="B4910" t="s">
        <v>224</v>
      </c>
      <c r="C4910" t="s">
        <v>250</v>
      </c>
      <c r="D4910" t="s">
        <v>254</v>
      </c>
      <c r="E4910">
        <v>2</v>
      </c>
      <c r="F4910">
        <v>2040</v>
      </c>
      <c r="G4910" s="161">
        <v>1254235.72596</v>
      </c>
      <c r="H4910" s="161"/>
    </row>
    <row r="4911" spans="2:8" x14ac:dyDescent="0.25">
      <c r="B4911" t="s">
        <v>224</v>
      </c>
      <c r="C4911" t="s">
        <v>250</v>
      </c>
      <c r="D4911" t="s">
        <v>254</v>
      </c>
      <c r="E4911">
        <v>2</v>
      </c>
      <c r="F4911">
        <v>2045</v>
      </c>
      <c r="G4911" s="161">
        <v>1237773.82956</v>
      </c>
      <c r="H4911" s="161"/>
    </row>
    <row r="4912" spans="2:8" x14ac:dyDescent="0.25">
      <c r="B4912" t="s">
        <v>224</v>
      </c>
      <c r="C4912" t="s">
        <v>250</v>
      </c>
      <c r="D4912" t="s">
        <v>254</v>
      </c>
      <c r="E4912">
        <v>2</v>
      </c>
      <c r="F4912">
        <v>2050</v>
      </c>
      <c r="G4912" s="161">
        <v>1257515.6795699999</v>
      </c>
      <c r="H4912" s="161"/>
    </row>
    <row r="4913" spans="2:8" x14ac:dyDescent="0.25">
      <c r="B4913" t="s">
        <v>224</v>
      </c>
      <c r="C4913" t="s">
        <v>250</v>
      </c>
      <c r="D4913" t="s">
        <v>254</v>
      </c>
      <c r="E4913">
        <v>3</v>
      </c>
      <c r="F4913">
        <v>2010</v>
      </c>
      <c r="G4913" s="161">
        <v>464016.42877300002</v>
      </c>
      <c r="H4913" s="161"/>
    </row>
    <row r="4914" spans="2:8" x14ac:dyDescent="0.25">
      <c r="B4914" t="s">
        <v>224</v>
      </c>
      <c r="C4914" t="s">
        <v>250</v>
      </c>
      <c r="D4914" t="s">
        <v>254</v>
      </c>
      <c r="E4914">
        <v>3</v>
      </c>
      <c r="F4914">
        <v>2015</v>
      </c>
      <c r="G4914" s="161">
        <v>456221.21451199998</v>
      </c>
      <c r="H4914" s="161"/>
    </row>
    <row r="4915" spans="2:8" x14ac:dyDescent="0.25">
      <c r="B4915" t="s">
        <v>224</v>
      </c>
      <c r="C4915" t="s">
        <v>250</v>
      </c>
      <c r="D4915" t="s">
        <v>254</v>
      </c>
      <c r="E4915">
        <v>3</v>
      </c>
      <c r="F4915">
        <v>2020</v>
      </c>
      <c r="G4915" s="161">
        <v>456692.56567899999</v>
      </c>
      <c r="H4915" s="161"/>
    </row>
    <row r="4916" spans="2:8" x14ac:dyDescent="0.25">
      <c r="B4916" t="s">
        <v>224</v>
      </c>
      <c r="C4916" t="s">
        <v>250</v>
      </c>
      <c r="D4916" t="s">
        <v>254</v>
      </c>
      <c r="E4916">
        <v>3</v>
      </c>
      <c r="F4916">
        <v>2025</v>
      </c>
      <c r="G4916" s="161">
        <v>457742.90532800002</v>
      </c>
      <c r="H4916" s="161"/>
    </row>
    <row r="4917" spans="2:8" x14ac:dyDescent="0.25">
      <c r="B4917" t="s">
        <v>224</v>
      </c>
      <c r="C4917" t="s">
        <v>250</v>
      </c>
      <c r="D4917" t="s">
        <v>254</v>
      </c>
      <c r="E4917">
        <v>3</v>
      </c>
      <c r="F4917">
        <v>2030</v>
      </c>
      <c r="G4917" s="161">
        <v>441746.75363599998</v>
      </c>
      <c r="H4917" s="161"/>
    </row>
    <row r="4918" spans="2:8" x14ac:dyDescent="0.25">
      <c r="B4918" t="s">
        <v>224</v>
      </c>
      <c r="C4918" t="s">
        <v>250</v>
      </c>
      <c r="D4918" t="s">
        <v>254</v>
      </c>
      <c r="E4918">
        <v>3</v>
      </c>
      <c r="F4918">
        <v>2035</v>
      </c>
      <c r="G4918" s="161">
        <v>451956.07609699998</v>
      </c>
      <c r="H4918" s="161"/>
    </row>
    <row r="4919" spans="2:8" x14ac:dyDescent="0.25">
      <c r="B4919" t="s">
        <v>224</v>
      </c>
      <c r="C4919" t="s">
        <v>250</v>
      </c>
      <c r="D4919" t="s">
        <v>254</v>
      </c>
      <c r="E4919">
        <v>3</v>
      </c>
      <c r="F4919">
        <v>2040</v>
      </c>
      <c r="G4919" s="161">
        <v>437067.56857200002</v>
      </c>
      <c r="H4919" s="161"/>
    </row>
    <row r="4920" spans="2:8" x14ac:dyDescent="0.25">
      <c r="B4920" t="s">
        <v>224</v>
      </c>
      <c r="C4920" t="s">
        <v>250</v>
      </c>
      <c r="D4920" t="s">
        <v>254</v>
      </c>
      <c r="E4920">
        <v>3</v>
      </c>
      <c r="F4920">
        <v>2045</v>
      </c>
      <c r="G4920" s="161">
        <v>459369.95082299999</v>
      </c>
      <c r="H4920" s="161"/>
    </row>
    <row r="4921" spans="2:8" x14ac:dyDescent="0.25">
      <c r="B4921" t="s">
        <v>224</v>
      </c>
      <c r="C4921" t="s">
        <v>250</v>
      </c>
      <c r="D4921" t="s">
        <v>254</v>
      </c>
      <c r="E4921">
        <v>3</v>
      </c>
      <c r="F4921">
        <v>2050</v>
      </c>
      <c r="G4921" s="161">
        <v>472212.91708699998</v>
      </c>
      <c r="H4921" s="161"/>
    </row>
    <row r="4922" spans="2:8" x14ac:dyDescent="0.25">
      <c r="B4922" t="s">
        <v>224</v>
      </c>
      <c r="C4922" t="s">
        <v>250</v>
      </c>
      <c r="D4922" t="s">
        <v>254</v>
      </c>
      <c r="E4922">
        <v>4</v>
      </c>
      <c r="F4922">
        <v>2010</v>
      </c>
      <c r="G4922" s="161">
        <v>567384.64415800001</v>
      </c>
      <c r="H4922" s="161"/>
    </row>
    <row r="4923" spans="2:8" x14ac:dyDescent="0.25">
      <c r="B4923" t="s">
        <v>224</v>
      </c>
      <c r="C4923" t="s">
        <v>250</v>
      </c>
      <c r="D4923" t="s">
        <v>254</v>
      </c>
      <c r="E4923">
        <v>4</v>
      </c>
      <c r="F4923">
        <v>2015</v>
      </c>
      <c r="G4923" s="161">
        <v>511223.35431199998</v>
      </c>
      <c r="H4923" s="161"/>
    </row>
    <row r="4924" spans="2:8" x14ac:dyDescent="0.25">
      <c r="B4924" t="s">
        <v>224</v>
      </c>
      <c r="C4924" t="s">
        <v>250</v>
      </c>
      <c r="D4924" t="s">
        <v>254</v>
      </c>
      <c r="E4924">
        <v>4</v>
      </c>
      <c r="F4924">
        <v>2020</v>
      </c>
      <c r="G4924" s="161">
        <v>501929.66158199997</v>
      </c>
      <c r="H4924" s="161"/>
    </row>
    <row r="4925" spans="2:8" x14ac:dyDescent="0.25">
      <c r="B4925" t="s">
        <v>224</v>
      </c>
      <c r="C4925" t="s">
        <v>250</v>
      </c>
      <c r="D4925" t="s">
        <v>254</v>
      </c>
      <c r="E4925">
        <v>4</v>
      </c>
      <c r="F4925">
        <v>2025</v>
      </c>
      <c r="G4925" s="161">
        <v>496961.12487</v>
      </c>
      <c r="H4925" s="161"/>
    </row>
    <row r="4926" spans="2:8" x14ac:dyDescent="0.25">
      <c r="B4926" t="s">
        <v>224</v>
      </c>
      <c r="C4926" t="s">
        <v>250</v>
      </c>
      <c r="D4926" t="s">
        <v>254</v>
      </c>
      <c r="E4926">
        <v>4</v>
      </c>
      <c r="F4926">
        <v>2030</v>
      </c>
      <c r="G4926" s="161">
        <v>499294.70210400003</v>
      </c>
      <c r="H4926" s="161"/>
    </row>
    <row r="4927" spans="2:8" x14ac:dyDescent="0.25">
      <c r="B4927" t="s">
        <v>224</v>
      </c>
      <c r="C4927" t="s">
        <v>250</v>
      </c>
      <c r="D4927" t="s">
        <v>254</v>
      </c>
      <c r="E4927">
        <v>4</v>
      </c>
      <c r="F4927">
        <v>2035</v>
      </c>
      <c r="G4927" s="161">
        <v>516967.22973899997</v>
      </c>
      <c r="H4927" s="161"/>
    </row>
    <row r="4928" spans="2:8" x14ac:dyDescent="0.25">
      <c r="B4928" t="s">
        <v>224</v>
      </c>
      <c r="C4928" t="s">
        <v>250</v>
      </c>
      <c r="D4928" t="s">
        <v>254</v>
      </c>
      <c r="E4928">
        <v>4</v>
      </c>
      <c r="F4928">
        <v>2040</v>
      </c>
      <c r="G4928" s="161">
        <v>534802.378624</v>
      </c>
      <c r="H4928" s="161"/>
    </row>
    <row r="4929" spans="2:8" x14ac:dyDescent="0.25">
      <c r="B4929" t="s">
        <v>224</v>
      </c>
      <c r="C4929" t="s">
        <v>250</v>
      </c>
      <c r="D4929" t="s">
        <v>254</v>
      </c>
      <c r="E4929">
        <v>4</v>
      </c>
      <c r="F4929">
        <v>2045</v>
      </c>
      <c r="G4929" s="161">
        <v>536315.12465999997</v>
      </c>
      <c r="H4929" s="161"/>
    </row>
    <row r="4930" spans="2:8" x14ac:dyDescent="0.25">
      <c r="B4930" t="s">
        <v>224</v>
      </c>
      <c r="C4930" t="s">
        <v>250</v>
      </c>
      <c r="D4930" t="s">
        <v>254</v>
      </c>
      <c r="E4930">
        <v>4</v>
      </c>
      <c r="F4930">
        <v>2050</v>
      </c>
      <c r="G4930" s="161">
        <v>523185.74417000002</v>
      </c>
      <c r="H4930" s="161"/>
    </row>
    <row r="4931" spans="2:8" x14ac:dyDescent="0.25">
      <c r="B4931" t="s">
        <v>224</v>
      </c>
      <c r="C4931" t="s">
        <v>250</v>
      </c>
      <c r="D4931" t="s">
        <v>254</v>
      </c>
      <c r="E4931">
        <v>5</v>
      </c>
      <c r="F4931">
        <v>2010</v>
      </c>
      <c r="G4931" s="161">
        <v>183028.82615400001</v>
      </c>
      <c r="H4931" s="161"/>
    </row>
    <row r="4932" spans="2:8" x14ac:dyDescent="0.25">
      <c r="B4932" t="s">
        <v>224</v>
      </c>
      <c r="C4932" t="s">
        <v>250</v>
      </c>
      <c r="D4932" t="s">
        <v>254</v>
      </c>
      <c r="E4932">
        <v>5</v>
      </c>
      <c r="F4932">
        <v>2015</v>
      </c>
      <c r="G4932" s="161">
        <v>184564.07372300001</v>
      </c>
      <c r="H4932" s="161"/>
    </row>
    <row r="4933" spans="2:8" x14ac:dyDescent="0.25">
      <c r="B4933" t="s">
        <v>224</v>
      </c>
      <c r="C4933" t="s">
        <v>250</v>
      </c>
      <c r="D4933" t="s">
        <v>254</v>
      </c>
      <c r="E4933">
        <v>5</v>
      </c>
      <c r="F4933">
        <v>2020</v>
      </c>
      <c r="G4933" s="161">
        <v>177049.08201700001</v>
      </c>
      <c r="H4933" s="161"/>
    </row>
    <row r="4934" spans="2:8" x14ac:dyDescent="0.25">
      <c r="B4934" t="s">
        <v>224</v>
      </c>
      <c r="C4934" t="s">
        <v>250</v>
      </c>
      <c r="D4934" t="s">
        <v>254</v>
      </c>
      <c r="E4934">
        <v>5</v>
      </c>
      <c r="F4934">
        <v>2025</v>
      </c>
      <c r="G4934" s="161">
        <v>178957.79597800001</v>
      </c>
      <c r="H4934" s="161"/>
    </row>
    <row r="4935" spans="2:8" x14ac:dyDescent="0.25">
      <c r="B4935" t="s">
        <v>224</v>
      </c>
      <c r="C4935" t="s">
        <v>250</v>
      </c>
      <c r="D4935" t="s">
        <v>254</v>
      </c>
      <c r="E4935">
        <v>5</v>
      </c>
      <c r="F4935">
        <v>2030</v>
      </c>
      <c r="G4935" s="161">
        <v>187872.29105199999</v>
      </c>
      <c r="H4935" s="161"/>
    </row>
    <row r="4936" spans="2:8" x14ac:dyDescent="0.25">
      <c r="B4936" t="s">
        <v>224</v>
      </c>
      <c r="C4936" t="s">
        <v>250</v>
      </c>
      <c r="D4936" t="s">
        <v>254</v>
      </c>
      <c r="E4936">
        <v>5</v>
      </c>
      <c r="F4936">
        <v>2035</v>
      </c>
      <c r="G4936" s="161">
        <v>198703.39706799999</v>
      </c>
      <c r="H4936" s="161"/>
    </row>
    <row r="4937" spans="2:8" x14ac:dyDescent="0.25">
      <c r="B4937" t="s">
        <v>224</v>
      </c>
      <c r="C4937" t="s">
        <v>250</v>
      </c>
      <c r="D4937" t="s">
        <v>254</v>
      </c>
      <c r="E4937">
        <v>5</v>
      </c>
      <c r="F4937">
        <v>2040</v>
      </c>
      <c r="G4937" s="161">
        <v>200279.86897499999</v>
      </c>
      <c r="H4937" s="161"/>
    </row>
    <row r="4938" spans="2:8" x14ac:dyDescent="0.25">
      <c r="B4938" t="s">
        <v>224</v>
      </c>
      <c r="C4938" t="s">
        <v>250</v>
      </c>
      <c r="D4938" t="s">
        <v>254</v>
      </c>
      <c r="E4938">
        <v>5</v>
      </c>
      <c r="F4938">
        <v>2045</v>
      </c>
      <c r="G4938" s="161">
        <v>195430.485461</v>
      </c>
      <c r="H4938" s="161"/>
    </row>
    <row r="4939" spans="2:8" x14ac:dyDescent="0.25">
      <c r="B4939" t="s">
        <v>224</v>
      </c>
      <c r="C4939" t="s">
        <v>250</v>
      </c>
      <c r="D4939" t="s">
        <v>254</v>
      </c>
      <c r="E4939">
        <v>5</v>
      </c>
      <c r="F4939">
        <v>2050</v>
      </c>
      <c r="G4939" s="161">
        <v>194386.487846</v>
      </c>
    </row>
    <row r="4940" spans="2:8" x14ac:dyDescent="0.25">
      <c r="B4940" t="s">
        <v>224</v>
      </c>
      <c r="C4940" t="s">
        <v>250</v>
      </c>
      <c r="D4940" t="s">
        <v>254</v>
      </c>
      <c r="E4940">
        <v>6</v>
      </c>
      <c r="F4940">
        <v>2010</v>
      </c>
      <c r="G4940">
        <v>59725.569164809996</v>
      </c>
    </row>
    <row r="4941" spans="2:8" x14ac:dyDescent="0.25">
      <c r="B4941" t="s">
        <v>224</v>
      </c>
      <c r="C4941" t="s">
        <v>250</v>
      </c>
      <c r="D4941" t="s">
        <v>254</v>
      </c>
      <c r="E4941">
        <v>6</v>
      </c>
      <c r="F4941">
        <v>2015</v>
      </c>
      <c r="G4941">
        <v>63239.121523310001</v>
      </c>
    </row>
    <row r="4942" spans="2:8" x14ac:dyDescent="0.25">
      <c r="B4942" t="s">
        <v>224</v>
      </c>
      <c r="C4942" t="s">
        <v>250</v>
      </c>
      <c r="D4942" t="s">
        <v>254</v>
      </c>
      <c r="E4942">
        <v>6</v>
      </c>
      <c r="F4942">
        <v>2020</v>
      </c>
      <c r="G4942">
        <v>66793.042108730006</v>
      </c>
    </row>
    <row r="4943" spans="2:8" x14ac:dyDescent="0.25">
      <c r="B4943" t="s">
        <v>224</v>
      </c>
      <c r="C4943" t="s">
        <v>250</v>
      </c>
      <c r="D4943" t="s">
        <v>254</v>
      </c>
      <c r="E4943">
        <v>6</v>
      </c>
      <c r="F4943">
        <v>2025</v>
      </c>
      <c r="G4943">
        <v>67895.444542409998</v>
      </c>
    </row>
    <row r="4944" spans="2:8" x14ac:dyDescent="0.25">
      <c r="B4944" t="s">
        <v>224</v>
      </c>
      <c r="C4944" t="s">
        <v>250</v>
      </c>
      <c r="D4944" t="s">
        <v>254</v>
      </c>
      <c r="E4944">
        <v>6</v>
      </c>
      <c r="F4944">
        <v>2030</v>
      </c>
      <c r="G4944">
        <v>67385.435665800003</v>
      </c>
    </row>
    <row r="4945" spans="2:8" x14ac:dyDescent="0.25">
      <c r="B4945" t="s">
        <v>224</v>
      </c>
      <c r="C4945" t="s">
        <v>250</v>
      </c>
      <c r="D4945" t="s">
        <v>254</v>
      </c>
      <c r="E4945">
        <v>6</v>
      </c>
      <c r="F4945">
        <v>2035</v>
      </c>
      <c r="G4945">
        <v>68098.874292349996</v>
      </c>
    </row>
    <row r="4946" spans="2:8" x14ac:dyDescent="0.25">
      <c r="B4946" t="s">
        <v>224</v>
      </c>
      <c r="C4946" t="s">
        <v>250</v>
      </c>
      <c r="D4946" t="s">
        <v>254</v>
      </c>
      <c r="E4946">
        <v>6</v>
      </c>
      <c r="F4946">
        <v>2040</v>
      </c>
      <c r="G4946">
        <v>70897.522630880005</v>
      </c>
    </row>
    <row r="4947" spans="2:8" x14ac:dyDescent="0.25">
      <c r="B4947" t="s">
        <v>224</v>
      </c>
      <c r="C4947" t="s">
        <v>250</v>
      </c>
      <c r="D4947" t="s">
        <v>254</v>
      </c>
      <c r="E4947">
        <v>6</v>
      </c>
      <c r="F4947">
        <v>2045</v>
      </c>
      <c r="G4947">
        <v>71390.387971789998</v>
      </c>
    </row>
    <row r="4948" spans="2:8" x14ac:dyDescent="0.25">
      <c r="B4948" t="s">
        <v>224</v>
      </c>
      <c r="C4948" t="s">
        <v>250</v>
      </c>
      <c r="D4948" t="s">
        <v>254</v>
      </c>
      <c r="E4948">
        <v>6</v>
      </c>
      <c r="F4948">
        <v>2050</v>
      </c>
      <c r="G4948">
        <v>71107.814333589995</v>
      </c>
      <c r="H4948" s="161"/>
    </row>
    <row r="4949" spans="2:8" x14ac:dyDescent="0.25">
      <c r="B4949" t="s">
        <v>224</v>
      </c>
      <c r="C4949" t="s">
        <v>250</v>
      </c>
      <c r="D4949" t="s">
        <v>257</v>
      </c>
      <c r="E4949">
        <v>1</v>
      </c>
      <c r="F4949">
        <v>2010</v>
      </c>
      <c r="G4949" s="161">
        <v>269478.46772000002</v>
      </c>
      <c r="H4949" s="161"/>
    </row>
    <row r="4950" spans="2:8" x14ac:dyDescent="0.25">
      <c r="B4950" t="s">
        <v>224</v>
      </c>
      <c r="C4950" t="s">
        <v>250</v>
      </c>
      <c r="D4950" t="s">
        <v>257</v>
      </c>
      <c r="E4950">
        <v>1</v>
      </c>
      <c r="F4950">
        <v>2015</v>
      </c>
      <c r="G4950" s="161">
        <v>366403.40569699998</v>
      </c>
      <c r="H4950" s="161"/>
    </row>
    <row r="4951" spans="2:8" x14ac:dyDescent="0.25">
      <c r="B4951" t="s">
        <v>224</v>
      </c>
      <c r="C4951" t="s">
        <v>250</v>
      </c>
      <c r="D4951" t="s">
        <v>257</v>
      </c>
      <c r="E4951">
        <v>1</v>
      </c>
      <c r="F4951">
        <v>2020</v>
      </c>
      <c r="G4951" s="161">
        <v>418277.78469300002</v>
      </c>
      <c r="H4951" s="161"/>
    </row>
    <row r="4952" spans="2:8" x14ac:dyDescent="0.25">
      <c r="B4952" t="s">
        <v>224</v>
      </c>
      <c r="C4952" t="s">
        <v>250</v>
      </c>
      <c r="D4952" t="s">
        <v>257</v>
      </c>
      <c r="E4952">
        <v>1</v>
      </c>
      <c r="F4952">
        <v>2025</v>
      </c>
      <c r="G4952" s="161">
        <v>444732.313754</v>
      </c>
      <c r="H4952" s="161"/>
    </row>
    <row r="4953" spans="2:8" x14ac:dyDescent="0.25">
      <c r="B4953" t="s">
        <v>224</v>
      </c>
      <c r="C4953" t="s">
        <v>250</v>
      </c>
      <c r="D4953" t="s">
        <v>257</v>
      </c>
      <c r="E4953">
        <v>1</v>
      </c>
      <c r="F4953">
        <v>2030</v>
      </c>
      <c r="G4953" s="161">
        <v>458446.43074899999</v>
      </c>
      <c r="H4953" s="161"/>
    </row>
    <row r="4954" spans="2:8" x14ac:dyDescent="0.25">
      <c r="B4954" t="s">
        <v>224</v>
      </c>
      <c r="C4954" t="s">
        <v>250</v>
      </c>
      <c r="D4954" t="s">
        <v>257</v>
      </c>
      <c r="E4954">
        <v>1</v>
      </c>
      <c r="F4954">
        <v>2035</v>
      </c>
      <c r="G4954" s="161">
        <v>461321.79113099998</v>
      </c>
      <c r="H4954" s="161"/>
    </row>
    <row r="4955" spans="2:8" x14ac:dyDescent="0.25">
      <c r="B4955" t="s">
        <v>224</v>
      </c>
      <c r="C4955" t="s">
        <v>250</v>
      </c>
      <c r="D4955" t="s">
        <v>257</v>
      </c>
      <c r="E4955">
        <v>1</v>
      </c>
      <c r="F4955">
        <v>2040</v>
      </c>
      <c r="G4955" s="161">
        <v>441694.77947200002</v>
      </c>
      <c r="H4955" s="161"/>
    </row>
    <row r="4956" spans="2:8" x14ac:dyDescent="0.25">
      <c r="B4956" t="s">
        <v>224</v>
      </c>
      <c r="C4956" t="s">
        <v>250</v>
      </c>
      <c r="D4956" t="s">
        <v>257</v>
      </c>
      <c r="E4956">
        <v>1</v>
      </c>
      <c r="F4956">
        <v>2045</v>
      </c>
      <c r="G4956" s="161">
        <v>429547.35687900003</v>
      </c>
      <c r="H4956" s="161"/>
    </row>
    <row r="4957" spans="2:8" x14ac:dyDescent="0.25">
      <c r="B4957" t="s">
        <v>224</v>
      </c>
      <c r="C4957" t="s">
        <v>250</v>
      </c>
      <c r="D4957" t="s">
        <v>257</v>
      </c>
      <c r="E4957">
        <v>1</v>
      </c>
      <c r="F4957">
        <v>2050</v>
      </c>
      <c r="G4957" s="161">
        <v>427382.71087800001</v>
      </c>
      <c r="H4957" s="161"/>
    </row>
    <row r="4958" spans="2:8" x14ac:dyDescent="0.25">
      <c r="B4958" t="s">
        <v>224</v>
      </c>
      <c r="C4958" t="s">
        <v>250</v>
      </c>
      <c r="D4958" t="s">
        <v>257</v>
      </c>
      <c r="E4958">
        <v>2</v>
      </c>
      <c r="F4958">
        <v>2010</v>
      </c>
      <c r="G4958" s="161">
        <v>933671.59165099997</v>
      </c>
      <c r="H4958" s="161"/>
    </row>
    <row r="4959" spans="2:8" x14ac:dyDescent="0.25">
      <c r="B4959" t="s">
        <v>224</v>
      </c>
      <c r="C4959" t="s">
        <v>250</v>
      </c>
      <c r="D4959" t="s">
        <v>257</v>
      </c>
      <c r="E4959">
        <v>2</v>
      </c>
      <c r="F4959">
        <v>2015</v>
      </c>
      <c r="G4959" s="161">
        <v>898104.51998500002</v>
      </c>
      <c r="H4959" s="161"/>
    </row>
    <row r="4960" spans="2:8" x14ac:dyDescent="0.25">
      <c r="B4960" t="s">
        <v>224</v>
      </c>
      <c r="C4960" t="s">
        <v>250</v>
      </c>
      <c r="D4960" t="s">
        <v>257</v>
      </c>
      <c r="E4960">
        <v>2</v>
      </c>
      <c r="F4960">
        <v>2020</v>
      </c>
      <c r="G4960" s="161">
        <v>858059.92238500004</v>
      </c>
      <c r="H4960" s="161"/>
    </row>
    <row r="4961" spans="2:8" x14ac:dyDescent="0.25">
      <c r="B4961" t="s">
        <v>224</v>
      </c>
      <c r="C4961" t="s">
        <v>250</v>
      </c>
      <c r="D4961" t="s">
        <v>257</v>
      </c>
      <c r="E4961">
        <v>2</v>
      </c>
      <c r="F4961">
        <v>2025</v>
      </c>
      <c r="G4961" s="161">
        <v>802576.16727099998</v>
      </c>
      <c r="H4961" s="161"/>
    </row>
    <row r="4962" spans="2:8" x14ac:dyDescent="0.25">
      <c r="B4962" t="s">
        <v>224</v>
      </c>
      <c r="C4962" t="s">
        <v>250</v>
      </c>
      <c r="D4962" t="s">
        <v>257</v>
      </c>
      <c r="E4962">
        <v>2</v>
      </c>
      <c r="F4962">
        <v>2030</v>
      </c>
      <c r="G4962" s="161">
        <v>753379.36857100006</v>
      </c>
      <c r="H4962" s="161"/>
    </row>
    <row r="4963" spans="2:8" x14ac:dyDescent="0.25">
      <c r="B4963" t="s">
        <v>224</v>
      </c>
      <c r="C4963" t="s">
        <v>250</v>
      </c>
      <c r="D4963" t="s">
        <v>257</v>
      </c>
      <c r="E4963">
        <v>2</v>
      </c>
      <c r="F4963">
        <v>2035</v>
      </c>
      <c r="G4963" s="161">
        <v>700291.12203900004</v>
      </c>
      <c r="H4963" s="161"/>
    </row>
    <row r="4964" spans="2:8" x14ac:dyDescent="0.25">
      <c r="B4964" t="s">
        <v>224</v>
      </c>
      <c r="C4964" t="s">
        <v>250</v>
      </c>
      <c r="D4964" t="s">
        <v>257</v>
      </c>
      <c r="E4964">
        <v>2</v>
      </c>
      <c r="F4964">
        <v>2040</v>
      </c>
      <c r="G4964" s="161">
        <v>654379.90297900001</v>
      </c>
      <c r="H4964" s="161"/>
    </row>
    <row r="4965" spans="2:8" x14ac:dyDescent="0.25">
      <c r="B4965" t="s">
        <v>224</v>
      </c>
      <c r="C4965" t="s">
        <v>250</v>
      </c>
      <c r="D4965" t="s">
        <v>257</v>
      </c>
      <c r="E4965">
        <v>2</v>
      </c>
      <c r="F4965">
        <v>2045</v>
      </c>
      <c r="G4965" s="161">
        <v>640013.44798199995</v>
      </c>
      <c r="H4965" s="161"/>
    </row>
    <row r="4966" spans="2:8" x14ac:dyDescent="0.25">
      <c r="B4966" t="s">
        <v>224</v>
      </c>
      <c r="C4966" t="s">
        <v>250</v>
      </c>
      <c r="D4966" t="s">
        <v>257</v>
      </c>
      <c r="E4966">
        <v>2</v>
      </c>
      <c r="F4966">
        <v>2050</v>
      </c>
      <c r="G4966" s="161">
        <v>638998.07358299999</v>
      </c>
      <c r="H4966" s="161"/>
    </row>
    <row r="4967" spans="2:8" x14ac:dyDescent="0.25">
      <c r="B4967" t="s">
        <v>224</v>
      </c>
      <c r="C4967" t="s">
        <v>250</v>
      </c>
      <c r="D4967" t="s">
        <v>257</v>
      </c>
      <c r="E4967">
        <v>3</v>
      </c>
      <c r="F4967">
        <v>2010</v>
      </c>
      <c r="G4967" s="161">
        <v>244209.13109499999</v>
      </c>
      <c r="H4967" s="161"/>
    </row>
    <row r="4968" spans="2:8" x14ac:dyDescent="0.25">
      <c r="B4968" t="s">
        <v>224</v>
      </c>
      <c r="C4968" t="s">
        <v>250</v>
      </c>
      <c r="D4968" t="s">
        <v>257</v>
      </c>
      <c r="E4968">
        <v>3</v>
      </c>
      <c r="F4968">
        <v>2015</v>
      </c>
      <c r="G4968" s="161">
        <v>235177.10742399999</v>
      </c>
      <c r="H4968" s="161"/>
    </row>
    <row r="4969" spans="2:8" x14ac:dyDescent="0.25">
      <c r="B4969" t="s">
        <v>224</v>
      </c>
      <c r="C4969" t="s">
        <v>250</v>
      </c>
      <c r="D4969" t="s">
        <v>257</v>
      </c>
      <c r="E4969">
        <v>3</v>
      </c>
      <c r="F4969">
        <v>2020</v>
      </c>
      <c r="G4969" s="161">
        <v>227586.2935</v>
      </c>
      <c r="H4969" s="161"/>
    </row>
    <row r="4970" spans="2:8" x14ac:dyDescent="0.25">
      <c r="B4970" t="s">
        <v>224</v>
      </c>
      <c r="C4970" t="s">
        <v>250</v>
      </c>
      <c r="D4970" t="s">
        <v>257</v>
      </c>
      <c r="E4970">
        <v>3</v>
      </c>
      <c r="F4970">
        <v>2025</v>
      </c>
      <c r="G4970" s="161">
        <v>235376.861447</v>
      </c>
      <c r="H4970" s="161"/>
    </row>
    <row r="4971" spans="2:8" x14ac:dyDescent="0.25">
      <c r="B4971" t="s">
        <v>224</v>
      </c>
      <c r="C4971" t="s">
        <v>250</v>
      </c>
      <c r="D4971" t="s">
        <v>257</v>
      </c>
      <c r="E4971">
        <v>3</v>
      </c>
      <c r="F4971">
        <v>2030</v>
      </c>
      <c r="G4971" s="161">
        <v>222519.778491</v>
      </c>
      <c r="H4971" s="161"/>
    </row>
    <row r="4972" spans="2:8" x14ac:dyDescent="0.25">
      <c r="B4972" t="s">
        <v>224</v>
      </c>
      <c r="C4972" t="s">
        <v>250</v>
      </c>
      <c r="D4972" t="s">
        <v>257</v>
      </c>
      <c r="E4972">
        <v>3</v>
      </c>
      <c r="F4972">
        <v>2035</v>
      </c>
      <c r="G4972" s="161">
        <v>223815.84944600001</v>
      </c>
      <c r="H4972" s="161"/>
    </row>
    <row r="4973" spans="2:8" x14ac:dyDescent="0.25">
      <c r="B4973" t="s">
        <v>224</v>
      </c>
      <c r="C4973" t="s">
        <v>250</v>
      </c>
      <c r="D4973" t="s">
        <v>257</v>
      </c>
      <c r="E4973">
        <v>3</v>
      </c>
      <c r="F4973">
        <v>2040</v>
      </c>
      <c r="G4973" s="161">
        <v>227955.48888300001</v>
      </c>
      <c r="H4973" s="161"/>
    </row>
    <row r="4974" spans="2:8" x14ac:dyDescent="0.25">
      <c r="B4974" t="s">
        <v>224</v>
      </c>
      <c r="C4974" t="s">
        <v>250</v>
      </c>
      <c r="D4974" t="s">
        <v>257</v>
      </c>
      <c r="E4974">
        <v>3</v>
      </c>
      <c r="F4974">
        <v>2045</v>
      </c>
      <c r="G4974" s="161">
        <v>229447.87834699999</v>
      </c>
      <c r="H4974" s="161"/>
    </row>
    <row r="4975" spans="2:8" x14ac:dyDescent="0.25">
      <c r="B4975" t="s">
        <v>224</v>
      </c>
      <c r="C4975" t="s">
        <v>250</v>
      </c>
      <c r="D4975" t="s">
        <v>257</v>
      </c>
      <c r="E4975">
        <v>3</v>
      </c>
      <c r="F4975">
        <v>2050</v>
      </c>
      <c r="G4975" s="161">
        <v>226803.14683300001</v>
      </c>
      <c r="H4975" s="161"/>
    </row>
    <row r="4976" spans="2:8" x14ac:dyDescent="0.25">
      <c r="B4976" t="s">
        <v>224</v>
      </c>
      <c r="C4976" t="s">
        <v>250</v>
      </c>
      <c r="D4976" t="s">
        <v>257</v>
      </c>
      <c r="E4976">
        <v>4</v>
      </c>
      <c r="F4976">
        <v>2010</v>
      </c>
      <c r="G4976" s="161">
        <v>315145.59039000003</v>
      </c>
      <c r="H4976" s="161"/>
    </row>
    <row r="4977" spans="2:8" x14ac:dyDescent="0.25">
      <c r="B4977" t="s">
        <v>224</v>
      </c>
      <c r="C4977" t="s">
        <v>250</v>
      </c>
      <c r="D4977" t="s">
        <v>257</v>
      </c>
      <c r="E4977">
        <v>4</v>
      </c>
      <c r="F4977">
        <v>2015</v>
      </c>
      <c r="G4977" s="161">
        <v>262623.384884</v>
      </c>
      <c r="H4977" s="161"/>
    </row>
    <row r="4978" spans="2:8" x14ac:dyDescent="0.25">
      <c r="B4978" t="s">
        <v>224</v>
      </c>
      <c r="C4978" t="s">
        <v>250</v>
      </c>
      <c r="D4978" t="s">
        <v>257</v>
      </c>
      <c r="E4978">
        <v>4</v>
      </c>
      <c r="F4978">
        <v>2020</v>
      </c>
      <c r="G4978" s="161">
        <v>246444.34077400001</v>
      </c>
      <c r="H4978" s="161"/>
    </row>
    <row r="4979" spans="2:8" x14ac:dyDescent="0.25">
      <c r="B4979" t="s">
        <v>224</v>
      </c>
      <c r="C4979" t="s">
        <v>250</v>
      </c>
      <c r="D4979" t="s">
        <v>257</v>
      </c>
      <c r="E4979">
        <v>4</v>
      </c>
      <c r="F4979">
        <v>2025</v>
      </c>
      <c r="G4979" s="161">
        <v>251148.256142</v>
      </c>
      <c r="H4979" s="161"/>
    </row>
    <row r="4980" spans="2:8" x14ac:dyDescent="0.25">
      <c r="B4980" t="s">
        <v>224</v>
      </c>
      <c r="C4980" t="s">
        <v>250</v>
      </c>
      <c r="D4980" t="s">
        <v>257</v>
      </c>
      <c r="E4980">
        <v>4</v>
      </c>
      <c r="F4980">
        <v>2030</v>
      </c>
      <c r="G4980" s="161">
        <v>260918.040263</v>
      </c>
      <c r="H4980" s="161"/>
    </row>
    <row r="4981" spans="2:8" x14ac:dyDescent="0.25">
      <c r="B4981" t="s">
        <v>224</v>
      </c>
      <c r="C4981" t="s">
        <v>250</v>
      </c>
      <c r="D4981" t="s">
        <v>257</v>
      </c>
      <c r="E4981">
        <v>4</v>
      </c>
      <c r="F4981">
        <v>2035</v>
      </c>
      <c r="G4981" s="161">
        <v>267738.12400100002</v>
      </c>
      <c r="H4981" s="161"/>
    </row>
    <row r="4982" spans="2:8" x14ac:dyDescent="0.25">
      <c r="B4982" t="s">
        <v>224</v>
      </c>
      <c r="C4982" t="s">
        <v>250</v>
      </c>
      <c r="D4982" t="s">
        <v>257</v>
      </c>
      <c r="E4982">
        <v>4</v>
      </c>
      <c r="F4982">
        <v>2040</v>
      </c>
      <c r="G4982" s="161">
        <v>274611.967214</v>
      </c>
      <c r="H4982" s="161"/>
    </row>
    <row r="4983" spans="2:8" x14ac:dyDescent="0.25">
      <c r="B4983" t="s">
        <v>224</v>
      </c>
      <c r="C4983" t="s">
        <v>250</v>
      </c>
      <c r="D4983" t="s">
        <v>257</v>
      </c>
      <c r="E4983">
        <v>4</v>
      </c>
      <c r="F4983">
        <v>2045</v>
      </c>
      <c r="G4983" s="161">
        <v>278959.80361800001</v>
      </c>
      <c r="H4983" s="161"/>
    </row>
    <row r="4984" spans="2:8" x14ac:dyDescent="0.25">
      <c r="B4984" t="s">
        <v>224</v>
      </c>
      <c r="C4984" t="s">
        <v>250</v>
      </c>
      <c r="D4984" t="s">
        <v>257</v>
      </c>
      <c r="E4984">
        <v>4</v>
      </c>
      <c r="F4984">
        <v>2050</v>
      </c>
      <c r="G4984" s="161">
        <v>263568.85581600002</v>
      </c>
    </row>
    <row r="4985" spans="2:8" x14ac:dyDescent="0.25">
      <c r="B4985" t="s">
        <v>224</v>
      </c>
      <c r="C4985" t="s">
        <v>250</v>
      </c>
      <c r="D4985" t="s">
        <v>257</v>
      </c>
      <c r="E4985">
        <v>5</v>
      </c>
      <c r="F4985">
        <v>2010</v>
      </c>
      <c r="G4985">
        <v>99831.754753949994</v>
      </c>
    </row>
    <row r="4986" spans="2:8" x14ac:dyDescent="0.25">
      <c r="B4986" t="s">
        <v>224</v>
      </c>
      <c r="C4986" t="s">
        <v>250</v>
      </c>
      <c r="D4986" t="s">
        <v>257</v>
      </c>
      <c r="E4986">
        <v>5</v>
      </c>
      <c r="F4986">
        <v>2015</v>
      </c>
      <c r="G4986">
        <v>96469.499405469993</v>
      </c>
    </row>
    <row r="4987" spans="2:8" x14ac:dyDescent="0.25">
      <c r="B4987" t="s">
        <v>224</v>
      </c>
      <c r="C4987" t="s">
        <v>250</v>
      </c>
      <c r="D4987" t="s">
        <v>257</v>
      </c>
      <c r="E4987">
        <v>5</v>
      </c>
      <c r="F4987">
        <v>2020</v>
      </c>
      <c r="G4987">
        <v>93985.789672240004</v>
      </c>
    </row>
    <row r="4988" spans="2:8" x14ac:dyDescent="0.25">
      <c r="B4988" t="s">
        <v>224</v>
      </c>
      <c r="C4988" t="s">
        <v>250</v>
      </c>
      <c r="D4988" t="s">
        <v>257</v>
      </c>
      <c r="E4988">
        <v>5</v>
      </c>
      <c r="F4988">
        <v>2025</v>
      </c>
      <c r="G4988">
        <v>90698.042011340003</v>
      </c>
    </row>
    <row r="4989" spans="2:8" x14ac:dyDescent="0.25">
      <c r="B4989" t="s">
        <v>224</v>
      </c>
      <c r="C4989" t="s">
        <v>250</v>
      </c>
      <c r="D4989" t="s">
        <v>257</v>
      </c>
      <c r="E4989">
        <v>5</v>
      </c>
      <c r="F4989">
        <v>2030</v>
      </c>
      <c r="G4989">
        <v>95052.076072729993</v>
      </c>
      <c r="H4989" s="161"/>
    </row>
    <row r="4990" spans="2:8" x14ac:dyDescent="0.25">
      <c r="B4990" t="s">
        <v>224</v>
      </c>
      <c r="C4990" t="s">
        <v>250</v>
      </c>
      <c r="D4990" t="s">
        <v>257</v>
      </c>
      <c r="E4990">
        <v>5</v>
      </c>
      <c r="F4990">
        <v>2035</v>
      </c>
      <c r="G4990" s="161">
        <v>101121.251212</v>
      </c>
      <c r="H4990" s="161"/>
    </row>
    <row r="4991" spans="2:8" x14ac:dyDescent="0.25">
      <c r="B4991" t="s">
        <v>224</v>
      </c>
      <c r="C4991" t="s">
        <v>250</v>
      </c>
      <c r="D4991" t="s">
        <v>257</v>
      </c>
      <c r="E4991">
        <v>5</v>
      </c>
      <c r="F4991">
        <v>2040</v>
      </c>
      <c r="G4991" s="161">
        <v>105122.632409</v>
      </c>
      <c r="H4991" s="161"/>
    </row>
    <row r="4992" spans="2:8" x14ac:dyDescent="0.25">
      <c r="B4992" t="s">
        <v>224</v>
      </c>
      <c r="C4992" t="s">
        <v>250</v>
      </c>
      <c r="D4992" t="s">
        <v>257</v>
      </c>
      <c r="E4992">
        <v>5</v>
      </c>
      <c r="F4992">
        <v>2045</v>
      </c>
      <c r="G4992" s="161">
        <v>101534.539794</v>
      </c>
      <c r="H4992" s="161"/>
    </row>
    <row r="4993" spans="2:8" x14ac:dyDescent="0.25">
      <c r="B4993" t="s">
        <v>224</v>
      </c>
      <c r="C4993" t="s">
        <v>250</v>
      </c>
      <c r="D4993" t="s">
        <v>257</v>
      </c>
      <c r="E4993">
        <v>5</v>
      </c>
      <c r="F4993">
        <v>2050</v>
      </c>
      <c r="G4993" s="161">
        <v>100030.84908099999</v>
      </c>
    </row>
    <row r="4994" spans="2:8" x14ac:dyDescent="0.25">
      <c r="B4994" t="s">
        <v>224</v>
      </c>
      <c r="C4994" t="s">
        <v>250</v>
      </c>
      <c r="D4994" t="s">
        <v>257</v>
      </c>
      <c r="E4994">
        <v>6</v>
      </c>
      <c r="F4994">
        <v>2010</v>
      </c>
      <c r="G4994">
        <v>32725.790149920002</v>
      </c>
    </row>
    <row r="4995" spans="2:8" x14ac:dyDescent="0.25">
      <c r="B4995" t="s">
        <v>224</v>
      </c>
      <c r="C4995" t="s">
        <v>250</v>
      </c>
      <c r="D4995" t="s">
        <v>257</v>
      </c>
      <c r="E4995">
        <v>6</v>
      </c>
      <c r="F4995">
        <v>2015</v>
      </c>
      <c r="G4995">
        <v>31680.25532135</v>
      </c>
    </row>
    <row r="4996" spans="2:8" x14ac:dyDescent="0.25">
      <c r="B4996" t="s">
        <v>224</v>
      </c>
      <c r="C4996" t="s">
        <v>250</v>
      </c>
      <c r="D4996" t="s">
        <v>257</v>
      </c>
      <c r="E4996">
        <v>6</v>
      </c>
      <c r="F4996">
        <v>2020</v>
      </c>
      <c r="G4996">
        <v>33729.977289230002</v>
      </c>
    </row>
    <row r="4997" spans="2:8" x14ac:dyDescent="0.25">
      <c r="B4997" t="s">
        <v>224</v>
      </c>
      <c r="C4997" t="s">
        <v>250</v>
      </c>
      <c r="D4997" t="s">
        <v>257</v>
      </c>
      <c r="E4997">
        <v>6</v>
      </c>
      <c r="F4997">
        <v>2025</v>
      </c>
      <c r="G4997">
        <v>35409.663488209997</v>
      </c>
    </row>
    <row r="4998" spans="2:8" x14ac:dyDescent="0.25">
      <c r="B4998" t="s">
        <v>224</v>
      </c>
      <c r="C4998" t="s">
        <v>250</v>
      </c>
      <c r="D4998" t="s">
        <v>257</v>
      </c>
      <c r="E4998">
        <v>6</v>
      </c>
      <c r="F4998">
        <v>2030</v>
      </c>
      <c r="G4998">
        <v>34903.428955590003</v>
      </c>
    </row>
    <row r="4999" spans="2:8" x14ac:dyDescent="0.25">
      <c r="B4999" t="s">
        <v>224</v>
      </c>
      <c r="C4999" t="s">
        <v>250</v>
      </c>
      <c r="D4999" t="s">
        <v>257</v>
      </c>
      <c r="E4999">
        <v>6</v>
      </c>
      <c r="F4999">
        <v>2035</v>
      </c>
      <c r="G4999">
        <v>37822.970243130003</v>
      </c>
    </row>
    <row r="5000" spans="2:8" x14ac:dyDescent="0.25">
      <c r="B5000" t="s">
        <v>224</v>
      </c>
      <c r="C5000" t="s">
        <v>250</v>
      </c>
      <c r="D5000" t="s">
        <v>257</v>
      </c>
      <c r="E5000">
        <v>6</v>
      </c>
      <c r="F5000">
        <v>2040</v>
      </c>
      <c r="G5000">
        <v>38287.677487879999</v>
      </c>
    </row>
    <row r="5001" spans="2:8" x14ac:dyDescent="0.25">
      <c r="B5001" t="s">
        <v>224</v>
      </c>
      <c r="C5001" t="s">
        <v>250</v>
      </c>
      <c r="D5001" t="s">
        <v>257</v>
      </c>
      <c r="E5001">
        <v>6</v>
      </c>
      <c r="F5001">
        <v>2045</v>
      </c>
      <c r="G5001">
        <v>37468.761562500003</v>
      </c>
    </row>
    <row r="5002" spans="2:8" x14ac:dyDescent="0.25">
      <c r="B5002" t="s">
        <v>224</v>
      </c>
      <c r="C5002" t="s">
        <v>250</v>
      </c>
      <c r="D5002" t="s">
        <v>257</v>
      </c>
      <c r="E5002">
        <v>6</v>
      </c>
      <c r="F5002">
        <v>2050</v>
      </c>
      <c r="G5002">
        <v>33577.376325819998</v>
      </c>
      <c r="H5002" s="161"/>
    </row>
    <row r="5003" spans="2:8" x14ac:dyDescent="0.25">
      <c r="B5003" t="s">
        <v>224</v>
      </c>
      <c r="C5003" t="s">
        <v>250</v>
      </c>
      <c r="D5003" t="s">
        <v>258</v>
      </c>
      <c r="E5003">
        <v>1</v>
      </c>
      <c r="F5003">
        <v>2010</v>
      </c>
      <c r="G5003" s="161">
        <v>231096.20660899999</v>
      </c>
      <c r="H5003" s="161"/>
    </row>
    <row r="5004" spans="2:8" x14ac:dyDescent="0.25">
      <c r="B5004" t="s">
        <v>224</v>
      </c>
      <c r="C5004" t="s">
        <v>250</v>
      </c>
      <c r="D5004" t="s">
        <v>258</v>
      </c>
      <c r="E5004">
        <v>1</v>
      </c>
      <c r="F5004">
        <v>2015</v>
      </c>
      <c r="G5004" s="161">
        <v>350948.48513099999</v>
      </c>
      <c r="H5004" s="161"/>
    </row>
    <row r="5005" spans="2:8" x14ac:dyDescent="0.25">
      <c r="B5005" t="s">
        <v>224</v>
      </c>
      <c r="C5005" t="s">
        <v>250</v>
      </c>
      <c r="D5005" t="s">
        <v>258</v>
      </c>
      <c r="E5005">
        <v>1</v>
      </c>
      <c r="F5005">
        <v>2020</v>
      </c>
      <c r="G5005" s="161">
        <v>404428.98327000003</v>
      </c>
      <c r="H5005" s="161"/>
    </row>
    <row r="5006" spans="2:8" x14ac:dyDescent="0.25">
      <c r="B5006" t="s">
        <v>224</v>
      </c>
      <c r="C5006" t="s">
        <v>250</v>
      </c>
      <c r="D5006" t="s">
        <v>258</v>
      </c>
      <c r="E5006">
        <v>1</v>
      </c>
      <c r="F5006">
        <v>2025</v>
      </c>
      <c r="G5006" s="161">
        <v>457689.72850899998</v>
      </c>
      <c r="H5006" s="161"/>
    </row>
    <row r="5007" spans="2:8" x14ac:dyDescent="0.25">
      <c r="B5007" t="s">
        <v>224</v>
      </c>
      <c r="C5007" t="s">
        <v>250</v>
      </c>
      <c r="D5007" t="s">
        <v>258</v>
      </c>
      <c r="E5007">
        <v>1</v>
      </c>
      <c r="F5007">
        <v>2030</v>
      </c>
      <c r="G5007" s="161">
        <v>479796.35000799998</v>
      </c>
      <c r="H5007" s="161"/>
    </row>
    <row r="5008" spans="2:8" x14ac:dyDescent="0.25">
      <c r="B5008" t="s">
        <v>224</v>
      </c>
      <c r="C5008" t="s">
        <v>250</v>
      </c>
      <c r="D5008" t="s">
        <v>258</v>
      </c>
      <c r="E5008">
        <v>1</v>
      </c>
      <c r="F5008">
        <v>2035</v>
      </c>
      <c r="G5008" s="161">
        <v>496377.66145800002</v>
      </c>
      <c r="H5008" s="161"/>
    </row>
    <row r="5009" spans="2:8" x14ac:dyDescent="0.25">
      <c r="B5009" t="s">
        <v>224</v>
      </c>
      <c r="C5009" t="s">
        <v>250</v>
      </c>
      <c r="D5009" t="s">
        <v>258</v>
      </c>
      <c r="E5009">
        <v>1</v>
      </c>
      <c r="F5009">
        <v>2040</v>
      </c>
      <c r="G5009" s="161">
        <v>532889.147429</v>
      </c>
      <c r="H5009" s="161"/>
    </row>
    <row r="5010" spans="2:8" x14ac:dyDescent="0.25">
      <c r="B5010" t="s">
        <v>224</v>
      </c>
      <c r="C5010" t="s">
        <v>250</v>
      </c>
      <c r="D5010" t="s">
        <v>258</v>
      </c>
      <c r="E5010">
        <v>1</v>
      </c>
      <c r="F5010">
        <v>2045</v>
      </c>
      <c r="G5010" s="161">
        <v>527409.83298099996</v>
      </c>
      <c r="H5010" s="161"/>
    </row>
    <row r="5011" spans="2:8" x14ac:dyDescent="0.25">
      <c r="B5011" t="s">
        <v>224</v>
      </c>
      <c r="C5011" t="s">
        <v>250</v>
      </c>
      <c r="D5011" t="s">
        <v>258</v>
      </c>
      <c r="E5011">
        <v>1</v>
      </c>
      <c r="F5011">
        <v>2050</v>
      </c>
      <c r="G5011" s="161">
        <v>522651.260251</v>
      </c>
      <c r="H5011" s="161"/>
    </row>
    <row r="5012" spans="2:8" x14ac:dyDescent="0.25">
      <c r="B5012" t="s">
        <v>224</v>
      </c>
      <c r="C5012" t="s">
        <v>250</v>
      </c>
      <c r="D5012" t="s">
        <v>258</v>
      </c>
      <c r="E5012">
        <v>2</v>
      </c>
      <c r="F5012">
        <v>2010</v>
      </c>
      <c r="G5012" s="161">
        <v>617488.07817300002</v>
      </c>
      <c r="H5012" s="161"/>
    </row>
    <row r="5013" spans="2:8" x14ac:dyDescent="0.25">
      <c r="B5013" t="s">
        <v>224</v>
      </c>
      <c r="C5013" t="s">
        <v>250</v>
      </c>
      <c r="D5013" t="s">
        <v>258</v>
      </c>
      <c r="E5013">
        <v>2</v>
      </c>
      <c r="F5013">
        <v>2015</v>
      </c>
      <c r="G5013" s="161">
        <v>691307.91607399995</v>
      </c>
      <c r="H5013" s="161"/>
    </row>
    <row r="5014" spans="2:8" x14ac:dyDescent="0.25">
      <c r="B5014" t="s">
        <v>224</v>
      </c>
      <c r="C5014" t="s">
        <v>250</v>
      </c>
      <c r="D5014" t="s">
        <v>258</v>
      </c>
      <c r="E5014">
        <v>2</v>
      </c>
      <c r="F5014">
        <v>2020</v>
      </c>
      <c r="G5014" s="161">
        <v>738205.94544899999</v>
      </c>
      <c r="H5014" s="161"/>
    </row>
    <row r="5015" spans="2:8" x14ac:dyDescent="0.25">
      <c r="B5015" t="s">
        <v>224</v>
      </c>
      <c r="C5015" t="s">
        <v>250</v>
      </c>
      <c r="D5015" t="s">
        <v>258</v>
      </c>
      <c r="E5015">
        <v>2</v>
      </c>
      <c r="F5015">
        <v>2025</v>
      </c>
      <c r="G5015" s="161">
        <v>755043.90385999996</v>
      </c>
      <c r="H5015" s="161"/>
    </row>
    <row r="5016" spans="2:8" x14ac:dyDescent="0.25">
      <c r="B5016" t="s">
        <v>224</v>
      </c>
      <c r="C5016" t="s">
        <v>250</v>
      </c>
      <c r="D5016" t="s">
        <v>258</v>
      </c>
      <c r="E5016">
        <v>2</v>
      </c>
      <c r="F5016">
        <v>2030</v>
      </c>
      <c r="G5016" s="161">
        <v>741610.76952500001</v>
      </c>
      <c r="H5016" s="161"/>
    </row>
    <row r="5017" spans="2:8" x14ac:dyDescent="0.25">
      <c r="B5017" t="s">
        <v>224</v>
      </c>
      <c r="C5017" t="s">
        <v>250</v>
      </c>
      <c r="D5017" t="s">
        <v>258</v>
      </c>
      <c r="E5017">
        <v>2</v>
      </c>
      <c r="F5017">
        <v>2035</v>
      </c>
      <c r="G5017" s="161">
        <v>704352.24303799996</v>
      </c>
      <c r="H5017" s="161"/>
    </row>
    <row r="5018" spans="2:8" x14ac:dyDescent="0.25">
      <c r="B5018" t="s">
        <v>224</v>
      </c>
      <c r="C5018" t="s">
        <v>250</v>
      </c>
      <c r="D5018" t="s">
        <v>258</v>
      </c>
      <c r="E5018">
        <v>2</v>
      </c>
      <c r="F5018">
        <v>2040</v>
      </c>
      <c r="G5018" s="161">
        <v>653443.09694299998</v>
      </c>
      <c r="H5018" s="161"/>
    </row>
    <row r="5019" spans="2:8" x14ac:dyDescent="0.25">
      <c r="B5019" t="s">
        <v>224</v>
      </c>
      <c r="C5019" t="s">
        <v>250</v>
      </c>
      <c r="D5019" t="s">
        <v>258</v>
      </c>
      <c r="E5019">
        <v>2</v>
      </c>
      <c r="F5019">
        <v>2045</v>
      </c>
      <c r="G5019" s="161">
        <v>622576.25983500003</v>
      </c>
      <c r="H5019" s="161"/>
    </row>
    <row r="5020" spans="2:8" x14ac:dyDescent="0.25">
      <c r="B5020" t="s">
        <v>224</v>
      </c>
      <c r="C5020" t="s">
        <v>250</v>
      </c>
      <c r="D5020" t="s">
        <v>258</v>
      </c>
      <c r="E5020">
        <v>2</v>
      </c>
      <c r="F5020">
        <v>2050</v>
      </c>
      <c r="G5020" s="161">
        <v>602898.77591199998</v>
      </c>
      <c r="H5020" s="161"/>
    </row>
    <row r="5021" spans="2:8" x14ac:dyDescent="0.25">
      <c r="B5021" t="s">
        <v>224</v>
      </c>
      <c r="C5021" t="s">
        <v>250</v>
      </c>
      <c r="D5021" t="s">
        <v>258</v>
      </c>
      <c r="E5021">
        <v>3</v>
      </c>
      <c r="F5021">
        <v>2010</v>
      </c>
      <c r="G5021" s="161">
        <v>271507.805108</v>
      </c>
      <c r="H5021" s="161"/>
    </row>
    <row r="5022" spans="2:8" x14ac:dyDescent="0.25">
      <c r="B5022" t="s">
        <v>224</v>
      </c>
      <c r="C5022" t="s">
        <v>250</v>
      </c>
      <c r="D5022" t="s">
        <v>258</v>
      </c>
      <c r="E5022">
        <v>3</v>
      </c>
      <c r="F5022">
        <v>2015</v>
      </c>
      <c r="G5022" s="161">
        <v>256763.17019100001</v>
      </c>
      <c r="H5022" s="161"/>
    </row>
    <row r="5023" spans="2:8" x14ac:dyDescent="0.25">
      <c r="B5023" t="s">
        <v>224</v>
      </c>
      <c r="C5023" t="s">
        <v>250</v>
      </c>
      <c r="D5023" t="s">
        <v>258</v>
      </c>
      <c r="E5023">
        <v>3</v>
      </c>
      <c r="F5023">
        <v>2020</v>
      </c>
      <c r="G5023" s="161">
        <v>238348.72701500001</v>
      </c>
      <c r="H5023" s="161"/>
    </row>
    <row r="5024" spans="2:8" x14ac:dyDescent="0.25">
      <c r="B5024" t="s">
        <v>224</v>
      </c>
      <c r="C5024" t="s">
        <v>250</v>
      </c>
      <c r="D5024" t="s">
        <v>258</v>
      </c>
      <c r="E5024">
        <v>3</v>
      </c>
      <c r="F5024">
        <v>2025</v>
      </c>
      <c r="G5024" s="161">
        <v>220846.41278499999</v>
      </c>
      <c r="H5024" s="161"/>
    </row>
    <row r="5025" spans="2:8" x14ac:dyDescent="0.25">
      <c r="B5025" t="s">
        <v>224</v>
      </c>
      <c r="C5025" t="s">
        <v>250</v>
      </c>
      <c r="D5025" t="s">
        <v>258</v>
      </c>
      <c r="E5025">
        <v>3</v>
      </c>
      <c r="F5025">
        <v>2030</v>
      </c>
      <c r="G5025" s="161">
        <v>205112.342794</v>
      </c>
      <c r="H5025" s="161"/>
    </row>
    <row r="5026" spans="2:8" x14ac:dyDescent="0.25">
      <c r="B5026" t="s">
        <v>224</v>
      </c>
      <c r="C5026" t="s">
        <v>250</v>
      </c>
      <c r="D5026" t="s">
        <v>258</v>
      </c>
      <c r="E5026">
        <v>3</v>
      </c>
      <c r="F5026">
        <v>2035</v>
      </c>
      <c r="G5026" s="161">
        <v>194187.59835099999</v>
      </c>
      <c r="H5026" s="161"/>
    </row>
    <row r="5027" spans="2:8" x14ac:dyDescent="0.25">
      <c r="B5027" t="s">
        <v>224</v>
      </c>
      <c r="C5027" t="s">
        <v>250</v>
      </c>
      <c r="D5027" t="s">
        <v>258</v>
      </c>
      <c r="E5027">
        <v>3</v>
      </c>
      <c r="F5027">
        <v>2040</v>
      </c>
      <c r="G5027" s="161">
        <v>204055.23961300001</v>
      </c>
      <c r="H5027" s="161"/>
    </row>
    <row r="5028" spans="2:8" x14ac:dyDescent="0.25">
      <c r="B5028" t="s">
        <v>224</v>
      </c>
      <c r="C5028" t="s">
        <v>250</v>
      </c>
      <c r="D5028" t="s">
        <v>258</v>
      </c>
      <c r="E5028">
        <v>3</v>
      </c>
      <c r="F5028">
        <v>2045</v>
      </c>
      <c r="G5028" s="161">
        <v>212925.41415900001</v>
      </c>
      <c r="H5028" s="161"/>
    </row>
    <row r="5029" spans="2:8" x14ac:dyDescent="0.25">
      <c r="B5029" t="s">
        <v>224</v>
      </c>
      <c r="C5029" t="s">
        <v>250</v>
      </c>
      <c r="D5029" t="s">
        <v>258</v>
      </c>
      <c r="E5029">
        <v>3</v>
      </c>
      <c r="F5029">
        <v>2050</v>
      </c>
      <c r="G5029" s="161">
        <v>213379.157412</v>
      </c>
      <c r="H5029" s="161"/>
    </row>
    <row r="5030" spans="2:8" x14ac:dyDescent="0.25">
      <c r="B5030" t="s">
        <v>224</v>
      </c>
      <c r="C5030" t="s">
        <v>250</v>
      </c>
      <c r="D5030" t="s">
        <v>258</v>
      </c>
      <c r="E5030">
        <v>4</v>
      </c>
      <c r="F5030">
        <v>2010</v>
      </c>
      <c r="G5030" s="161">
        <v>365214.35872399999</v>
      </c>
      <c r="H5030" s="161"/>
    </row>
    <row r="5031" spans="2:8" x14ac:dyDescent="0.25">
      <c r="B5031" t="s">
        <v>224</v>
      </c>
      <c r="C5031" t="s">
        <v>250</v>
      </c>
      <c r="D5031" t="s">
        <v>258</v>
      </c>
      <c r="E5031">
        <v>4</v>
      </c>
      <c r="F5031">
        <v>2015</v>
      </c>
      <c r="G5031" s="161">
        <v>278696.71854899998</v>
      </c>
      <c r="H5031" s="161"/>
    </row>
    <row r="5032" spans="2:8" x14ac:dyDescent="0.25">
      <c r="B5032" t="s">
        <v>224</v>
      </c>
      <c r="C5032" t="s">
        <v>250</v>
      </c>
      <c r="D5032" t="s">
        <v>258</v>
      </c>
      <c r="E5032">
        <v>4</v>
      </c>
      <c r="F5032">
        <v>2020</v>
      </c>
      <c r="G5032" s="161">
        <v>240068.47886500001</v>
      </c>
      <c r="H5032" s="161"/>
    </row>
    <row r="5033" spans="2:8" x14ac:dyDescent="0.25">
      <c r="B5033" t="s">
        <v>224</v>
      </c>
      <c r="C5033" t="s">
        <v>250</v>
      </c>
      <c r="D5033" t="s">
        <v>258</v>
      </c>
      <c r="E5033">
        <v>4</v>
      </c>
      <c r="F5033">
        <v>2025</v>
      </c>
      <c r="G5033" s="161">
        <v>222798.82229899999</v>
      </c>
      <c r="H5033" s="161"/>
    </row>
    <row r="5034" spans="2:8" x14ac:dyDescent="0.25">
      <c r="B5034" t="s">
        <v>224</v>
      </c>
      <c r="C5034" t="s">
        <v>250</v>
      </c>
      <c r="D5034" t="s">
        <v>258</v>
      </c>
      <c r="E5034">
        <v>4</v>
      </c>
      <c r="F5034">
        <v>2030</v>
      </c>
      <c r="G5034" s="161">
        <v>232552.153303</v>
      </c>
      <c r="H5034" s="161"/>
    </row>
    <row r="5035" spans="2:8" x14ac:dyDescent="0.25">
      <c r="B5035" t="s">
        <v>224</v>
      </c>
      <c r="C5035" t="s">
        <v>250</v>
      </c>
      <c r="D5035" t="s">
        <v>258</v>
      </c>
      <c r="E5035">
        <v>4</v>
      </c>
      <c r="F5035">
        <v>2035</v>
      </c>
      <c r="G5035" s="161">
        <v>242796.223505</v>
      </c>
      <c r="H5035" s="161"/>
    </row>
    <row r="5036" spans="2:8" x14ac:dyDescent="0.25">
      <c r="B5036" t="s">
        <v>224</v>
      </c>
      <c r="C5036" t="s">
        <v>250</v>
      </c>
      <c r="D5036" t="s">
        <v>258</v>
      </c>
      <c r="E5036">
        <v>4</v>
      </c>
      <c r="F5036">
        <v>2040</v>
      </c>
      <c r="G5036" s="161">
        <v>236452.760297</v>
      </c>
      <c r="H5036" s="161"/>
    </row>
    <row r="5037" spans="2:8" x14ac:dyDescent="0.25">
      <c r="B5037" t="s">
        <v>224</v>
      </c>
      <c r="C5037" t="s">
        <v>250</v>
      </c>
      <c r="D5037" t="s">
        <v>258</v>
      </c>
      <c r="E5037">
        <v>4</v>
      </c>
      <c r="F5037">
        <v>2045</v>
      </c>
      <c r="G5037" s="161">
        <v>240530.24931700001</v>
      </c>
      <c r="H5037" s="161"/>
    </row>
    <row r="5038" spans="2:8" x14ac:dyDescent="0.25">
      <c r="B5038" t="s">
        <v>224</v>
      </c>
      <c r="C5038" t="s">
        <v>250</v>
      </c>
      <c r="D5038" t="s">
        <v>258</v>
      </c>
      <c r="E5038">
        <v>4</v>
      </c>
      <c r="F5038">
        <v>2050</v>
      </c>
      <c r="G5038" s="161">
        <v>239020.376567</v>
      </c>
      <c r="H5038" s="161"/>
    </row>
    <row r="5039" spans="2:8" x14ac:dyDescent="0.25">
      <c r="B5039" t="s">
        <v>224</v>
      </c>
      <c r="C5039" t="s">
        <v>250</v>
      </c>
      <c r="D5039" t="s">
        <v>258</v>
      </c>
      <c r="E5039">
        <v>5</v>
      </c>
      <c r="F5039">
        <v>2010</v>
      </c>
      <c r="G5039" s="161">
        <v>112792.414387</v>
      </c>
    </row>
    <row r="5040" spans="2:8" x14ac:dyDescent="0.25">
      <c r="B5040" t="s">
        <v>224</v>
      </c>
      <c r="C5040" t="s">
        <v>250</v>
      </c>
      <c r="D5040" t="s">
        <v>258</v>
      </c>
      <c r="E5040">
        <v>5</v>
      </c>
      <c r="F5040">
        <v>2015</v>
      </c>
      <c r="G5040">
        <v>89831.123291459997</v>
      </c>
    </row>
    <row r="5041" spans="2:8" x14ac:dyDescent="0.25">
      <c r="B5041" t="s">
        <v>224</v>
      </c>
      <c r="C5041" t="s">
        <v>250</v>
      </c>
      <c r="D5041" t="s">
        <v>258</v>
      </c>
      <c r="E5041">
        <v>5</v>
      </c>
      <c r="F5041">
        <v>2020</v>
      </c>
      <c r="G5041">
        <v>77173.046027739998</v>
      </c>
    </row>
    <row r="5042" spans="2:8" x14ac:dyDescent="0.25">
      <c r="B5042" t="s">
        <v>224</v>
      </c>
      <c r="C5042" t="s">
        <v>250</v>
      </c>
      <c r="D5042" t="s">
        <v>258</v>
      </c>
      <c r="E5042">
        <v>5</v>
      </c>
      <c r="F5042">
        <v>2025</v>
      </c>
      <c r="G5042">
        <v>83802.301863219996</v>
      </c>
    </row>
    <row r="5043" spans="2:8" x14ac:dyDescent="0.25">
      <c r="B5043" t="s">
        <v>224</v>
      </c>
      <c r="C5043" t="s">
        <v>250</v>
      </c>
      <c r="D5043" t="s">
        <v>258</v>
      </c>
      <c r="E5043">
        <v>5</v>
      </c>
      <c r="F5043">
        <v>2030</v>
      </c>
      <c r="G5043">
        <v>81144.550266189995</v>
      </c>
    </row>
    <row r="5044" spans="2:8" x14ac:dyDescent="0.25">
      <c r="B5044" t="s">
        <v>224</v>
      </c>
      <c r="C5044" t="s">
        <v>250</v>
      </c>
      <c r="D5044" t="s">
        <v>258</v>
      </c>
      <c r="E5044">
        <v>5</v>
      </c>
      <c r="F5044">
        <v>2035</v>
      </c>
      <c r="G5044">
        <v>83626.380208119997</v>
      </c>
    </row>
    <row r="5045" spans="2:8" x14ac:dyDescent="0.25">
      <c r="B5045" t="s">
        <v>224</v>
      </c>
      <c r="C5045" t="s">
        <v>250</v>
      </c>
      <c r="D5045" t="s">
        <v>258</v>
      </c>
      <c r="E5045">
        <v>5</v>
      </c>
      <c r="F5045">
        <v>2040</v>
      </c>
      <c r="G5045">
        <v>92190.643697139996</v>
      </c>
    </row>
    <row r="5046" spans="2:8" x14ac:dyDescent="0.25">
      <c r="B5046" t="s">
        <v>224</v>
      </c>
      <c r="C5046" t="s">
        <v>250</v>
      </c>
      <c r="D5046" t="s">
        <v>258</v>
      </c>
      <c r="E5046">
        <v>5</v>
      </c>
      <c r="F5046">
        <v>2045</v>
      </c>
      <c r="G5046">
        <v>87220.723133389998</v>
      </c>
    </row>
    <row r="5047" spans="2:8" x14ac:dyDescent="0.25">
      <c r="B5047" t="s">
        <v>224</v>
      </c>
      <c r="C5047" t="s">
        <v>250</v>
      </c>
      <c r="D5047" t="s">
        <v>258</v>
      </c>
      <c r="E5047">
        <v>5</v>
      </c>
      <c r="F5047">
        <v>2050</v>
      </c>
      <c r="G5047">
        <v>87436.767470149993</v>
      </c>
    </row>
    <row r="5048" spans="2:8" x14ac:dyDescent="0.25">
      <c r="B5048" t="s">
        <v>224</v>
      </c>
      <c r="C5048" t="s">
        <v>250</v>
      </c>
      <c r="D5048" t="s">
        <v>258</v>
      </c>
      <c r="E5048">
        <v>6</v>
      </c>
      <c r="F5048">
        <v>2010</v>
      </c>
      <c r="G5048">
        <v>33158.434321699999</v>
      </c>
    </row>
    <row r="5049" spans="2:8" x14ac:dyDescent="0.25">
      <c r="B5049" t="s">
        <v>224</v>
      </c>
      <c r="C5049" t="s">
        <v>250</v>
      </c>
      <c r="D5049" t="s">
        <v>258</v>
      </c>
      <c r="E5049">
        <v>6</v>
      </c>
      <c r="F5049">
        <v>2015</v>
      </c>
      <c r="G5049">
        <v>32545.52838792</v>
      </c>
    </row>
    <row r="5050" spans="2:8" x14ac:dyDescent="0.25">
      <c r="B5050" t="s">
        <v>224</v>
      </c>
      <c r="C5050" t="s">
        <v>250</v>
      </c>
      <c r="D5050" t="s">
        <v>258</v>
      </c>
      <c r="E5050">
        <v>6</v>
      </c>
      <c r="F5050">
        <v>2020</v>
      </c>
      <c r="G5050">
        <v>35172.773045360002</v>
      </c>
    </row>
    <row r="5051" spans="2:8" x14ac:dyDescent="0.25">
      <c r="B5051" t="s">
        <v>224</v>
      </c>
      <c r="C5051" t="s">
        <v>250</v>
      </c>
      <c r="D5051" t="s">
        <v>258</v>
      </c>
      <c r="E5051">
        <v>6</v>
      </c>
      <c r="F5051">
        <v>2025</v>
      </c>
      <c r="G5051">
        <v>33442.224633389997</v>
      </c>
    </row>
    <row r="5052" spans="2:8" x14ac:dyDescent="0.25">
      <c r="B5052" t="s">
        <v>224</v>
      </c>
      <c r="C5052" t="s">
        <v>250</v>
      </c>
      <c r="D5052" t="s">
        <v>258</v>
      </c>
      <c r="E5052">
        <v>6</v>
      </c>
      <c r="F5052">
        <v>2030</v>
      </c>
      <c r="G5052">
        <v>37604.747545819999</v>
      </c>
    </row>
    <row r="5053" spans="2:8" x14ac:dyDescent="0.25">
      <c r="B5053" t="s">
        <v>224</v>
      </c>
      <c r="C5053" t="s">
        <v>250</v>
      </c>
      <c r="D5053" t="s">
        <v>258</v>
      </c>
      <c r="E5053">
        <v>6</v>
      </c>
      <c r="F5053">
        <v>2035</v>
      </c>
      <c r="G5053">
        <v>36752.649624389996</v>
      </c>
    </row>
    <row r="5054" spans="2:8" x14ac:dyDescent="0.25">
      <c r="B5054" t="s">
        <v>224</v>
      </c>
      <c r="C5054" t="s">
        <v>250</v>
      </c>
      <c r="D5054" t="s">
        <v>258</v>
      </c>
      <c r="E5054">
        <v>6</v>
      </c>
      <c r="F5054">
        <v>2040</v>
      </c>
      <c r="G5054">
        <v>36473.052422580004</v>
      </c>
    </row>
    <row r="5055" spans="2:8" x14ac:dyDescent="0.25">
      <c r="B5055" t="s">
        <v>224</v>
      </c>
      <c r="C5055" t="s">
        <v>250</v>
      </c>
      <c r="D5055" t="s">
        <v>258</v>
      </c>
      <c r="E5055">
        <v>6</v>
      </c>
      <c r="F5055">
        <v>2045</v>
      </c>
      <c r="G5055">
        <v>35452.141739270002</v>
      </c>
    </row>
    <row r="5056" spans="2:8" x14ac:dyDescent="0.25">
      <c r="B5056" t="s">
        <v>224</v>
      </c>
      <c r="C5056" t="s">
        <v>250</v>
      </c>
      <c r="D5056" t="s">
        <v>258</v>
      </c>
      <c r="E5056">
        <v>6</v>
      </c>
      <c r="F5056">
        <v>2050</v>
      </c>
      <c r="G5056">
        <v>38265.563678960003</v>
      </c>
      <c r="H5056" s="161"/>
    </row>
    <row r="5057" spans="2:8" x14ac:dyDescent="0.25">
      <c r="B5057" t="s">
        <v>224</v>
      </c>
      <c r="C5057" t="s">
        <v>250</v>
      </c>
      <c r="D5057" t="s">
        <v>259</v>
      </c>
      <c r="E5057">
        <v>1</v>
      </c>
      <c r="F5057">
        <v>2010</v>
      </c>
      <c r="G5057" s="161">
        <v>119039.48329</v>
      </c>
      <c r="H5057" s="161"/>
    </row>
    <row r="5058" spans="2:8" x14ac:dyDescent="0.25">
      <c r="B5058" t="s">
        <v>224</v>
      </c>
      <c r="C5058" t="s">
        <v>250</v>
      </c>
      <c r="D5058" t="s">
        <v>259</v>
      </c>
      <c r="E5058">
        <v>1</v>
      </c>
      <c r="F5058">
        <v>2015</v>
      </c>
      <c r="G5058" s="161">
        <v>181915.76378000001</v>
      </c>
      <c r="H5058" s="161"/>
    </row>
    <row r="5059" spans="2:8" x14ac:dyDescent="0.25">
      <c r="B5059" t="s">
        <v>224</v>
      </c>
      <c r="C5059" t="s">
        <v>250</v>
      </c>
      <c r="D5059" t="s">
        <v>259</v>
      </c>
      <c r="E5059">
        <v>1</v>
      </c>
      <c r="F5059">
        <v>2020</v>
      </c>
      <c r="G5059" s="161">
        <v>231685.572346</v>
      </c>
      <c r="H5059" s="161"/>
    </row>
    <row r="5060" spans="2:8" x14ac:dyDescent="0.25">
      <c r="B5060" t="s">
        <v>224</v>
      </c>
      <c r="C5060" t="s">
        <v>250</v>
      </c>
      <c r="D5060" t="s">
        <v>259</v>
      </c>
      <c r="E5060">
        <v>1</v>
      </c>
      <c r="F5060">
        <v>2025</v>
      </c>
      <c r="G5060" s="161">
        <v>257412.23480800001</v>
      </c>
      <c r="H5060" s="161"/>
    </row>
    <row r="5061" spans="2:8" x14ac:dyDescent="0.25">
      <c r="B5061" t="s">
        <v>224</v>
      </c>
      <c r="C5061" t="s">
        <v>250</v>
      </c>
      <c r="D5061" t="s">
        <v>259</v>
      </c>
      <c r="E5061">
        <v>1</v>
      </c>
      <c r="F5061">
        <v>2030</v>
      </c>
      <c r="G5061" s="161">
        <v>283067.66586499999</v>
      </c>
      <c r="H5061" s="161"/>
    </row>
    <row r="5062" spans="2:8" x14ac:dyDescent="0.25">
      <c r="B5062" t="s">
        <v>224</v>
      </c>
      <c r="C5062" t="s">
        <v>250</v>
      </c>
      <c r="D5062" t="s">
        <v>259</v>
      </c>
      <c r="E5062">
        <v>1</v>
      </c>
      <c r="F5062">
        <v>2035</v>
      </c>
      <c r="G5062" s="161">
        <v>311532.35152899998</v>
      </c>
      <c r="H5062" s="161"/>
    </row>
    <row r="5063" spans="2:8" x14ac:dyDescent="0.25">
      <c r="B5063" t="s">
        <v>224</v>
      </c>
      <c r="C5063" t="s">
        <v>250</v>
      </c>
      <c r="D5063" t="s">
        <v>259</v>
      </c>
      <c r="E5063">
        <v>1</v>
      </c>
      <c r="F5063">
        <v>2040</v>
      </c>
      <c r="G5063" s="161">
        <v>323938.81380800001</v>
      </c>
      <c r="H5063" s="161"/>
    </row>
    <row r="5064" spans="2:8" x14ac:dyDescent="0.25">
      <c r="B5064" t="s">
        <v>224</v>
      </c>
      <c r="C5064" t="s">
        <v>250</v>
      </c>
      <c r="D5064" t="s">
        <v>259</v>
      </c>
      <c r="E5064">
        <v>1</v>
      </c>
      <c r="F5064">
        <v>2045</v>
      </c>
      <c r="G5064" s="161">
        <v>339507.36417000002</v>
      </c>
      <c r="H5064" s="161"/>
    </row>
    <row r="5065" spans="2:8" x14ac:dyDescent="0.25">
      <c r="B5065" t="s">
        <v>224</v>
      </c>
      <c r="C5065" t="s">
        <v>250</v>
      </c>
      <c r="D5065" t="s">
        <v>259</v>
      </c>
      <c r="E5065">
        <v>1</v>
      </c>
      <c r="F5065">
        <v>2050</v>
      </c>
      <c r="G5065" s="161">
        <v>338329.66939499998</v>
      </c>
      <c r="H5065" s="161"/>
    </row>
    <row r="5066" spans="2:8" x14ac:dyDescent="0.25">
      <c r="B5066" t="s">
        <v>224</v>
      </c>
      <c r="C5066" t="s">
        <v>250</v>
      </c>
      <c r="D5066" t="s">
        <v>259</v>
      </c>
      <c r="E5066">
        <v>2</v>
      </c>
      <c r="F5066">
        <v>2010</v>
      </c>
      <c r="G5066" s="161">
        <v>245685.90606499999</v>
      </c>
      <c r="H5066" s="161"/>
    </row>
    <row r="5067" spans="2:8" x14ac:dyDescent="0.25">
      <c r="B5067" t="s">
        <v>224</v>
      </c>
      <c r="C5067" t="s">
        <v>250</v>
      </c>
      <c r="D5067" t="s">
        <v>259</v>
      </c>
      <c r="E5067">
        <v>2</v>
      </c>
      <c r="F5067">
        <v>2015</v>
      </c>
      <c r="G5067" s="161">
        <v>298476.50184899999</v>
      </c>
      <c r="H5067" s="161"/>
    </row>
    <row r="5068" spans="2:8" x14ac:dyDescent="0.25">
      <c r="B5068" t="s">
        <v>224</v>
      </c>
      <c r="C5068" t="s">
        <v>250</v>
      </c>
      <c r="D5068" t="s">
        <v>259</v>
      </c>
      <c r="E5068">
        <v>2</v>
      </c>
      <c r="F5068">
        <v>2020</v>
      </c>
      <c r="G5068" s="161">
        <v>358021.15715799999</v>
      </c>
      <c r="H5068" s="161"/>
    </row>
    <row r="5069" spans="2:8" x14ac:dyDescent="0.25">
      <c r="B5069" t="s">
        <v>224</v>
      </c>
      <c r="C5069" t="s">
        <v>250</v>
      </c>
      <c r="D5069" t="s">
        <v>259</v>
      </c>
      <c r="E5069">
        <v>2</v>
      </c>
      <c r="F5069">
        <v>2025</v>
      </c>
      <c r="G5069" s="161">
        <v>417434.13635099999</v>
      </c>
      <c r="H5069" s="161"/>
    </row>
    <row r="5070" spans="2:8" x14ac:dyDescent="0.25">
      <c r="B5070" t="s">
        <v>224</v>
      </c>
      <c r="C5070" t="s">
        <v>250</v>
      </c>
      <c r="D5070" t="s">
        <v>259</v>
      </c>
      <c r="E5070">
        <v>2</v>
      </c>
      <c r="F5070">
        <v>2030</v>
      </c>
      <c r="G5070" s="161">
        <v>465147.80015700002</v>
      </c>
      <c r="H5070" s="161"/>
    </row>
    <row r="5071" spans="2:8" x14ac:dyDescent="0.25">
      <c r="B5071" t="s">
        <v>224</v>
      </c>
      <c r="C5071" t="s">
        <v>250</v>
      </c>
      <c r="D5071" t="s">
        <v>259</v>
      </c>
      <c r="E5071">
        <v>2</v>
      </c>
      <c r="F5071">
        <v>2035</v>
      </c>
      <c r="G5071" s="161">
        <v>510957.76701399998</v>
      </c>
      <c r="H5071" s="161"/>
    </row>
    <row r="5072" spans="2:8" x14ac:dyDescent="0.25">
      <c r="B5072" t="s">
        <v>224</v>
      </c>
      <c r="C5072" t="s">
        <v>250</v>
      </c>
      <c r="D5072" t="s">
        <v>259</v>
      </c>
      <c r="E5072">
        <v>2</v>
      </c>
      <c r="F5072">
        <v>2040</v>
      </c>
      <c r="G5072" s="161">
        <v>523933.11695499998</v>
      </c>
      <c r="H5072" s="161"/>
    </row>
    <row r="5073" spans="2:8" x14ac:dyDescent="0.25">
      <c r="B5073" t="s">
        <v>224</v>
      </c>
      <c r="C5073" t="s">
        <v>250</v>
      </c>
      <c r="D5073" t="s">
        <v>259</v>
      </c>
      <c r="E5073">
        <v>2</v>
      </c>
      <c r="F5073">
        <v>2045</v>
      </c>
      <c r="G5073" s="161">
        <v>548401.47458799998</v>
      </c>
      <c r="H5073" s="161"/>
    </row>
    <row r="5074" spans="2:8" x14ac:dyDescent="0.25">
      <c r="B5074" t="s">
        <v>224</v>
      </c>
      <c r="C5074" t="s">
        <v>250</v>
      </c>
      <c r="D5074" t="s">
        <v>259</v>
      </c>
      <c r="E5074">
        <v>2</v>
      </c>
      <c r="F5074">
        <v>2050</v>
      </c>
      <c r="G5074" s="161">
        <v>542726.19620000001</v>
      </c>
      <c r="H5074" s="161"/>
    </row>
    <row r="5075" spans="2:8" x14ac:dyDescent="0.25">
      <c r="B5075" t="s">
        <v>224</v>
      </c>
      <c r="C5075" t="s">
        <v>250</v>
      </c>
      <c r="D5075" t="s">
        <v>259</v>
      </c>
      <c r="E5075">
        <v>3</v>
      </c>
      <c r="F5075">
        <v>2010</v>
      </c>
      <c r="G5075" s="161">
        <v>158096.14092999999</v>
      </c>
      <c r="H5075" s="161"/>
    </row>
    <row r="5076" spans="2:8" x14ac:dyDescent="0.25">
      <c r="B5076" t="s">
        <v>224</v>
      </c>
      <c r="C5076" t="s">
        <v>250</v>
      </c>
      <c r="D5076" t="s">
        <v>259</v>
      </c>
      <c r="E5076">
        <v>3</v>
      </c>
      <c r="F5076">
        <v>2015</v>
      </c>
      <c r="G5076" s="161">
        <v>158689.85605199999</v>
      </c>
      <c r="H5076" s="161"/>
    </row>
    <row r="5077" spans="2:8" x14ac:dyDescent="0.25">
      <c r="B5077" t="s">
        <v>224</v>
      </c>
      <c r="C5077" t="s">
        <v>250</v>
      </c>
      <c r="D5077" t="s">
        <v>259</v>
      </c>
      <c r="E5077">
        <v>3</v>
      </c>
      <c r="F5077">
        <v>2020</v>
      </c>
      <c r="G5077" s="161">
        <v>172068.51904899999</v>
      </c>
      <c r="H5077" s="161"/>
    </row>
    <row r="5078" spans="2:8" x14ac:dyDescent="0.25">
      <c r="B5078" t="s">
        <v>224</v>
      </c>
      <c r="C5078" t="s">
        <v>250</v>
      </c>
      <c r="D5078" t="s">
        <v>259</v>
      </c>
      <c r="E5078">
        <v>3</v>
      </c>
      <c r="F5078">
        <v>2025</v>
      </c>
      <c r="G5078" s="161">
        <v>194434.95793</v>
      </c>
      <c r="H5078" s="161"/>
    </row>
    <row r="5079" spans="2:8" x14ac:dyDescent="0.25">
      <c r="B5079" t="s">
        <v>224</v>
      </c>
      <c r="C5079" t="s">
        <v>250</v>
      </c>
      <c r="D5079" t="s">
        <v>259</v>
      </c>
      <c r="E5079">
        <v>3</v>
      </c>
      <c r="F5079">
        <v>2030</v>
      </c>
      <c r="G5079" s="161">
        <v>194133.360935</v>
      </c>
      <c r="H5079" s="161"/>
    </row>
    <row r="5080" spans="2:8" x14ac:dyDescent="0.25">
      <c r="B5080" t="s">
        <v>224</v>
      </c>
      <c r="C5080" t="s">
        <v>250</v>
      </c>
      <c r="D5080" t="s">
        <v>259</v>
      </c>
      <c r="E5080">
        <v>3</v>
      </c>
      <c r="F5080">
        <v>2035</v>
      </c>
      <c r="G5080" s="161">
        <v>182528.320301</v>
      </c>
      <c r="H5080" s="161"/>
    </row>
    <row r="5081" spans="2:8" x14ac:dyDescent="0.25">
      <c r="B5081" t="s">
        <v>224</v>
      </c>
      <c r="C5081" t="s">
        <v>250</v>
      </c>
      <c r="D5081" t="s">
        <v>259</v>
      </c>
      <c r="E5081">
        <v>3</v>
      </c>
      <c r="F5081">
        <v>2040</v>
      </c>
      <c r="G5081" s="161">
        <v>185552.396232</v>
      </c>
      <c r="H5081" s="161"/>
    </row>
    <row r="5082" spans="2:8" x14ac:dyDescent="0.25">
      <c r="B5082" t="s">
        <v>224</v>
      </c>
      <c r="C5082" t="s">
        <v>250</v>
      </c>
      <c r="D5082" t="s">
        <v>259</v>
      </c>
      <c r="E5082">
        <v>3</v>
      </c>
      <c r="F5082">
        <v>2045</v>
      </c>
      <c r="G5082" s="161">
        <v>179490.26013400001</v>
      </c>
      <c r="H5082" s="161"/>
    </row>
    <row r="5083" spans="2:8" x14ac:dyDescent="0.25">
      <c r="B5083" t="s">
        <v>224</v>
      </c>
      <c r="C5083" t="s">
        <v>250</v>
      </c>
      <c r="D5083" t="s">
        <v>259</v>
      </c>
      <c r="E5083">
        <v>3</v>
      </c>
      <c r="F5083">
        <v>2050</v>
      </c>
      <c r="G5083" s="161">
        <v>183632.369615</v>
      </c>
      <c r="H5083" s="161"/>
    </row>
    <row r="5084" spans="2:8" x14ac:dyDescent="0.25">
      <c r="B5084" t="s">
        <v>224</v>
      </c>
      <c r="C5084" t="s">
        <v>250</v>
      </c>
      <c r="D5084" t="s">
        <v>259</v>
      </c>
      <c r="E5084">
        <v>4</v>
      </c>
      <c r="F5084">
        <v>2010</v>
      </c>
      <c r="G5084" s="161">
        <v>295434.23580999998</v>
      </c>
      <c r="H5084" s="161"/>
    </row>
    <row r="5085" spans="2:8" x14ac:dyDescent="0.25">
      <c r="B5085" t="s">
        <v>224</v>
      </c>
      <c r="C5085" t="s">
        <v>250</v>
      </c>
      <c r="D5085" t="s">
        <v>259</v>
      </c>
      <c r="E5085">
        <v>4</v>
      </c>
      <c r="F5085">
        <v>2015</v>
      </c>
      <c r="G5085" s="161">
        <v>290737.07202399999</v>
      </c>
      <c r="H5085" s="161"/>
    </row>
    <row r="5086" spans="2:8" x14ac:dyDescent="0.25">
      <c r="B5086" t="s">
        <v>224</v>
      </c>
      <c r="C5086" t="s">
        <v>250</v>
      </c>
      <c r="D5086" t="s">
        <v>259</v>
      </c>
      <c r="E5086">
        <v>4</v>
      </c>
      <c r="F5086">
        <v>2020</v>
      </c>
      <c r="G5086" s="161">
        <v>274751.13651699998</v>
      </c>
      <c r="H5086" s="161"/>
    </row>
    <row r="5087" spans="2:8" x14ac:dyDescent="0.25">
      <c r="B5087" t="s">
        <v>224</v>
      </c>
      <c r="C5087" t="s">
        <v>250</v>
      </c>
      <c r="D5087" t="s">
        <v>259</v>
      </c>
      <c r="E5087">
        <v>4</v>
      </c>
      <c r="F5087">
        <v>2025</v>
      </c>
      <c r="G5087" s="161">
        <v>258308.32469199999</v>
      </c>
      <c r="H5087" s="161"/>
    </row>
    <row r="5088" spans="2:8" x14ac:dyDescent="0.25">
      <c r="B5088" t="s">
        <v>224</v>
      </c>
      <c r="C5088" t="s">
        <v>250</v>
      </c>
      <c r="D5088" t="s">
        <v>259</v>
      </c>
      <c r="E5088">
        <v>4</v>
      </c>
      <c r="F5088">
        <v>2030</v>
      </c>
      <c r="G5088" s="161">
        <v>257670.20613899999</v>
      </c>
      <c r="H5088" s="161"/>
    </row>
    <row r="5089" spans="2:8" x14ac:dyDescent="0.25">
      <c r="B5089" t="s">
        <v>224</v>
      </c>
      <c r="C5089" t="s">
        <v>250</v>
      </c>
      <c r="D5089" t="s">
        <v>259</v>
      </c>
      <c r="E5089">
        <v>4</v>
      </c>
      <c r="F5089">
        <v>2035</v>
      </c>
      <c r="G5089" s="161">
        <v>249197.95828799999</v>
      </c>
      <c r="H5089" s="161"/>
    </row>
    <row r="5090" spans="2:8" x14ac:dyDescent="0.25">
      <c r="B5090" t="s">
        <v>224</v>
      </c>
      <c r="C5090" t="s">
        <v>250</v>
      </c>
      <c r="D5090" t="s">
        <v>259</v>
      </c>
      <c r="E5090">
        <v>4</v>
      </c>
      <c r="F5090">
        <v>2040</v>
      </c>
      <c r="G5090" s="161">
        <v>237193.24994899999</v>
      </c>
      <c r="H5090" s="161"/>
    </row>
    <row r="5091" spans="2:8" x14ac:dyDescent="0.25">
      <c r="B5091" t="s">
        <v>224</v>
      </c>
      <c r="C5091" t="s">
        <v>250</v>
      </c>
      <c r="D5091" t="s">
        <v>259</v>
      </c>
      <c r="E5091">
        <v>4</v>
      </c>
      <c r="F5091">
        <v>2045</v>
      </c>
      <c r="G5091" s="161">
        <v>236443.109647</v>
      </c>
      <c r="H5091" s="161"/>
    </row>
    <row r="5092" spans="2:8" x14ac:dyDescent="0.25">
      <c r="B5092" t="s">
        <v>224</v>
      </c>
      <c r="C5092" t="s">
        <v>250</v>
      </c>
      <c r="D5092" t="s">
        <v>259</v>
      </c>
      <c r="E5092">
        <v>4</v>
      </c>
      <c r="F5092">
        <v>2050</v>
      </c>
      <c r="G5092" s="161">
        <v>235557.123051</v>
      </c>
      <c r="H5092" s="161"/>
    </row>
    <row r="5093" spans="2:8" x14ac:dyDescent="0.25">
      <c r="B5093" t="s">
        <v>224</v>
      </c>
      <c r="C5093" t="s">
        <v>250</v>
      </c>
      <c r="D5093" t="s">
        <v>259</v>
      </c>
      <c r="E5093">
        <v>5</v>
      </c>
      <c r="F5093">
        <v>2010</v>
      </c>
      <c r="G5093" s="161">
        <v>101752.215776</v>
      </c>
      <c r="H5093" s="161"/>
    </row>
    <row r="5094" spans="2:8" x14ac:dyDescent="0.25">
      <c r="B5094" t="s">
        <v>224</v>
      </c>
      <c r="C5094" t="s">
        <v>250</v>
      </c>
      <c r="D5094" t="s">
        <v>259</v>
      </c>
      <c r="E5094">
        <v>5</v>
      </c>
      <c r="F5094">
        <v>2015</v>
      </c>
      <c r="G5094" s="161">
        <v>108266.239707</v>
      </c>
      <c r="H5094" s="161"/>
    </row>
    <row r="5095" spans="2:8" x14ac:dyDescent="0.25">
      <c r="B5095" t="s">
        <v>224</v>
      </c>
      <c r="C5095" t="s">
        <v>250</v>
      </c>
      <c r="D5095" t="s">
        <v>259</v>
      </c>
      <c r="E5095">
        <v>5</v>
      </c>
      <c r="F5095">
        <v>2020</v>
      </c>
      <c r="G5095" s="161">
        <v>105902.302025</v>
      </c>
      <c r="H5095" s="161"/>
    </row>
    <row r="5096" spans="2:8" x14ac:dyDescent="0.25">
      <c r="B5096" t="s">
        <v>224</v>
      </c>
      <c r="C5096" t="s">
        <v>250</v>
      </c>
      <c r="D5096" t="s">
        <v>259</v>
      </c>
      <c r="E5096">
        <v>5</v>
      </c>
      <c r="F5096">
        <v>2025</v>
      </c>
      <c r="G5096" s="161">
        <v>103740.017087</v>
      </c>
    </row>
    <row r="5097" spans="2:8" x14ac:dyDescent="0.25">
      <c r="B5097" t="s">
        <v>224</v>
      </c>
      <c r="C5097" t="s">
        <v>250</v>
      </c>
      <c r="D5097" t="s">
        <v>259</v>
      </c>
      <c r="E5097">
        <v>5</v>
      </c>
      <c r="F5097">
        <v>2030</v>
      </c>
      <c r="G5097">
        <v>93748.160430119999</v>
      </c>
    </row>
    <row r="5098" spans="2:8" x14ac:dyDescent="0.25">
      <c r="B5098" t="s">
        <v>224</v>
      </c>
      <c r="C5098" t="s">
        <v>250</v>
      </c>
      <c r="D5098" t="s">
        <v>259</v>
      </c>
      <c r="E5098">
        <v>5</v>
      </c>
      <c r="F5098">
        <v>2035</v>
      </c>
      <c r="G5098">
        <v>99288.583773470004</v>
      </c>
    </row>
    <row r="5099" spans="2:8" x14ac:dyDescent="0.25">
      <c r="B5099" t="s">
        <v>224</v>
      </c>
      <c r="C5099" t="s">
        <v>250</v>
      </c>
      <c r="D5099" t="s">
        <v>259</v>
      </c>
      <c r="E5099">
        <v>5</v>
      </c>
      <c r="F5099">
        <v>2040</v>
      </c>
      <c r="G5099">
        <v>96609.905840869993</v>
      </c>
    </row>
    <row r="5100" spans="2:8" x14ac:dyDescent="0.25">
      <c r="B5100" t="s">
        <v>224</v>
      </c>
      <c r="C5100" t="s">
        <v>250</v>
      </c>
      <c r="D5100" t="s">
        <v>259</v>
      </c>
      <c r="E5100">
        <v>5</v>
      </c>
      <c r="F5100">
        <v>2045</v>
      </c>
      <c r="G5100">
        <v>90259.157136170004</v>
      </c>
    </row>
    <row r="5101" spans="2:8" x14ac:dyDescent="0.25">
      <c r="B5101" t="s">
        <v>224</v>
      </c>
      <c r="C5101" t="s">
        <v>250</v>
      </c>
      <c r="D5101" t="s">
        <v>259</v>
      </c>
      <c r="E5101">
        <v>5</v>
      </c>
      <c r="F5101">
        <v>2050</v>
      </c>
      <c r="G5101">
        <v>98438.900909179996</v>
      </c>
    </row>
    <row r="5102" spans="2:8" x14ac:dyDescent="0.25">
      <c r="B5102" t="s">
        <v>224</v>
      </c>
      <c r="C5102" t="s">
        <v>250</v>
      </c>
      <c r="D5102" t="s">
        <v>259</v>
      </c>
      <c r="E5102">
        <v>6</v>
      </c>
      <c r="F5102">
        <v>2010</v>
      </c>
      <c r="G5102">
        <v>21616.267726419999</v>
      </c>
    </row>
    <row r="5103" spans="2:8" x14ac:dyDescent="0.25">
      <c r="B5103" t="s">
        <v>224</v>
      </c>
      <c r="C5103" t="s">
        <v>250</v>
      </c>
      <c r="D5103" t="s">
        <v>259</v>
      </c>
      <c r="E5103">
        <v>6</v>
      </c>
      <c r="F5103">
        <v>2015</v>
      </c>
      <c r="G5103">
        <v>33679.503702180002</v>
      </c>
    </row>
    <row r="5104" spans="2:8" x14ac:dyDescent="0.25">
      <c r="B5104" t="s">
        <v>224</v>
      </c>
      <c r="C5104" t="s">
        <v>250</v>
      </c>
      <c r="D5104" t="s">
        <v>259</v>
      </c>
      <c r="E5104">
        <v>6</v>
      </c>
      <c r="F5104">
        <v>2020</v>
      </c>
      <c r="G5104">
        <v>33912.231153959998</v>
      </c>
    </row>
    <row r="5105" spans="2:8" x14ac:dyDescent="0.25">
      <c r="B5105" t="s">
        <v>224</v>
      </c>
      <c r="C5105" t="s">
        <v>250</v>
      </c>
      <c r="D5105" t="s">
        <v>259</v>
      </c>
      <c r="E5105">
        <v>6</v>
      </c>
      <c r="F5105">
        <v>2025</v>
      </c>
      <c r="G5105">
        <v>33124.454280279999</v>
      </c>
    </row>
    <row r="5106" spans="2:8" x14ac:dyDescent="0.25">
      <c r="B5106" t="s">
        <v>224</v>
      </c>
      <c r="C5106" t="s">
        <v>250</v>
      </c>
      <c r="D5106" t="s">
        <v>259</v>
      </c>
      <c r="E5106">
        <v>6</v>
      </c>
      <c r="F5106">
        <v>2030</v>
      </c>
      <c r="G5106">
        <v>33596.367085420003</v>
      </c>
    </row>
    <row r="5107" spans="2:8" x14ac:dyDescent="0.25">
      <c r="B5107" t="s">
        <v>224</v>
      </c>
      <c r="C5107" t="s">
        <v>250</v>
      </c>
      <c r="D5107" t="s">
        <v>259</v>
      </c>
      <c r="E5107">
        <v>6</v>
      </c>
      <c r="F5107">
        <v>2035</v>
      </c>
      <c r="G5107">
        <v>36141.071030619998</v>
      </c>
    </row>
    <row r="5108" spans="2:8" x14ac:dyDescent="0.25">
      <c r="B5108" t="s">
        <v>224</v>
      </c>
      <c r="C5108" t="s">
        <v>250</v>
      </c>
      <c r="D5108" t="s">
        <v>259</v>
      </c>
      <c r="E5108">
        <v>6</v>
      </c>
      <c r="F5108">
        <v>2040</v>
      </c>
      <c r="G5108">
        <v>37850.660421050001</v>
      </c>
    </row>
    <row r="5109" spans="2:8" x14ac:dyDescent="0.25">
      <c r="B5109" t="s">
        <v>224</v>
      </c>
      <c r="C5109" t="s">
        <v>250</v>
      </c>
      <c r="D5109" t="s">
        <v>259</v>
      </c>
      <c r="E5109">
        <v>6</v>
      </c>
      <c r="F5109">
        <v>2045</v>
      </c>
      <c r="G5109">
        <v>35495.75122274</v>
      </c>
    </row>
    <row r="5110" spans="2:8" x14ac:dyDescent="0.25">
      <c r="B5110" t="s">
        <v>224</v>
      </c>
      <c r="C5110" t="s">
        <v>250</v>
      </c>
      <c r="D5110" t="s">
        <v>259</v>
      </c>
      <c r="E5110">
        <v>6</v>
      </c>
      <c r="F5110">
        <v>2050</v>
      </c>
      <c r="G5110">
        <v>35813.682707400003</v>
      </c>
      <c r="H5110" s="161"/>
    </row>
    <row r="5111" spans="2:8" x14ac:dyDescent="0.25">
      <c r="B5111" t="s">
        <v>224</v>
      </c>
      <c r="C5111" t="s">
        <v>253</v>
      </c>
      <c r="D5111" t="s">
        <v>251</v>
      </c>
      <c r="E5111">
        <v>1</v>
      </c>
      <c r="F5111">
        <v>2010</v>
      </c>
      <c r="G5111" s="161">
        <v>390178.542197</v>
      </c>
      <c r="H5111" s="161"/>
    </row>
    <row r="5112" spans="2:8" x14ac:dyDescent="0.25">
      <c r="B5112" t="s">
        <v>224</v>
      </c>
      <c r="C5112" t="s">
        <v>253</v>
      </c>
      <c r="D5112" t="s">
        <v>251</v>
      </c>
      <c r="E5112">
        <v>1</v>
      </c>
      <c r="F5112">
        <v>2015</v>
      </c>
      <c r="G5112" s="161">
        <v>435519.76961000002</v>
      </c>
      <c r="H5112" s="161"/>
    </row>
    <row r="5113" spans="2:8" x14ac:dyDescent="0.25">
      <c r="B5113" t="s">
        <v>224</v>
      </c>
      <c r="C5113" t="s">
        <v>253</v>
      </c>
      <c r="D5113" t="s">
        <v>251</v>
      </c>
      <c r="E5113">
        <v>1</v>
      </c>
      <c r="F5113">
        <v>2020</v>
      </c>
      <c r="G5113" s="161">
        <v>450415.922249</v>
      </c>
      <c r="H5113" s="161"/>
    </row>
    <row r="5114" spans="2:8" x14ac:dyDescent="0.25">
      <c r="B5114" t="s">
        <v>224</v>
      </c>
      <c r="C5114" t="s">
        <v>253</v>
      </c>
      <c r="D5114" t="s">
        <v>251</v>
      </c>
      <c r="E5114">
        <v>1</v>
      </c>
      <c r="F5114">
        <v>2025</v>
      </c>
      <c r="G5114" s="161">
        <v>451929.82013599999</v>
      </c>
      <c r="H5114" s="161"/>
    </row>
    <row r="5115" spans="2:8" x14ac:dyDescent="0.25">
      <c r="B5115" t="s">
        <v>224</v>
      </c>
      <c r="C5115" t="s">
        <v>253</v>
      </c>
      <c r="D5115" t="s">
        <v>251</v>
      </c>
      <c r="E5115">
        <v>1</v>
      </c>
      <c r="F5115">
        <v>2030</v>
      </c>
      <c r="G5115" s="161">
        <v>477689.42978800001</v>
      </c>
      <c r="H5115" s="161"/>
    </row>
    <row r="5116" spans="2:8" x14ac:dyDescent="0.25">
      <c r="B5116" t="s">
        <v>224</v>
      </c>
      <c r="C5116" t="s">
        <v>253</v>
      </c>
      <c r="D5116" t="s">
        <v>251</v>
      </c>
      <c r="E5116">
        <v>1</v>
      </c>
      <c r="F5116">
        <v>2035</v>
      </c>
      <c r="G5116" s="161">
        <v>471186.57120900002</v>
      </c>
      <c r="H5116" s="161"/>
    </row>
    <row r="5117" spans="2:8" x14ac:dyDescent="0.25">
      <c r="B5117" t="s">
        <v>224</v>
      </c>
      <c r="C5117" t="s">
        <v>253</v>
      </c>
      <c r="D5117" t="s">
        <v>251</v>
      </c>
      <c r="E5117">
        <v>1</v>
      </c>
      <c r="F5117">
        <v>2040</v>
      </c>
      <c r="G5117" s="161">
        <v>486119.76766200003</v>
      </c>
      <c r="H5117" s="161"/>
    </row>
    <row r="5118" spans="2:8" x14ac:dyDescent="0.25">
      <c r="B5118" t="s">
        <v>224</v>
      </c>
      <c r="C5118" t="s">
        <v>253</v>
      </c>
      <c r="D5118" t="s">
        <v>251</v>
      </c>
      <c r="E5118">
        <v>1</v>
      </c>
      <c r="F5118">
        <v>2045</v>
      </c>
      <c r="G5118" s="161">
        <v>470799.79319200001</v>
      </c>
      <c r="H5118" s="161"/>
    </row>
    <row r="5119" spans="2:8" x14ac:dyDescent="0.25">
      <c r="B5119" t="s">
        <v>224</v>
      </c>
      <c r="C5119" t="s">
        <v>253</v>
      </c>
      <c r="D5119" t="s">
        <v>251</v>
      </c>
      <c r="E5119">
        <v>1</v>
      </c>
      <c r="F5119">
        <v>2050</v>
      </c>
      <c r="G5119" s="161">
        <v>466022.748012</v>
      </c>
      <c r="H5119" s="161"/>
    </row>
    <row r="5120" spans="2:8" x14ac:dyDescent="0.25">
      <c r="B5120" t="s">
        <v>224</v>
      </c>
      <c r="C5120" t="s">
        <v>253</v>
      </c>
      <c r="D5120" t="s">
        <v>251</v>
      </c>
      <c r="E5120">
        <v>2</v>
      </c>
      <c r="F5120">
        <v>2010</v>
      </c>
      <c r="G5120" s="161">
        <v>367673.32895499998</v>
      </c>
      <c r="H5120" s="161"/>
    </row>
    <row r="5121" spans="2:8" x14ac:dyDescent="0.25">
      <c r="B5121" t="s">
        <v>224</v>
      </c>
      <c r="C5121" t="s">
        <v>253</v>
      </c>
      <c r="D5121" t="s">
        <v>251</v>
      </c>
      <c r="E5121">
        <v>2</v>
      </c>
      <c r="F5121">
        <v>2015</v>
      </c>
      <c r="G5121" s="161">
        <v>362352.61311400001</v>
      </c>
      <c r="H5121" s="161"/>
    </row>
    <row r="5122" spans="2:8" x14ac:dyDescent="0.25">
      <c r="B5122" t="s">
        <v>224</v>
      </c>
      <c r="C5122" t="s">
        <v>253</v>
      </c>
      <c r="D5122" t="s">
        <v>251</v>
      </c>
      <c r="E5122">
        <v>2</v>
      </c>
      <c r="F5122">
        <v>2020</v>
      </c>
      <c r="G5122" s="161">
        <v>356610.72798800003</v>
      </c>
      <c r="H5122" s="161"/>
    </row>
    <row r="5123" spans="2:8" x14ac:dyDescent="0.25">
      <c r="B5123" t="s">
        <v>224</v>
      </c>
      <c r="C5123" t="s">
        <v>253</v>
      </c>
      <c r="D5123" t="s">
        <v>251</v>
      </c>
      <c r="E5123">
        <v>2</v>
      </c>
      <c r="F5123">
        <v>2025</v>
      </c>
      <c r="G5123" s="161">
        <v>358957.59453300002</v>
      </c>
      <c r="H5123" s="161"/>
    </row>
    <row r="5124" spans="2:8" x14ac:dyDescent="0.25">
      <c r="B5124" t="s">
        <v>224</v>
      </c>
      <c r="C5124" t="s">
        <v>253</v>
      </c>
      <c r="D5124" t="s">
        <v>251</v>
      </c>
      <c r="E5124">
        <v>2</v>
      </c>
      <c r="F5124">
        <v>2030</v>
      </c>
      <c r="G5124" s="161">
        <v>359723.012307</v>
      </c>
      <c r="H5124" s="161"/>
    </row>
    <row r="5125" spans="2:8" x14ac:dyDescent="0.25">
      <c r="B5125" t="s">
        <v>224</v>
      </c>
      <c r="C5125" t="s">
        <v>253</v>
      </c>
      <c r="D5125" t="s">
        <v>251</v>
      </c>
      <c r="E5125">
        <v>2</v>
      </c>
      <c r="F5125">
        <v>2035</v>
      </c>
      <c r="G5125" s="161">
        <v>356478.68440299999</v>
      </c>
      <c r="H5125" s="161"/>
    </row>
    <row r="5126" spans="2:8" x14ac:dyDescent="0.25">
      <c r="B5126" t="s">
        <v>224</v>
      </c>
      <c r="C5126" t="s">
        <v>253</v>
      </c>
      <c r="D5126" t="s">
        <v>251</v>
      </c>
      <c r="E5126">
        <v>2</v>
      </c>
      <c r="F5126">
        <v>2040</v>
      </c>
      <c r="G5126" s="161">
        <v>348644.14154600003</v>
      </c>
      <c r="H5126" s="161"/>
    </row>
    <row r="5127" spans="2:8" x14ac:dyDescent="0.25">
      <c r="B5127" t="s">
        <v>224</v>
      </c>
      <c r="C5127" t="s">
        <v>253</v>
      </c>
      <c r="D5127" t="s">
        <v>251</v>
      </c>
      <c r="E5127">
        <v>2</v>
      </c>
      <c r="F5127">
        <v>2045</v>
      </c>
      <c r="G5127" s="161">
        <v>356354.760939</v>
      </c>
      <c r="H5127" s="161"/>
    </row>
    <row r="5128" spans="2:8" x14ac:dyDescent="0.25">
      <c r="B5128" t="s">
        <v>224</v>
      </c>
      <c r="C5128" t="s">
        <v>253</v>
      </c>
      <c r="D5128" t="s">
        <v>251</v>
      </c>
      <c r="E5128">
        <v>2</v>
      </c>
      <c r="F5128">
        <v>2050</v>
      </c>
      <c r="G5128" s="161">
        <v>358432.08954100002</v>
      </c>
      <c r="H5128" s="161"/>
    </row>
    <row r="5129" spans="2:8" x14ac:dyDescent="0.25">
      <c r="B5129" t="s">
        <v>224</v>
      </c>
      <c r="C5129" t="s">
        <v>253</v>
      </c>
      <c r="D5129" t="s">
        <v>251</v>
      </c>
      <c r="E5129">
        <v>3</v>
      </c>
      <c r="F5129">
        <v>2010</v>
      </c>
      <c r="G5129" s="161">
        <v>137470.15918300001</v>
      </c>
      <c r="H5129" s="161"/>
    </row>
    <row r="5130" spans="2:8" x14ac:dyDescent="0.25">
      <c r="B5130" t="s">
        <v>224</v>
      </c>
      <c r="C5130" t="s">
        <v>253</v>
      </c>
      <c r="D5130" t="s">
        <v>251</v>
      </c>
      <c r="E5130">
        <v>3</v>
      </c>
      <c r="F5130">
        <v>2015</v>
      </c>
      <c r="G5130" s="161">
        <v>130939.770729</v>
      </c>
      <c r="H5130" s="161"/>
    </row>
    <row r="5131" spans="2:8" x14ac:dyDescent="0.25">
      <c r="B5131" t="s">
        <v>224</v>
      </c>
      <c r="C5131" t="s">
        <v>253</v>
      </c>
      <c r="D5131" t="s">
        <v>251</v>
      </c>
      <c r="E5131">
        <v>3</v>
      </c>
      <c r="F5131">
        <v>2020</v>
      </c>
      <c r="G5131" s="161">
        <v>132552.93410799999</v>
      </c>
      <c r="H5131" s="161"/>
    </row>
    <row r="5132" spans="2:8" x14ac:dyDescent="0.25">
      <c r="B5132" t="s">
        <v>224</v>
      </c>
      <c r="C5132" t="s">
        <v>253</v>
      </c>
      <c r="D5132" t="s">
        <v>251</v>
      </c>
      <c r="E5132">
        <v>3</v>
      </c>
      <c r="F5132">
        <v>2025</v>
      </c>
      <c r="G5132" s="161">
        <v>128944.089332</v>
      </c>
      <c r="H5132" s="161"/>
    </row>
    <row r="5133" spans="2:8" x14ac:dyDescent="0.25">
      <c r="B5133" t="s">
        <v>224</v>
      </c>
      <c r="C5133" t="s">
        <v>253</v>
      </c>
      <c r="D5133" t="s">
        <v>251</v>
      </c>
      <c r="E5133">
        <v>3</v>
      </c>
      <c r="F5133">
        <v>2030</v>
      </c>
      <c r="G5133" s="161">
        <v>131989.05972200001</v>
      </c>
      <c r="H5133" s="161"/>
    </row>
    <row r="5134" spans="2:8" x14ac:dyDescent="0.25">
      <c r="B5134" t="s">
        <v>224</v>
      </c>
      <c r="C5134" t="s">
        <v>253</v>
      </c>
      <c r="D5134" t="s">
        <v>251</v>
      </c>
      <c r="E5134">
        <v>3</v>
      </c>
      <c r="F5134">
        <v>2035</v>
      </c>
      <c r="G5134" s="161">
        <v>142683.89246100001</v>
      </c>
      <c r="H5134" s="161"/>
    </row>
    <row r="5135" spans="2:8" x14ac:dyDescent="0.25">
      <c r="B5135" t="s">
        <v>224</v>
      </c>
      <c r="C5135" t="s">
        <v>253</v>
      </c>
      <c r="D5135" t="s">
        <v>251</v>
      </c>
      <c r="E5135">
        <v>3</v>
      </c>
      <c r="F5135">
        <v>2040</v>
      </c>
      <c r="G5135" s="161">
        <v>136905.54346099999</v>
      </c>
      <c r="H5135" s="161"/>
    </row>
    <row r="5136" spans="2:8" x14ac:dyDescent="0.25">
      <c r="B5136" t="s">
        <v>224</v>
      </c>
      <c r="C5136" t="s">
        <v>253</v>
      </c>
      <c r="D5136" t="s">
        <v>251</v>
      </c>
      <c r="E5136">
        <v>3</v>
      </c>
      <c r="F5136">
        <v>2045</v>
      </c>
      <c r="G5136" s="161">
        <v>143169.63057099999</v>
      </c>
      <c r="H5136" s="161"/>
    </row>
    <row r="5137" spans="2:8" x14ac:dyDescent="0.25">
      <c r="B5137" t="s">
        <v>224</v>
      </c>
      <c r="C5137" t="s">
        <v>253</v>
      </c>
      <c r="D5137" t="s">
        <v>251</v>
      </c>
      <c r="E5137">
        <v>3</v>
      </c>
      <c r="F5137">
        <v>2050</v>
      </c>
      <c r="G5137" s="161">
        <v>138670.30670300001</v>
      </c>
      <c r="H5137" s="161"/>
    </row>
    <row r="5138" spans="2:8" x14ac:dyDescent="0.25">
      <c r="B5138" t="s">
        <v>224</v>
      </c>
      <c r="C5138" t="s">
        <v>253</v>
      </c>
      <c r="D5138" t="s">
        <v>251</v>
      </c>
      <c r="E5138">
        <v>4</v>
      </c>
      <c r="F5138">
        <v>2010</v>
      </c>
      <c r="G5138" s="161">
        <v>102814.85356600001</v>
      </c>
      <c r="H5138" s="161"/>
    </row>
    <row r="5139" spans="2:8" x14ac:dyDescent="0.25">
      <c r="B5139" t="s">
        <v>224</v>
      </c>
      <c r="C5139" t="s">
        <v>253</v>
      </c>
      <c r="D5139" t="s">
        <v>251</v>
      </c>
      <c r="E5139">
        <v>4</v>
      </c>
      <c r="F5139">
        <v>2015</v>
      </c>
      <c r="G5139" s="161">
        <v>113230.93047399999</v>
      </c>
      <c r="H5139" s="161"/>
    </row>
    <row r="5140" spans="2:8" x14ac:dyDescent="0.25">
      <c r="B5140" t="s">
        <v>224</v>
      </c>
      <c r="C5140" t="s">
        <v>253</v>
      </c>
      <c r="D5140" t="s">
        <v>251</v>
      </c>
      <c r="E5140">
        <v>4</v>
      </c>
      <c r="F5140">
        <v>2020</v>
      </c>
      <c r="G5140" s="161">
        <v>110556.180911</v>
      </c>
      <c r="H5140" s="161"/>
    </row>
    <row r="5141" spans="2:8" x14ac:dyDescent="0.25">
      <c r="B5141" t="s">
        <v>224</v>
      </c>
      <c r="C5141" t="s">
        <v>253</v>
      </c>
      <c r="D5141" t="s">
        <v>251</v>
      </c>
      <c r="E5141">
        <v>4</v>
      </c>
      <c r="F5141">
        <v>2025</v>
      </c>
      <c r="G5141" s="161">
        <v>111038.78888599999</v>
      </c>
      <c r="H5141" s="161"/>
    </row>
    <row r="5142" spans="2:8" x14ac:dyDescent="0.25">
      <c r="B5142" t="s">
        <v>224</v>
      </c>
      <c r="C5142" t="s">
        <v>253</v>
      </c>
      <c r="D5142" t="s">
        <v>251</v>
      </c>
      <c r="E5142">
        <v>4</v>
      </c>
      <c r="F5142">
        <v>2030</v>
      </c>
      <c r="G5142" s="161">
        <v>114298.054091</v>
      </c>
      <c r="H5142" s="161"/>
    </row>
    <row r="5143" spans="2:8" x14ac:dyDescent="0.25">
      <c r="B5143" t="s">
        <v>224</v>
      </c>
      <c r="C5143" t="s">
        <v>253</v>
      </c>
      <c r="D5143" t="s">
        <v>251</v>
      </c>
      <c r="E5143">
        <v>4</v>
      </c>
      <c r="F5143">
        <v>2035</v>
      </c>
      <c r="G5143" s="161">
        <v>121993.036685</v>
      </c>
      <c r="H5143" s="161"/>
    </row>
    <row r="5144" spans="2:8" x14ac:dyDescent="0.25">
      <c r="B5144" t="s">
        <v>224</v>
      </c>
      <c r="C5144" t="s">
        <v>253</v>
      </c>
      <c r="D5144" t="s">
        <v>251</v>
      </c>
      <c r="E5144">
        <v>4</v>
      </c>
      <c r="F5144">
        <v>2040</v>
      </c>
      <c r="G5144" s="161">
        <v>132916.23587900001</v>
      </c>
      <c r="H5144" s="161"/>
    </row>
    <row r="5145" spans="2:8" x14ac:dyDescent="0.25">
      <c r="B5145" t="s">
        <v>224</v>
      </c>
      <c r="C5145" t="s">
        <v>253</v>
      </c>
      <c r="D5145" t="s">
        <v>251</v>
      </c>
      <c r="E5145">
        <v>4</v>
      </c>
      <c r="F5145">
        <v>2045</v>
      </c>
      <c r="G5145" s="161">
        <v>120597.91668900001</v>
      </c>
      <c r="H5145" s="161"/>
    </row>
    <row r="5146" spans="2:8" x14ac:dyDescent="0.25">
      <c r="B5146" t="s">
        <v>224</v>
      </c>
      <c r="C5146" t="s">
        <v>253</v>
      </c>
      <c r="D5146" t="s">
        <v>251</v>
      </c>
      <c r="E5146">
        <v>4</v>
      </c>
      <c r="F5146">
        <v>2050</v>
      </c>
      <c r="G5146" s="161">
        <v>122335.17783499999</v>
      </c>
    </row>
    <row r="5147" spans="2:8" x14ac:dyDescent="0.25">
      <c r="B5147" t="s">
        <v>224</v>
      </c>
      <c r="C5147" t="s">
        <v>253</v>
      </c>
      <c r="D5147" t="s">
        <v>251</v>
      </c>
      <c r="E5147">
        <v>5</v>
      </c>
      <c r="F5147">
        <v>2010</v>
      </c>
      <c r="G5147">
        <v>33053.488005879997</v>
      </c>
    </row>
    <row r="5148" spans="2:8" x14ac:dyDescent="0.25">
      <c r="B5148" t="s">
        <v>224</v>
      </c>
      <c r="C5148" t="s">
        <v>253</v>
      </c>
      <c r="D5148" t="s">
        <v>251</v>
      </c>
      <c r="E5148">
        <v>5</v>
      </c>
      <c r="F5148">
        <v>2015</v>
      </c>
      <c r="G5148">
        <v>29078.567487439999</v>
      </c>
    </row>
    <row r="5149" spans="2:8" x14ac:dyDescent="0.25">
      <c r="B5149" t="s">
        <v>224</v>
      </c>
      <c r="C5149" t="s">
        <v>253</v>
      </c>
      <c r="D5149" t="s">
        <v>251</v>
      </c>
      <c r="E5149">
        <v>5</v>
      </c>
      <c r="F5149">
        <v>2020</v>
      </c>
      <c r="G5149">
        <v>35365.92982831</v>
      </c>
    </row>
    <row r="5150" spans="2:8" x14ac:dyDescent="0.25">
      <c r="B5150" t="s">
        <v>224</v>
      </c>
      <c r="C5150" t="s">
        <v>253</v>
      </c>
      <c r="D5150" t="s">
        <v>251</v>
      </c>
      <c r="E5150">
        <v>5</v>
      </c>
      <c r="F5150">
        <v>2025</v>
      </c>
      <c r="G5150">
        <v>35196.459156969999</v>
      </c>
    </row>
    <row r="5151" spans="2:8" x14ac:dyDescent="0.25">
      <c r="B5151" t="s">
        <v>224</v>
      </c>
      <c r="C5151" t="s">
        <v>253</v>
      </c>
      <c r="D5151" t="s">
        <v>251</v>
      </c>
      <c r="E5151">
        <v>5</v>
      </c>
      <c r="F5151">
        <v>2030</v>
      </c>
      <c r="G5151">
        <v>37988.386393590001</v>
      </c>
    </row>
    <row r="5152" spans="2:8" x14ac:dyDescent="0.25">
      <c r="B5152" t="s">
        <v>224</v>
      </c>
      <c r="C5152" t="s">
        <v>253</v>
      </c>
      <c r="D5152" t="s">
        <v>251</v>
      </c>
      <c r="E5152">
        <v>5</v>
      </c>
      <c r="F5152">
        <v>2035</v>
      </c>
      <c r="G5152">
        <v>38803.39145725</v>
      </c>
    </row>
    <row r="5153" spans="2:8" x14ac:dyDescent="0.25">
      <c r="B5153" t="s">
        <v>224</v>
      </c>
      <c r="C5153" t="s">
        <v>253</v>
      </c>
      <c r="D5153" t="s">
        <v>251</v>
      </c>
      <c r="E5153">
        <v>5</v>
      </c>
      <c r="F5153">
        <v>2040</v>
      </c>
      <c r="G5153">
        <v>40492.210848889998</v>
      </c>
    </row>
    <row r="5154" spans="2:8" x14ac:dyDescent="0.25">
      <c r="B5154" t="s">
        <v>224</v>
      </c>
      <c r="C5154" t="s">
        <v>253</v>
      </c>
      <c r="D5154" t="s">
        <v>251</v>
      </c>
      <c r="E5154">
        <v>5</v>
      </c>
      <c r="F5154">
        <v>2045</v>
      </c>
      <c r="G5154">
        <v>42690.863942989999</v>
      </c>
    </row>
    <row r="5155" spans="2:8" x14ac:dyDescent="0.25">
      <c r="B5155" t="s">
        <v>224</v>
      </c>
      <c r="C5155" t="s">
        <v>253</v>
      </c>
      <c r="D5155" t="s">
        <v>251</v>
      </c>
      <c r="E5155">
        <v>5</v>
      </c>
      <c r="F5155">
        <v>2050</v>
      </c>
      <c r="G5155">
        <v>41011.818407639999</v>
      </c>
    </row>
    <row r="5156" spans="2:8" x14ac:dyDescent="0.25">
      <c r="B5156" t="s">
        <v>224</v>
      </c>
      <c r="C5156" t="s">
        <v>253</v>
      </c>
      <c r="D5156" t="s">
        <v>251</v>
      </c>
      <c r="E5156">
        <v>6</v>
      </c>
      <c r="F5156">
        <v>2010</v>
      </c>
      <c r="G5156">
        <v>9787.9049180900001</v>
      </c>
    </row>
    <row r="5157" spans="2:8" x14ac:dyDescent="0.25">
      <c r="B5157" t="s">
        <v>224</v>
      </c>
      <c r="C5157" t="s">
        <v>253</v>
      </c>
      <c r="D5157" t="s">
        <v>251</v>
      </c>
      <c r="E5157">
        <v>6</v>
      </c>
      <c r="F5157">
        <v>2015</v>
      </c>
      <c r="G5157">
        <v>11599.59923364</v>
      </c>
    </row>
    <row r="5158" spans="2:8" x14ac:dyDescent="0.25">
      <c r="B5158" t="s">
        <v>224</v>
      </c>
      <c r="C5158" t="s">
        <v>253</v>
      </c>
      <c r="D5158" t="s">
        <v>251</v>
      </c>
      <c r="E5158">
        <v>6</v>
      </c>
      <c r="F5158">
        <v>2020</v>
      </c>
      <c r="G5158">
        <v>10510.06073961</v>
      </c>
    </row>
    <row r="5159" spans="2:8" x14ac:dyDescent="0.25">
      <c r="B5159" t="s">
        <v>224</v>
      </c>
      <c r="C5159" t="s">
        <v>253</v>
      </c>
      <c r="D5159" t="s">
        <v>251</v>
      </c>
      <c r="E5159">
        <v>6</v>
      </c>
      <c r="F5159">
        <v>2025</v>
      </c>
      <c r="G5159">
        <v>12784.433432989999</v>
      </c>
    </row>
    <row r="5160" spans="2:8" x14ac:dyDescent="0.25">
      <c r="B5160" t="s">
        <v>224</v>
      </c>
      <c r="C5160" t="s">
        <v>253</v>
      </c>
      <c r="D5160" t="s">
        <v>251</v>
      </c>
      <c r="E5160">
        <v>6</v>
      </c>
      <c r="F5160">
        <v>2030</v>
      </c>
      <c r="G5160">
        <v>10768.35345052</v>
      </c>
    </row>
    <row r="5161" spans="2:8" x14ac:dyDescent="0.25">
      <c r="B5161" t="s">
        <v>224</v>
      </c>
      <c r="C5161" t="s">
        <v>253</v>
      </c>
      <c r="D5161" t="s">
        <v>251</v>
      </c>
      <c r="E5161">
        <v>6</v>
      </c>
      <c r="F5161">
        <v>2035</v>
      </c>
      <c r="G5161">
        <v>15163.618468569999</v>
      </c>
    </row>
    <row r="5162" spans="2:8" x14ac:dyDescent="0.25">
      <c r="B5162" t="s">
        <v>224</v>
      </c>
      <c r="C5162" t="s">
        <v>253</v>
      </c>
      <c r="D5162" t="s">
        <v>251</v>
      </c>
      <c r="E5162">
        <v>6</v>
      </c>
      <c r="F5162">
        <v>2040</v>
      </c>
      <c r="G5162">
        <v>14614.84004736</v>
      </c>
    </row>
    <row r="5163" spans="2:8" x14ac:dyDescent="0.25">
      <c r="B5163" t="s">
        <v>224</v>
      </c>
      <c r="C5163" t="s">
        <v>253</v>
      </c>
      <c r="D5163" t="s">
        <v>251</v>
      </c>
      <c r="E5163">
        <v>6</v>
      </c>
      <c r="F5163">
        <v>2045</v>
      </c>
      <c r="G5163">
        <v>14430.22619281</v>
      </c>
    </row>
    <row r="5164" spans="2:8" x14ac:dyDescent="0.25">
      <c r="B5164" t="s">
        <v>224</v>
      </c>
      <c r="C5164" t="s">
        <v>253</v>
      </c>
      <c r="D5164" t="s">
        <v>251</v>
      </c>
      <c r="E5164">
        <v>6</v>
      </c>
      <c r="F5164">
        <v>2050</v>
      </c>
      <c r="G5164">
        <v>14878.83919746</v>
      </c>
      <c r="H5164" s="161"/>
    </row>
    <row r="5165" spans="2:8" x14ac:dyDescent="0.25">
      <c r="B5165" t="s">
        <v>224</v>
      </c>
      <c r="C5165" t="s">
        <v>253</v>
      </c>
      <c r="D5165" t="s">
        <v>254</v>
      </c>
      <c r="E5165">
        <v>1</v>
      </c>
      <c r="F5165">
        <v>2010</v>
      </c>
      <c r="G5165" s="161">
        <v>234909.16169499999</v>
      </c>
      <c r="H5165" s="161"/>
    </row>
    <row r="5166" spans="2:8" x14ac:dyDescent="0.25">
      <c r="B5166" t="s">
        <v>224</v>
      </c>
      <c r="C5166" t="s">
        <v>253</v>
      </c>
      <c r="D5166" t="s">
        <v>254</v>
      </c>
      <c r="E5166">
        <v>1</v>
      </c>
      <c r="F5166">
        <v>2015</v>
      </c>
      <c r="G5166" s="161">
        <v>237997.776216</v>
      </c>
      <c r="H5166" s="161"/>
    </row>
    <row r="5167" spans="2:8" x14ac:dyDescent="0.25">
      <c r="B5167" t="s">
        <v>224</v>
      </c>
      <c r="C5167" t="s">
        <v>253</v>
      </c>
      <c r="D5167" t="s">
        <v>254</v>
      </c>
      <c r="E5167">
        <v>1</v>
      </c>
      <c r="F5167">
        <v>2020</v>
      </c>
      <c r="G5167" s="161">
        <v>241770.61481699999</v>
      </c>
      <c r="H5167" s="161"/>
    </row>
    <row r="5168" spans="2:8" x14ac:dyDescent="0.25">
      <c r="B5168" t="s">
        <v>224</v>
      </c>
      <c r="C5168" t="s">
        <v>253</v>
      </c>
      <c r="D5168" t="s">
        <v>254</v>
      </c>
      <c r="E5168">
        <v>1</v>
      </c>
      <c r="F5168">
        <v>2025</v>
      </c>
      <c r="G5168" s="161">
        <v>244240.87334300001</v>
      </c>
      <c r="H5168" s="161"/>
    </row>
    <row r="5169" spans="2:8" x14ac:dyDescent="0.25">
      <c r="B5169" t="s">
        <v>224</v>
      </c>
      <c r="C5169" t="s">
        <v>253</v>
      </c>
      <c r="D5169" t="s">
        <v>254</v>
      </c>
      <c r="E5169">
        <v>1</v>
      </c>
      <c r="F5169">
        <v>2030</v>
      </c>
      <c r="G5169" s="161">
        <v>249168.303281</v>
      </c>
      <c r="H5169" s="161"/>
    </row>
    <row r="5170" spans="2:8" x14ac:dyDescent="0.25">
      <c r="B5170" t="s">
        <v>224</v>
      </c>
      <c r="C5170" t="s">
        <v>253</v>
      </c>
      <c r="D5170" t="s">
        <v>254</v>
      </c>
      <c r="E5170">
        <v>1</v>
      </c>
      <c r="F5170">
        <v>2035</v>
      </c>
      <c r="G5170" s="161">
        <v>259824.00454200001</v>
      </c>
      <c r="H5170" s="161"/>
    </row>
    <row r="5171" spans="2:8" x14ac:dyDescent="0.25">
      <c r="B5171" t="s">
        <v>224</v>
      </c>
      <c r="C5171" t="s">
        <v>253</v>
      </c>
      <c r="D5171" t="s">
        <v>254</v>
      </c>
      <c r="E5171">
        <v>1</v>
      </c>
      <c r="F5171">
        <v>2040</v>
      </c>
      <c r="G5171" s="161">
        <v>259494.19074600001</v>
      </c>
      <c r="H5171" s="161"/>
    </row>
    <row r="5172" spans="2:8" x14ac:dyDescent="0.25">
      <c r="B5172" t="s">
        <v>224</v>
      </c>
      <c r="C5172" t="s">
        <v>253</v>
      </c>
      <c r="D5172" t="s">
        <v>254</v>
      </c>
      <c r="E5172">
        <v>1</v>
      </c>
      <c r="F5172">
        <v>2045</v>
      </c>
      <c r="G5172" s="161">
        <v>258070.558021</v>
      </c>
      <c r="H5172" s="161"/>
    </row>
    <row r="5173" spans="2:8" x14ac:dyDescent="0.25">
      <c r="B5173" t="s">
        <v>224</v>
      </c>
      <c r="C5173" t="s">
        <v>253</v>
      </c>
      <c r="D5173" t="s">
        <v>254</v>
      </c>
      <c r="E5173">
        <v>1</v>
      </c>
      <c r="F5173">
        <v>2050</v>
      </c>
      <c r="G5173" s="161">
        <v>262312.21996000002</v>
      </c>
      <c r="H5173" s="161"/>
    </row>
    <row r="5174" spans="2:8" x14ac:dyDescent="0.25">
      <c r="B5174" t="s">
        <v>224</v>
      </c>
      <c r="C5174" t="s">
        <v>253</v>
      </c>
      <c r="D5174" t="s">
        <v>254</v>
      </c>
      <c r="E5174">
        <v>2</v>
      </c>
      <c r="F5174">
        <v>2010</v>
      </c>
      <c r="G5174" s="161">
        <v>214105.708576</v>
      </c>
      <c r="H5174" s="161"/>
    </row>
    <row r="5175" spans="2:8" x14ac:dyDescent="0.25">
      <c r="B5175" t="s">
        <v>224</v>
      </c>
      <c r="C5175" t="s">
        <v>253</v>
      </c>
      <c r="D5175" t="s">
        <v>254</v>
      </c>
      <c r="E5175">
        <v>2</v>
      </c>
      <c r="F5175">
        <v>2015</v>
      </c>
      <c r="G5175" s="161">
        <v>205431.069127</v>
      </c>
      <c r="H5175" s="161"/>
    </row>
    <row r="5176" spans="2:8" x14ac:dyDescent="0.25">
      <c r="B5176" t="s">
        <v>224</v>
      </c>
      <c r="C5176" t="s">
        <v>253</v>
      </c>
      <c r="D5176" t="s">
        <v>254</v>
      </c>
      <c r="E5176">
        <v>2</v>
      </c>
      <c r="F5176">
        <v>2020</v>
      </c>
      <c r="G5176" s="161">
        <v>202103.12049500001</v>
      </c>
      <c r="H5176" s="161"/>
    </row>
    <row r="5177" spans="2:8" x14ac:dyDescent="0.25">
      <c r="B5177" t="s">
        <v>224</v>
      </c>
      <c r="C5177" t="s">
        <v>253</v>
      </c>
      <c r="D5177" t="s">
        <v>254</v>
      </c>
      <c r="E5177">
        <v>2</v>
      </c>
      <c r="F5177">
        <v>2025</v>
      </c>
      <c r="G5177" s="161">
        <v>193699.91428999999</v>
      </c>
      <c r="H5177" s="161"/>
    </row>
    <row r="5178" spans="2:8" x14ac:dyDescent="0.25">
      <c r="B5178" t="s">
        <v>224</v>
      </c>
      <c r="C5178" t="s">
        <v>253</v>
      </c>
      <c r="D5178" t="s">
        <v>254</v>
      </c>
      <c r="E5178">
        <v>2</v>
      </c>
      <c r="F5178">
        <v>2030</v>
      </c>
      <c r="G5178" s="161">
        <v>185635.20202600001</v>
      </c>
      <c r="H5178" s="161"/>
    </row>
    <row r="5179" spans="2:8" x14ac:dyDescent="0.25">
      <c r="B5179" t="s">
        <v>224</v>
      </c>
      <c r="C5179" t="s">
        <v>253</v>
      </c>
      <c r="D5179" t="s">
        <v>254</v>
      </c>
      <c r="E5179">
        <v>2</v>
      </c>
      <c r="F5179">
        <v>2035</v>
      </c>
      <c r="G5179" s="161">
        <v>181197.723015</v>
      </c>
      <c r="H5179" s="161"/>
    </row>
    <row r="5180" spans="2:8" x14ac:dyDescent="0.25">
      <c r="B5180" t="s">
        <v>224</v>
      </c>
      <c r="C5180" t="s">
        <v>253</v>
      </c>
      <c r="D5180" t="s">
        <v>254</v>
      </c>
      <c r="E5180">
        <v>2</v>
      </c>
      <c r="F5180">
        <v>2040</v>
      </c>
      <c r="G5180" s="161">
        <v>172945.558216</v>
      </c>
      <c r="H5180" s="161"/>
    </row>
    <row r="5181" spans="2:8" x14ac:dyDescent="0.25">
      <c r="B5181" t="s">
        <v>224</v>
      </c>
      <c r="C5181" t="s">
        <v>253</v>
      </c>
      <c r="D5181" t="s">
        <v>254</v>
      </c>
      <c r="E5181">
        <v>2</v>
      </c>
      <c r="F5181">
        <v>2045</v>
      </c>
      <c r="G5181" s="161">
        <v>172665.41140000001</v>
      </c>
      <c r="H5181" s="161"/>
    </row>
    <row r="5182" spans="2:8" x14ac:dyDescent="0.25">
      <c r="B5182" t="s">
        <v>224</v>
      </c>
      <c r="C5182" t="s">
        <v>253</v>
      </c>
      <c r="D5182" t="s">
        <v>254</v>
      </c>
      <c r="E5182">
        <v>2</v>
      </c>
      <c r="F5182">
        <v>2050</v>
      </c>
      <c r="G5182" s="161">
        <v>166255.80221699999</v>
      </c>
    </row>
    <row r="5183" spans="2:8" x14ac:dyDescent="0.25">
      <c r="B5183" t="s">
        <v>224</v>
      </c>
      <c r="C5183" t="s">
        <v>253</v>
      </c>
      <c r="D5183" t="s">
        <v>254</v>
      </c>
      <c r="E5183">
        <v>3</v>
      </c>
      <c r="F5183">
        <v>2010</v>
      </c>
      <c r="G5183">
        <v>69963.031350560006</v>
      </c>
    </row>
    <row r="5184" spans="2:8" x14ac:dyDescent="0.25">
      <c r="B5184" t="s">
        <v>224</v>
      </c>
      <c r="C5184" t="s">
        <v>253</v>
      </c>
      <c r="D5184" t="s">
        <v>254</v>
      </c>
      <c r="E5184">
        <v>3</v>
      </c>
      <c r="F5184">
        <v>2015</v>
      </c>
      <c r="G5184">
        <v>61075.430780030001</v>
      </c>
    </row>
    <row r="5185" spans="2:7" x14ac:dyDescent="0.25">
      <c r="B5185" t="s">
        <v>224</v>
      </c>
      <c r="C5185" t="s">
        <v>253</v>
      </c>
      <c r="D5185" t="s">
        <v>254</v>
      </c>
      <c r="E5185">
        <v>3</v>
      </c>
      <c r="F5185">
        <v>2020</v>
      </c>
      <c r="G5185">
        <v>57250.724558529997</v>
      </c>
    </row>
    <row r="5186" spans="2:7" x14ac:dyDescent="0.25">
      <c r="B5186" t="s">
        <v>224</v>
      </c>
      <c r="C5186" t="s">
        <v>253</v>
      </c>
      <c r="D5186" t="s">
        <v>254</v>
      </c>
      <c r="E5186">
        <v>3</v>
      </c>
      <c r="F5186">
        <v>2025</v>
      </c>
      <c r="G5186">
        <v>55079.935929610001</v>
      </c>
    </row>
    <row r="5187" spans="2:7" x14ac:dyDescent="0.25">
      <c r="B5187" t="s">
        <v>224</v>
      </c>
      <c r="C5187" t="s">
        <v>253</v>
      </c>
      <c r="D5187" t="s">
        <v>254</v>
      </c>
      <c r="E5187">
        <v>3</v>
      </c>
      <c r="F5187">
        <v>2030</v>
      </c>
      <c r="G5187">
        <v>56798.150139990001</v>
      </c>
    </row>
    <row r="5188" spans="2:7" x14ac:dyDescent="0.25">
      <c r="B5188" t="s">
        <v>224</v>
      </c>
      <c r="C5188" t="s">
        <v>253</v>
      </c>
      <c r="D5188" t="s">
        <v>254</v>
      </c>
      <c r="E5188">
        <v>3</v>
      </c>
      <c r="F5188">
        <v>2035</v>
      </c>
      <c r="G5188">
        <v>56744.903211279998</v>
      </c>
    </row>
    <row r="5189" spans="2:7" x14ac:dyDescent="0.25">
      <c r="B5189" t="s">
        <v>224</v>
      </c>
      <c r="C5189" t="s">
        <v>253</v>
      </c>
      <c r="D5189" t="s">
        <v>254</v>
      </c>
      <c r="E5189">
        <v>3</v>
      </c>
      <c r="F5189">
        <v>2040</v>
      </c>
      <c r="G5189">
        <v>56791.368479509998</v>
      </c>
    </row>
    <row r="5190" spans="2:7" x14ac:dyDescent="0.25">
      <c r="B5190" t="s">
        <v>224</v>
      </c>
      <c r="C5190" t="s">
        <v>253</v>
      </c>
      <c r="D5190" t="s">
        <v>254</v>
      </c>
      <c r="E5190">
        <v>3</v>
      </c>
      <c r="F5190">
        <v>2045</v>
      </c>
      <c r="G5190">
        <v>57151.871488570003</v>
      </c>
    </row>
    <row r="5191" spans="2:7" x14ac:dyDescent="0.25">
      <c r="B5191" t="s">
        <v>224</v>
      </c>
      <c r="C5191" t="s">
        <v>253</v>
      </c>
      <c r="D5191" t="s">
        <v>254</v>
      </c>
      <c r="E5191">
        <v>3</v>
      </c>
      <c r="F5191">
        <v>2050</v>
      </c>
      <c r="G5191">
        <v>55031.880759979998</v>
      </c>
    </row>
    <row r="5192" spans="2:7" x14ac:dyDescent="0.25">
      <c r="B5192" t="s">
        <v>224</v>
      </c>
      <c r="C5192" t="s">
        <v>253</v>
      </c>
      <c r="D5192" t="s">
        <v>254</v>
      </c>
      <c r="E5192">
        <v>4</v>
      </c>
      <c r="F5192">
        <v>2010</v>
      </c>
      <c r="G5192">
        <v>47582.384874739997</v>
      </c>
    </row>
    <row r="5193" spans="2:7" x14ac:dyDescent="0.25">
      <c r="B5193" t="s">
        <v>224</v>
      </c>
      <c r="C5193" t="s">
        <v>253</v>
      </c>
      <c r="D5193" t="s">
        <v>254</v>
      </c>
      <c r="E5193">
        <v>4</v>
      </c>
      <c r="F5193">
        <v>2015</v>
      </c>
      <c r="G5193">
        <v>47965.648604649999</v>
      </c>
    </row>
    <row r="5194" spans="2:7" x14ac:dyDescent="0.25">
      <c r="B5194" t="s">
        <v>224</v>
      </c>
      <c r="C5194" t="s">
        <v>253</v>
      </c>
      <c r="D5194" t="s">
        <v>254</v>
      </c>
      <c r="E5194">
        <v>4</v>
      </c>
      <c r="F5194">
        <v>2020</v>
      </c>
      <c r="G5194">
        <v>44569.180296129998</v>
      </c>
    </row>
    <row r="5195" spans="2:7" x14ac:dyDescent="0.25">
      <c r="B5195" t="s">
        <v>224</v>
      </c>
      <c r="C5195" t="s">
        <v>253</v>
      </c>
      <c r="D5195" t="s">
        <v>254</v>
      </c>
      <c r="E5195">
        <v>4</v>
      </c>
      <c r="F5195">
        <v>2025</v>
      </c>
      <c r="G5195">
        <v>41830.092754899997</v>
      </c>
    </row>
    <row r="5196" spans="2:7" x14ac:dyDescent="0.25">
      <c r="B5196" t="s">
        <v>224</v>
      </c>
      <c r="C5196" t="s">
        <v>253</v>
      </c>
      <c r="D5196" t="s">
        <v>254</v>
      </c>
      <c r="E5196">
        <v>4</v>
      </c>
      <c r="F5196">
        <v>2030</v>
      </c>
      <c r="G5196">
        <v>42981.123191749997</v>
      </c>
    </row>
    <row r="5197" spans="2:7" x14ac:dyDescent="0.25">
      <c r="B5197" t="s">
        <v>224</v>
      </c>
      <c r="C5197" t="s">
        <v>253</v>
      </c>
      <c r="D5197" t="s">
        <v>254</v>
      </c>
      <c r="E5197">
        <v>4</v>
      </c>
      <c r="F5197">
        <v>2035</v>
      </c>
      <c r="G5197">
        <v>43826.42908106</v>
      </c>
    </row>
    <row r="5198" spans="2:7" x14ac:dyDescent="0.25">
      <c r="B5198" t="s">
        <v>224</v>
      </c>
      <c r="C5198" t="s">
        <v>253</v>
      </c>
      <c r="D5198" t="s">
        <v>254</v>
      </c>
      <c r="E5198">
        <v>4</v>
      </c>
      <c r="F5198">
        <v>2040</v>
      </c>
      <c r="G5198">
        <v>46033.039239509999</v>
      </c>
    </row>
    <row r="5199" spans="2:7" x14ac:dyDescent="0.25">
      <c r="B5199" t="s">
        <v>224</v>
      </c>
      <c r="C5199" t="s">
        <v>253</v>
      </c>
      <c r="D5199" t="s">
        <v>254</v>
      </c>
      <c r="E5199">
        <v>4</v>
      </c>
      <c r="F5199">
        <v>2045</v>
      </c>
      <c r="G5199">
        <v>47011.994572379997</v>
      </c>
    </row>
    <row r="5200" spans="2:7" x14ac:dyDescent="0.25">
      <c r="B5200" t="s">
        <v>224</v>
      </c>
      <c r="C5200" t="s">
        <v>253</v>
      </c>
      <c r="D5200" t="s">
        <v>254</v>
      </c>
      <c r="E5200">
        <v>4</v>
      </c>
      <c r="F5200">
        <v>2050</v>
      </c>
      <c r="G5200">
        <v>49714.028138649999</v>
      </c>
    </row>
    <row r="5201" spans="2:7" x14ac:dyDescent="0.25">
      <c r="B5201" t="s">
        <v>224</v>
      </c>
      <c r="C5201" t="s">
        <v>253</v>
      </c>
      <c r="D5201" t="s">
        <v>254</v>
      </c>
      <c r="E5201">
        <v>5</v>
      </c>
      <c r="F5201">
        <v>2010</v>
      </c>
      <c r="G5201">
        <v>13825.94791427</v>
      </c>
    </row>
    <row r="5202" spans="2:7" x14ac:dyDescent="0.25">
      <c r="B5202" t="s">
        <v>224</v>
      </c>
      <c r="C5202" t="s">
        <v>253</v>
      </c>
      <c r="D5202" t="s">
        <v>254</v>
      </c>
      <c r="E5202">
        <v>5</v>
      </c>
      <c r="F5202">
        <v>2015</v>
      </c>
      <c r="G5202">
        <v>14692.9275254</v>
      </c>
    </row>
    <row r="5203" spans="2:7" x14ac:dyDescent="0.25">
      <c r="B5203" t="s">
        <v>224</v>
      </c>
      <c r="C5203" t="s">
        <v>253</v>
      </c>
      <c r="D5203" t="s">
        <v>254</v>
      </c>
      <c r="E5203">
        <v>5</v>
      </c>
      <c r="F5203">
        <v>2020</v>
      </c>
      <c r="G5203">
        <v>11365.801147480001</v>
      </c>
    </row>
    <row r="5204" spans="2:7" x14ac:dyDescent="0.25">
      <c r="B5204" t="s">
        <v>224</v>
      </c>
      <c r="C5204" t="s">
        <v>253</v>
      </c>
      <c r="D5204" t="s">
        <v>254</v>
      </c>
      <c r="E5204">
        <v>5</v>
      </c>
      <c r="F5204">
        <v>2025</v>
      </c>
      <c r="G5204">
        <v>16144.15961432</v>
      </c>
    </row>
    <row r="5205" spans="2:7" x14ac:dyDescent="0.25">
      <c r="B5205" t="s">
        <v>224</v>
      </c>
      <c r="C5205" t="s">
        <v>253</v>
      </c>
      <c r="D5205" t="s">
        <v>254</v>
      </c>
      <c r="E5205">
        <v>5</v>
      </c>
      <c r="F5205">
        <v>2030</v>
      </c>
      <c r="G5205">
        <v>13375.93857328</v>
      </c>
    </row>
    <row r="5206" spans="2:7" x14ac:dyDescent="0.25">
      <c r="B5206" t="s">
        <v>224</v>
      </c>
      <c r="C5206" t="s">
        <v>253</v>
      </c>
      <c r="D5206" t="s">
        <v>254</v>
      </c>
      <c r="E5206">
        <v>5</v>
      </c>
      <c r="F5206">
        <v>2035</v>
      </c>
      <c r="G5206">
        <v>15739.55516579</v>
      </c>
    </row>
    <row r="5207" spans="2:7" x14ac:dyDescent="0.25">
      <c r="B5207" t="s">
        <v>224</v>
      </c>
      <c r="C5207" t="s">
        <v>253</v>
      </c>
      <c r="D5207" t="s">
        <v>254</v>
      </c>
      <c r="E5207">
        <v>5</v>
      </c>
      <c r="F5207">
        <v>2040</v>
      </c>
      <c r="G5207">
        <v>14616.119132899999</v>
      </c>
    </row>
    <row r="5208" spans="2:7" x14ac:dyDescent="0.25">
      <c r="B5208" t="s">
        <v>224</v>
      </c>
      <c r="C5208" t="s">
        <v>253</v>
      </c>
      <c r="D5208" t="s">
        <v>254</v>
      </c>
      <c r="E5208">
        <v>5</v>
      </c>
      <c r="F5208">
        <v>2045</v>
      </c>
      <c r="G5208">
        <v>15322.8602723</v>
      </c>
    </row>
    <row r="5209" spans="2:7" x14ac:dyDescent="0.25">
      <c r="B5209" t="s">
        <v>224</v>
      </c>
      <c r="C5209" t="s">
        <v>253</v>
      </c>
      <c r="D5209" t="s">
        <v>254</v>
      </c>
      <c r="E5209">
        <v>5</v>
      </c>
      <c r="F5209">
        <v>2050</v>
      </c>
      <c r="G5209">
        <v>13798.36796378</v>
      </c>
    </row>
    <row r="5210" spans="2:7" x14ac:dyDescent="0.25">
      <c r="B5210" t="s">
        <v>224</v>
      </c>
      <c r="C5210" t="s">
        <v>253</v>
      </c>
      <c r="D5210" t="s">
        <v>254</v>
      </c>
      <c r="E5210">
        <v>6</v>
      </c>
      <c r="F5210">
        <v>2010</v>
      </c>
      <c r="G5210">
        <v>7165.4303121200001</v>
      </c>
    </row>
    <row r="5211" spans="2:7" x14ac:dyDescent="0.25">
      <c r="B5211" t="s">
        <v>224</v>
      </c>
      <c r="C5211" t="s">
        <v>253</v>
      </c>
      <c r="D5211" t="s">
        <v>254</v>
      </c>
      <c r="E5211">
        <v>6</v>
      </c>
      <c r="F5211">
        <v>2015</v>
      </c>
      <c r="G5211">
        <v>4902.7389530099999</v>
      </c>
    </row>
    <row r="5212" spans="2:7" x14ac:dyDescent="0.25">
      <c r="B5212" t="s">
        <v>224</v>
      </c>
      <c r="C5212" t="s">
        <v>253</v>
      </c>
      <c r="D5212" t="s">
        <v>254</v>
      </c>
      <c r="E5212">
        <v>6</v>
      </c>
      <c r="F5212">
        <v>2020</v>
      </c>
      <c r="G5212">
        <v>4988.8745489200001</v>
      </c>
    </row>
    <row r="5213" spans="2:7" x14ac:dyDescent="0.25">
      <c r="B5213" t="s">
        <v>224</v>
      </c>
      <c r="C5213" t="s">
        <v>253</v>
      </c>
      <c r="D5213" t="s">
        <v>254</v>
      </c>
      <c r="E5213">
        <v>6</v>
      </c>
      <c r="F5213">
        <v>2025</v>
      </c>
      <c r="G5213">
        <v>4805.8807965400001</v>
      </c>
    </row>
    <row r="5214" spans="2:7" x14ac:dyDescent="0.25">
      <c r="B5214" t="s">
        <v>224</v>
      </c>
      <c r="C5214" t="s">
        <v>253</v>
      </c>
      <c r="D5214" t="s">
        <v>254</v>
      </c>
      <c r="E5214">
        <v>6</v>
      </c>
      <c r="F5214">
        <v>2030</v>
      </c>
      <c r="G5214">
        <v>5714.4747978799996</v>
      </c>
    </row>
    <row r="5215" spans="2:7" x14ac:dyDescent="0.25">
      <c r="B5215" t="s">
        <v>224</v>
      </c>
      <c r="C5215" t="s">
        <v>253</v>
      </c>
      <c r="D5215" t="s">
        <v>254</v>
      </c>
      <c r="E5215">
        <v>6</v>
      </c>
      <c r="F5215">
        <v>2035</v>
      </c>
      <c r="G5215">
        <v>3634.5764112500001</v>
      </c>
    </row>
    <row r="5216" spans="2:7" x14ac:dyDescent="0.25">
      <c r="B5216" t="s">
        <v>224</v>
      </c>
      <c r="C5216" t="s">
        <v>253</v>
      </c>
      <c r="D5216" t="s">
        <v>254</v>
      </c>
      <c r="E5216">
        <v>6</v>
      </c>
      <c r="F5216">
        <v>2040</v>
      </c>
      <c r="G5216">
        <v>5202.0605730699999</v>
      </c>
    </row>
    <row r="5217" spans="2:8" x14ac:dyDescent="0.25">
      <c r="B5217" t="s">
        <v>224</v>
      </c>
      <c r="C5217" t="s">
        <v>253</v>
      </c>
      <c r="D5217" t="s">
        <v>254</v>
      </c>
      <c r="E5217">
        <v>6</v>
      </c>
      <c r="F5217">
        <v>2045</v>
      </c>
      <c r="G5217">
        <v>5131.6307249199999</v>
      </c>
    </row>
    <row r="5218" spans="2:8" x14ac:dyDescent="0.25">
      <c r="B5218" t="s">
        <v>224</v>
      </c>
      <c r="C5218" t="s">
        <v>253</v>
      </c>
      <c r="D5218" t="s">
        <v>254</v>
      </c>
      <c r="E5218">
        <v>6</v>
      </c>
      <c r="F5218">
        <v>2050</v>
      </c>
      <c r="G5218">
        <v>5643.9299944300001</v>
      </c>
      <c r="H5218" s="161"/>
    </row>
    <row r="5219" spans="2:8" x14ac:dyDescent="0.25">
      <c r="B5219" t="s">
        <v>224</v>
      </c>
      <c r="C5219" t="s">
        <v>253</v>
      </c>
      <c r="D5219" t="s">
        <v>257</v>
      </c>
      <c r="E5219">
        <v>1</v>
      </c>
      <c r="F5219">
        <v>2010</v>
      </c>
      <c r="G5219" s="161">
        <v>158114.163718</v>
      </c>
      <c r="H5219" s="161"/>
    </row>
    <row r="5220" spans="2:8" x14ac:dyDescent="0.25">
      <c r="B5220" t="s">
        <v>224</v>
      </c>
      <c r="C5220" t="s">
        <v>253</v>
      </c>
      <c r="D5220" t="s">
        <v>257</v>
      </c>
      <c r="E5220">
        <v>1</v>
      </c>
      <c r="F5220">
        <v>2015</v>
      </c>
      <c r="G5220" s="161">
        <v>159060.45803499999</v>
      </c>
      <c r="H5220" s="161"/>
    </row>
    <row r="5221" spans="2:8" x14ac:dyDescent="0.25">
      <c r="B5221" t="s">
        <v>224</v>
      </c>
      <c r="C5221" t="s">
        <v>253</v>
      </c>
      <c r="D5221" t="s">
        <v>257</v>
      </c>
      <c r="E5221">
        <v>1</v>
      </c>
      <c r="F5221">
        <v>2020</v>
      </c>
      <c r="G5221" s="161">
        <v>162918.11022</v>
      </c>
      <c r="H5221" s="161"/>
    </row>
    <row r="5222" spans="2:8" x14ac:dyDescent="0.25">
      <c r="B5222" t="s">
        <v>224</v>
      </c>
      <c r="C5222" t="s">
        <v>253</v>
      </c>
      <c r="D5222" t="s">
        <v>257</v>
      </c>
      <c r="E5222">
        <v>1</v>
      </c>
      <c r="F5222">
        <v>2025</v>
      </c>
      <c r="G5222" s="161">
        <v>164642.39486500001</v>
      </c>
      <c r="H5222" s="161"/>
    </row>
    <row r="5223" spans="2:8" x14ac:dyDescent="0.25">
      <c r="B5223" t="s">
        <v>224</v>
      </c>
      <c r="C5223" t="s">
        <v>253</v>
      </c>
      <c r="D5223" t="s">
        <v>257</v>
      </c>
      <c r="E5223">
        <v>1</v>
      </c>
      <c r="F5223">
        <v>2030</v>
      </c>
      <c r="G5223" s="161">
        <v>169398.061166</v>
      </c>
      <c r="H5223" s="161"/>
    </row>
    <row r="5224" spans="2:8" x14ac:dyDescent="0.25">
      <c r="B5224" t="s">
        <v>224</v>
      </c>
      <c r="C5224" t="s">
        <v>253</v>
      </c>
      <c r="D5224" t="s">
        <v>257</v>
      </c>
      <c r="E5224">
        <v>1</v>
      </c>
      <c r="F5224">
        <v>2035</v>
      </c>
      <c r="G5224" s="161">
        <v>178343.699903</v>
      </c>
      <c r="H5224" s="161"/>
    </row>
    <row r="5225" spans="2:8" x14ac:dyDescent="0.25">
      <c r="B5225" t="s">
        <v>224</v>
      </c>
      <c r="C5225" t="s">
        <v>253</v>
      </c>
      <c r="D5225" t="s">
        <v>257</v>
      </c>
      <c r="E5225">
        <v>1</v>
      </c>
      <c r="F5225">
        <v>2040</v>
      </c>
      <c r="G5225" s="161">
        <v>177340.82244600001</v>
      </c>
      <c r="H5225" s="161"/>
    </row>
    <row r="5226" spans="2:8" x14ac:dyDescent="0.25">
      <c r="B5226" t="s">
        <v>224</v>
      </c>
      <c r="C5226" t="s">
        <v>253</v>
      </c>
      <c r="D5226" t="s">
        <v>257</v>
      </c>
      <c r="E5226">
        <v>1</v>
      </c>
      <c r="F5226">
        <v>2045</v>
      </c>
      <c r="G5226" s="161">
        <v>181068.18143500001</v>
      </c>
      <c r="H5226" s="161"/>
    </row>
    <row r="5227" spans="2:8" x14ac:dyDescent="0.25">
      <c r="B5227" t="s">
        <v>224</v>
      </c>
      <c r="C5227" t="s">
        <v>253</v>
      </c>
      <c r="D5227" t="s">
        <v>257</v>
      </c>
      <c r="E5227">
        <v>1</v>
      </c>
      <c r="F5227">
        <v>2050</v>
      </c>
      <c r="G5227" s="161">
        <v>181815.50656000001</v>
      </c>
      <c r="H5227" s="161"/>
    </row>
    <row r="5228" spans="2:8" x14ac:dyDescent="0.25">
      <c r="B5228" t="s">
        <v>224</v>
      </c>
      <c r="C5228" t="s">
        <v>253</v>
      </c>
      <c r="D5228" t="s">
        <v>257</v>
      </c>
      <c r="E5228">
        <v>2</v>
      </c>
      <c r="F5228">
        <v>2010</v>
      </c>
      <c r="G5228" s="161">
        <v>129511.923209</v>
      </c>
      <c r="H5228" s="161"/>
    </row>
    <row r="5229" spans="2:8" x14ac:dyDescent="0.25">
      <c r="B5229" t="s">
        <v>224</v>
      </c>
      <c r="C5229" t="s">
        <v>253</v>
      </c>
      <c r="D5229" t="s">
        <v>257</v>
      </c>
      <c r="E5229">
        <v>2</v>
      </c>
      <c r="F5229">
        <v>2015</v>
      </c>
      <c r="G5229" s="161">
        <v>131623.82365999999</v>
      </c>
      <c r="H5229" s="161"/>
    </row>
    <row r="5230" spans="2:8" x14ac:dyDescent="0.25">
      <c r="B5230" t="s">
        <v>224</v>
      </c>
      <c r="C5230" t="s">
        <v>253</v>
      </c>
      <c r="D5230" t="s">
        <v>257</v>
      </c>
      <c r="E5230">
        <v>2</v>
      </c>
      <c r="F5230">
        <v>2020</v>
      </c>
      <c r="G5230" s="161">
        <v>129505.16680599999</v>
      </c>
      <c r="H5230" s="161"/>
    </row>
    <row r="5231" spans="2:8" x14ac:dyDescent="0.25">
      <c r="B5231" t="s">
        <v>224</v>
      </c>
      <c r="C5231" t="s">
        <v>253</v>
      </c>
      <c r="D5231" t="s">
        <v>257</v>
      </c>
      <c r="E5231">
        <v>2</v>
      </c>
      <c r="F5231">
        <v>2025</v>
      </c>
      <c r="G5231" s="161">
        <v>127440.432336</v>
      </c>
      <c r="H5231" s="161"/>
    </row>
    <row r="5232" spans="2:8" x14ac:dyDescent="0.25">
      <c r="B5232" t="s">
        <v>224</v>
      </c>
      <c r="C5232" t="s">
        <v>253</v>
      </c>
      <c r="D5232" t="s">
        <v>257</v>
      </c>
      <c r="E5232">
        <v>2</v>
      </c>
      <c r="F5232">
        <v>2030</v>
      </c>
      <c r="G5232" s="161">
        <v>125058.16834800001</v>
      </c>
      <c r="H5232" s="161"/>
    </row>
    <row r="5233" spans="2:8" x14ac:dyDescent="0.25">
      <c r="B5233" t="s">
        <v>224</v>
      </c>
      <c r="C5233" t="s">
        <v>253</v>
      </c>
      <c r="D5233" t="s">
        <v>257</v>
      </c>
      <c r="E5233">
        <v>2</v>
      </c>
      <c r="F5233">
        <v>2035</v>
      </c>
      <c r="G5233" s="161">
        <v>119806.24162099999</v>
      </c>
      <c r="H5233" s="161"/>
    </row>
    <row r="5234" spans="2:8" x14ac:dyDescent="0.25">
      <c r="B5234" t="s">
        <v>224</v>
      </c>
      <c r="C5234" t="s">
        <v>253</v>
      </c>
      <c r="D5234" t="s">
        <v>257</v>
      </c>
      <c r="E5234">
        <v>2</v>
      </c>
      <c r="F5234">
        <v>2040</v>
      </c>
      <c r="G5234" s="161">
        <v>113081.91472</v>
      </c>
      <c r="H5234" s="161"/>
    </row>
    <row r="5235" spans="2:8" x14ac:dyDescent="0.25">
      <c r="B5235" t="s">
        <v>224</v>
      </c>
      <c r="C5235" t="s">
        <v>253</v>
      </c>
      <c r="D5235" t="s">
        <v>257</v>
      </c>
      <c r="E5235">
        <v>2</v>
      </c>
      <c r="F5235">
        <v>2045</v>
      </c>
      <c r="G5235" s="161">
        <v>109331.201451</v>
      </c>
      <c r="H5235" s="161"/>
    </row>
    <row r="5236" spans="2:8" x14ac:dyDescent="0.25">
      <c r="B5236" t="s">
        <v>224</v>
      </c>
      <c r="C5236" t="s">
        <v>253</v>
      </c>
      <c r="D5236" t="s">
        <v>257</v>
      </c>
      <c r="E5236">
        <v>2</v>
      </c>
      <c r="F5236">
        <v>2050</v>
      </c>
      <c r="G5236" s="161">
        <v>107785.27781100001</v>
      </c>
    </row>
    <row r="5237" spans="2:8" x14ac:dyDescent="0.25">
      <c r="B5237" t="s">
        <v>224</v>
      </c>
      <c r="C5237" t="s">
        <v>253</v>
      </c>
      <c r="D5237" t="s">
        <v>257</v>
      </c>
      <c r="E5237">
        <v>3</v>
      </c>
      <c r="F5237">
        <v>2010</v>
      </c>
      <c r="G5237">
        <v>48858.02614206</v>
      </c>
    </row>
    <row r="5238" spans="2:8" x14ac:dyDescent="0.25">
      <c r="B5238" t="s">
        <v>224</v>
      </c>
      <c r="C5238" t="s">
        <v>253</v>
      </c>
      <c r="D5238" t="s">
        <v>257</v>
      </c>
      <c r="E5238">
        <v>3</v>
      </c>
      <c r="F5238">
        <v>2015</v>
      </c>
      <c r="G5238">
        <v>41279.310046060004</v>
      </c>
    </row>
    <row r="5239" spans="2:8" x14ac:dyDescent="0.25">
      <c r="B5239" t="s">
        <v>224</v>
      </c>
      <c r="C5239" t="s">
        <v>253</v>
      </c>
      <c r="D5239" t="s">
        <v>257</v>
      </c>
      <c r="E5239">
        <v>3</v>
      </c>
      <c r="F5239">
        <v>2020</v>
      </c>
      <c r="G5239">
        <v>38634.870249899999</v>
      </c>
    </row>
    <row r="5240" spans="2:8" x14ac:dyDescent="0.25">
      <c r="B5240" t="s">
        <v>224</v>
      </c>
      <c r="C5240" t="s">
        <v>253</v>
      </c>
      <c r="D5240" t="s">
        <v>257</v>
      </c>
      <c r="E5240">
        <v>3</v>
      </c>
      <c r="F5240">
        <v>2025</v>
      </c>
      <c r="G5240">
        <v>38321.129660049999</v>
      </c>
    </row>
    <row r="5241" spans="2:8" x14ac:dyDescent="0.25">
      <c r="B5241" t="s">
        <v>224</v>
      </c>
      <c r="C5241" t="s">
        <v>253</v>
      </c>
      <c r="D5241" t="s">
        <v>257</v>
      </c>
      <c r="E5241">
        <v>3</v>
      </c>
      <c r="F5241">
        <v>2030</v>
      </c>
      <c r="G5241">
        <v>38738.558856080002</v>
      </c>
    </row>
    <row r="5242" spans="2:8" x14ac:dyDescent="0.25">
      <c r="B5242" t="s">
        <v>224</v>
      </c>
      <c r="C5242" t="s">
        <v>253</v>
      </c>
      <c r="D5242" t="s">
        <v>257</v>
      </c>
      <c r="E5242">
        <v>3</v>
      </c>
      <c r="F5242">
        <v>2035</v>
      </c>
      <c r="G5242">
        <v>38615.839744559999</v>
      </c>
    </row>
    <row r="5243" spans="2:8" x14ac:dyDescent="0.25">
      <c r="B5243" t="s">
        <v>224</v>
      </c>
      <c r="C5243" t="s">
        <v>253</v>
      </c>
      <c r="D5243" t="s">
        <v>257</v>
      </c>
      <c r="E5243">
        <v>3</v>
      </c>
      <c r="F5243">
        <v>2040</v>
      </c>
      <c r="G5243">
        <v>39779.227773519997</v>
      </c>
    </row>
    <row r="5244" spans="2:8" x14ac:dyDescent="0.25">
      <c r="B5244" t="s">
        <v>224</v>
      </c>
      <c r="C5244" t="s">
        <v>253</v>
      </c>
      <c r="D5244" t="s">
        <v>257</v>
      </c>
      <c r="E5244">
        <v>3</v>
      </c>
      <c r="F5244">
        <v>2045</v>
      </c>
      <c r="G5244">
        <v>40151.558775370002</v>
      </c>
    </row>
    <row r="5245" spans="2:8" x14ac:dyDescent="0.25">
      <c r="B5245" t="s">
        <v>224</v>
      </c>
      <c r="C5245" t="s">
        <v>253</v>
      </c>
      <c r="D5245" t="s">
        <v>257</v>
      </c>
      <c r="E5245">
        <v>3</v>
      </c>
      <c r="F5245">
        <v>2050</v>
      </c>
      <c r="G5245">
        <v>36378.658087709999</v>
      </c>
    </row>
    <row r="5246" spans="2:8" x14ac:dyDescent="0.25">
      <c r="B5246" t="s">
        <v>224</v>
      </c>
      <c r="C5246" t="s">
        <v>253</v>
      </c>
      <c r="D5246" t="s">
        <v>257</v>
      </c>
      <c r="E5246">
        <v>4</v>
      </c>
      <c r="F5246">
        <v>2010</v>
      </c>
      <c r="G5246">
        <v>34743.291888729997</v>
      </c>
    </row>
    <row r="5247" spans="2:8" x14ac:dyDescent="0.25">
      <c r="B5247" t="s">
        <v>224</v>
      </c>
      <c r="C5247" t="s">
        <v>253</v>
      </c>
      <c r="D5247" t="s">
        <v>257</v>
      </c>
      <c r="E5247">
        <v>4</v>
      </c>
      <c r="F5247">
        <v>2015</v>
      </c>
      <c r="G5247">
        <v>33342.003295139999</v>
      </c>
    </row>
    <row r="5248" spans="2:8" x14ac:dyDescent="0.25">
      <c r="B5248" t="s">
        <v>224</v>
      </c>
      <c r="C5248" t="s">
        <v>253</v>
      </c>
      <c r="D5248" t="s">
        <v>257</v>
      </c>
      <c r="E5248">
        <v>4</v>
      </c>
      <c r="F5248">
        <v>2020</v>
      </c>
      <c r="G5248">
        <v>31207.20851905</v>
      </c>
    </row>
    <row r="5249" spans="2:7" x14ac:dyDescent="0.25">
      <c r="B5249" t="s">
        <v>224</v>
      </c>
      <c r="C5249" t="s">
        <v>253</v>
      </c>
      <c r="D5249" t="s">
        <v>257</v>
      </c>
      <c r="E5249">
        <v>4</v>
      </c>
      <c r="F5249">
        <v>2025</v>
      </c>
      <c r="G5249">
        <v>29592.23606033</v>
      </c>
    </row>
    <row r="5250" spans="2:7" x14ac:dyDescent="0.25">
      <c r="B5250" t="s">
        <v>224</v>
      </c>
      <c r="C5250" t="s">
        <v>253</v>
      </c>
      <c r="D5250" t="s">
        <v>257</v>
      </c>
      <c r="E5250">
        <v>4</v>
      </c>
      <c r="F5250">
        <v>2030</v>
      </c>
      <c r="G5250">
        <v>31178.676906640001</v>
      </c>
    </row>
    <row r="5251" spans="2:7" x14ac:dyDescent="0.25">
      <c r="B5251" t="s">
        <v>224</v>
      </c>
      <c r="C5251" t="s">
        <v>253</v>
      </c>
      <c r="D5251" t="s">
        <v>257</v>
      </c>
      <c r="E5251">
        <v>4</v>
      </c>
      <c r="F5251">
        <v>2035</v>
      </c>
      <c r="G5251">
        <v>32415.47691944</v>
      </c>
    </row>
    <row r="5252" spans="2:7" x14ac:dyDescent="0.25">
      <c r="B5252" t="s">
        <v>224</v>
      </c>
      <c r="C5252" t="s">
        <v>253</v>
      </c>
      <c r="D5252" t="s">
        <v>257</v>
      </c>
      <c r="E5252">
        <v>4</v>
      </c>
      <c r="F5252">
        <v>2040</v>
      </c>
      <c r="G5252">
        <v>32361.255419320001</v>
      </c>
    </row>
    <row r="5253" spans="2:7" x14ac:dyDescent="0.25">
      <c r="B5253" t="s">
        <v>224</v>
      </c>
      <c r="C5253" t="s">
        <v>253</v>
      </c>
      <c r="D5253" t="s">
        <v>257</v>
      </c>
      <c r="E5253">
        <v>4</v>
      </c>
      <c r="F5253">
        <v>2045</v>
      </c>
      <c r="G5253">
        <v>31585.960462359999</v>
      </c>
    </row>
    <row r="5254" spans="2:7" x14ac:dyDescent="0.25">
      <c r="B5254" t="s">
        <v>224</v>
      </c>
      <c r="C5254" t="s">
        <v>253</v>
      </c>
      <c r="D5254" t="s">
        <v>257</v>
      </c>
      <c r="E5254">
        <v>4</v>
      </c>
      <c r="F5254">
        <v>2050</v>
      </c>
      <c r="G5254">
        <v>36008.425905880002</v>
      </c>
    </row>
    <row r="5255" spans="2:7" x14ac:dyDescent="0.25">
      <c r="B5255" t="s">
        <v>224</v>
      </c>
      <c r="C5255" t="s">
        <v>253</v>
      </c>
      <c r="D5255" t="s">
        <v>257</v>
      </c>
      <c r="E5255">
        <v>5</v>
      </c>
      <c r="F5255">
        <v>2010</v>
      </c>
      <c r="G5255">
        <v>12485.1906965</v>
      </c>
    </row>
    <row r="5256" spans="2:7" x14ac:dyDescent="0.25">
      <c r="B5256" t="s">
        <v>224</v>
      </c>
      <c r="C5256" t="s">
        <v>253</v>
      </c>
      <c r="D5256" t="s">
        <v>257</v>
      </c>
      <c r="E5256">
        <v>5</v>
      </c>
      <c r="F5256">
        <v>2015</v>
      </c>
      <c r="G5256">
        <v>10399.635114889999</v>
      </c>
    </row>
    <row r="5257" spans="2:7" x14ac:dyDescent="0.25">
      <c r="B5257" t="s">
        <v>224</v>
      </c>
      <c r="C5257" t="s">
        <v>253</v>
      </c>
      <c r="D5257" t="s">
        <v>257</v>
      </c>
      <c r="E5257">
        <v>5</v>
      </c>
      <c r="F5257">
        <v>2020</v>
      </c>
      <c r="G5257">
        <v>9241.2917860300004</v>
      </c>
    </row>
    <row r="5258" spans="2:7" x14ac:dyDescent="0.25">
      <c r="B5258" t="s">
        <v>224</v>
      </c>
      <c r="C5258" t="s">
        <v>253</v>
      </c>
      <c r="D5258" t="s">
        <v>257</v>
      </c>
      <c r="E5258">
        <v>5</v>
      </c>
      <c r="F5258">
        <v>2025</v>
      </c>
      <c r="G5258">
        <v>10603.698320379999</v>
      </c>
    </row>
    <row r="5259" spans="2:7" x14ac:dyDescent="0.25">
      <c r="B5259" t="s">
        <v>224</v>
      </c>
      <c r="C5259" t="s">
        <v>253</v>
      </c>
      <c r="D5259" t="s">
        <v>257</v>
      </c>
      <c r="E5259">
        <v>5</v>
      </c>
      <c r="F5259">
        <v>2030</v>
      </c>
      <c r="G5259">
        <v>10226.56114847</v>
      </c>
    </row>
    <row r="5260" spans="2:7" x14ac:dyDescent="0.25">
      <c r="B5260" t="s">
        <v>224</v>
      </c>
      <c r="C5260" t="s">
        <v>253</v>
      </c>
      <c r="D5260" t="s">
        <v>257</v>
      </c>
      <c r="E5260">
        <v>5</v>
      </c>
      <c r="F5260">
        <v>2035</v>
      </c>
      <c r="G5260">
        <v>11646.748101900001</v>
      </c>
    </row>
    <row r="5261" spans="2:7" x14ac:dyDescent="0.25">
      <c r="B5261" t="s">
        <v>224</v>
      </c>
      <c r="C5261" t="s">
        <v>253</v>
      </c>
      <c r="D5261" t="s">
        <v>257</v>
      </c>
      <c r="E5261">
        <v>5</v>
      </c>
      <c r="F5261">
        <v>2040</v>
      </c>
      <c r="G5261">
        <v>10726.378682369999</v>
      </c>
    </row>
    <row r="5262" spans="2:7" x14ac:dyDescent="0.25">
      <c r="B5262" t="s">
        <v>224</v>
      </c>
      <c r="C5262" t="s">
        <v>253</v>
      </c>
      <c r="D5262" t="s">
        <v>257</v>
      </c>
      <c r="E5262">
        <v>5</v>
      </c>
      <c r="F5262">
        <v>2045</v>
      </c>
      <c r="G5262">
        <v>12254.40447204</v>
      </c>
    </row>
    <row r="5263" spans="2:7" x14ac:dyDescent="0.25">
      <c r="B5263" t="s">
        <v>224</v>
      </c>
      <c r="C5263" t="s">
        <v>253</v>
      </c>
      <c r="D5263" t="s">
        <v>257</v>
      </c>
      <c r="E5263">
        <v>5</v>
      </c>
      <c r="F5263">
        <v>2050</v>
      </c>
      <c r="G5263">
        <v>10562.150896339999</v>
      </c>
    </row>
    <row r="5264" spans="2:7" x14ac:dyDescent="0.25">
      <c r="B5264" t="s">
        <v>224</v>
      </c>
      <c r="C5264" t="s">
        <v>253</v>
      </c>
      <c r="D5264" t="s">
        <v>257</v>
      </c>
      <c r="E5264">
        <v>6</v>
      </c>
      <c r="F5264">
        <v>2010</v>
      </c>
      <c r="G5264">
        <v>9721.8134742500006</v>
      </c>
    </row>
    <row r="5265" spans="2:8" x14ac:dyDescent="0.25">
      <c r="B5265" t="s">
        <v>224</v>
      </c>
      <c r="C5265" t="s">
        <v>253</v>
      </c>
      <c r="D5265" t="s">
        <v>257</v>
      </c>
      <c r="E5265">
        <v>6</v>
      </c>
      <c r="F5265">
        <v>2015</v>
      </c>
      <c r="G5265">
        <v>3754.7524422000001</v>
      </c>
    </row>
    <row r="5266" spans="2:8" x14ac:dyDescent="0.25">
      <c r="B5266" t="s">
        <v>224</v>
      </c>
      <c r="C5266" t="s">
        <v>253</v>
      </c>
      <c r="D5266" t="s">
        <v>257</v>
      </c>
      <c r="E5266">
        <v>6</v>
      </c>
      <c r="F5266">
        <v>2020</v>
      </c>
      <c r="G5266">
        <v>4787.4101889900003</v>
      </c>
    </row>
    <row r="5267" spans="2:8" x14ac:dyDescent="0.25">
      <c r="B5267" t="s">
        <v>224</v>
      </c>
      <c r="C5267" t="s">
        <v>253</v>
      </c>
      <c r="D5267" t="s">
        <v>257</v>
      </c>
      <c r="E5267">
        <v>6</v>
      </c>
      <c r="F5267">
        <v>2025</v>
      </c>
      <c r="G5267">
        <v>3903.2171371700001</v>
      </c>
    </row>
    <row r="5268" spans="2:8" x14ac:dyDescent="0.25">
      <c r="B5268" t="s">
        <v>224</v>
      </c>
      <c r="C5268" t="s">
        <v>253</v>
      </c>
      <c r="D5268" t="s">
        <v>257</v>
      </c>
      <c r="E5268">
        <v>6</v>
      </c>
      <c r="F5268">
        <v>2030</v>
      </c>
      <c r="G5268">
        <v>4666.78848578</v>
      </c>
    </row>
    <row r="5269" spans="2:8" x14ac:dyDescent="0.25">
      <c r="B5269" t="s">
        <v>224</v>
      </c>
      <c r="C5269" t="s">
        <v>253</v>
      </c>
      <c r="D5269" t="s">
        <v>257</v>
      </c>
      <c r="E5269">
        <v>6</v>
      </c>
      <c r="F5269">
        <v>2035</v>
      </c>
      <c r="G5269">
        <v>3561.61063251</v>
      </c>
    </row>
    <row r="5270" spans="2:8" x14ac:dyDescent="0.25">
      <c r="B5270" t="s">
        <v>224</v>
      </c>
      <c r="C5270" t="s">
        <v>253</v>
      </c>
      <c r="D5270" t="s">
        <v>257</v>
      </c>
      <c r="E5270">
        <v>6</v>
      </c>
      <c r="F5270">
        <v>2040</v>
      </c>
      <c r="G5270">
        <v>3780.76306256</v>
      </c>
    </row>
    <row r="5271" spans="2:8" x14ac:dyDescent="0.25">
      <c r="B5271" t="s">
        <v>224</v>
      </c>
      <c r="C5271" t="s">
        <v>253</v>
      </c>
      <c r="D5271" t="s">
        <v>257</v>
      </c>
      <c r="E5271">
        <v>6</v>
      </c>
      <c r="F5271">
        <v>2045</v>
      </c>
      <c r="G5271">
        <v>3796.83207434</v>
      </c>
    </row>
    <row r="5272" spans="2:8" x14ac:dyDescent="0.25">
      <c r="B5272" t="s">
        <v>224</v>
      </c>
      <c r="C5272" t="s">
        <v>253</v>
      </c>
      <c r="D5272" t="s">
        <v>257</v>
      </c>
      <c r="E5272">
        <v>6</v>
      </c>
      <c r="F5272">
        <v>2050</v>
      </c>
      <c r="G5272">
        <v>3724.75976257</v>
      </c>
      <c r="H5272" s="161"/>
    </row>
    <row r="5273" spans="2:8" x14ac:dyDescent="0.25">
      <c r="B5273" t="s">
        <v>224</v>
      </c>
      <c r="C5273" t="s">
        <v>253</v>
      </c>
      <c r="D5273" t="s">
        <v>258</v>
      </c>
      <c r="E5273">
        <v>1</v>
      </c>
      <c r="F5273">
        <v>2010</v>
      </c>
      <c r="G5273" s="161">
        <v>826538.02260499995</v>
      </c>
      <c r="H5273" s="161"/>
    </row>
    <row r="5274" spans="2:8" x14ac:dyDescent="0.25">
      <c r="B5274" t="s">
        <v>224</v>
      </c>
      <c r="C5274" t="s">
        <v>253</v>
      </c>
      <c r="D5274" t="s">
        <v>258</v>
      </c>
      <c r="E5274">
        <v>1</v>
      </c>
      <c r="F5274">
        <v>2015</v>
      </c>
      <c r="G5274" s="161">
        <v>792105.37621400005</v>
      </c>
      <c r="H5274" s="161"/>
    </row>
    <row r="5275" spans="2:8" x14ac:dyDescent="0.25">
      <c r="B5275" t="s">
        <v>224</v>
      </c>
      <c r="C5275" t="s">
        <v>253</v>
      </c>
      <c r="D5275" t="s">
        <v>258</v>
      </c>
      <c r="E5275">
        <v>1</v>
      </c>
      <c r="F5275">
        <v>2020</v>
      </c>
      <c r="G5275" s="161">
        <v>782015.33917000005</v>
      </c>
      <c r="H5275" s="161"/>
    </row>
    <row r="5276" spans="2:8" x14ac:dyDescent="0.25">
      <c r="B5276" t="s">
        <v>224</v>
      </c>
      <c r="C5276" t="s">
        <v>253</v>
      </c>
      <c r="D5276" t="s">
        <v>258</v>
      </c>
      <c r="E5276">
        <v>1</v>
      </c>
      <c r="F5276">
        <v>2025</v>
      </c>
      <c r="G5276" s="161">
        <v>795684.56944400002</v>
      </c>
      <c r="H5276" s="161"/>
    </row>
    <row r="5277" spans="2:8" x14ac:dyDescent="0.25">
      <c r="B5277" t="s">
        <v>224</v>
      </c>
      <c r="C5277" t="s">
        <v>253</v>
      </c>
      <c r="D5277" t="s">
        <v>258</v>
      </c>
      <c r="E5277">
        <v>1</v>
      </c>
      <c r="F5277">
        <v>2030</v>
      </c>
      <c r="G5277" s="161">
        <v>810413.21607099997</v>
      </c>
      <c r="H5277" s="161"/>
    </row>
    <row r="5278" spans="2:8" x14ac:dyDescent="0.25">
      <c r="B5278" t="s">
        <v>224</v>
      </c>
      <c r="C5278" t="s">
        <v>253</v>
      </c>
      <c r="D5278" t="s">
        <v>258</v>
      </c>
      <c r="E5278">
        <v>1</v>
      </c>
      <c r="F5278">
        <v>2035</v>
      </c>
      <c r="G5278" s="161">
        <v>836970.61144600005</v>
      </c>
      <c r="H5278" s="161"/>
    </row>
    <row r="5279" spans="2:8" x14ac:dyDescent="0.25">
      <c r="B5279" t="s">
        <v>224</v>
      </c>
      <c r="C5279" t="s">
        <v>253</v>
      </c>
      <c r="D5279" t="s">
        <v>258</v>
      </c>
      <c r="E5279">
        <v>1</v>
      </c>
      <c r="F5279">
        <v>2040</v>
      </c>
      <c r="G5279" s="161">
        <v>850201.65632499999</v>
      </c>
      <c r="H5279" s="161"/>
    </row>
    <row r="5280" spans="2:8" x14ac:dyDescent="0.25">
      <c r="B5280" t="s">
        <v>224</v>
      </c>
      <c r="C5280" t="s">
        <v>253</v>
      </c>
      <c r="D5280" t="s">
        <v>258</v>
      </c>
      <c r="E5280">
        <v>1</v>
      </c>
      <c r="F5280">
        <v>2045</v>
      </c>
      <c r="G5280" s="161">
        <v>846501.27450299996</v>
      </c>
      <c r="H5280" s="161"/>
    </row>
    <row r="5281" spans="2:8" x14ac:dyDescent="0.25">
      <c r="B5281" t="s">
        <v>224</v>
      </c>
      <c r="C5281" t="s">
        <v>253</v>
      </c>
      <c r="D5281" t="s">
        <v>258</v>
      </c>
      <c r="E5281">
        <v>1</v>
      </c>
      <c r="F5281">
        <v>2050</v>
      </c>
      <c r="G5281" s="161">
        <v>866676.11056399997</v>
      </c>
      <c r="H5281" s="161"/>
    </row>
    <row r="5282" spans="2:8" x14ac:dyDescent="0.25">
      <c r="B5282" t="s">
        <v>224</v>
      </c>
      <c r="C5282" t="s">
        <v>253</v>
      </c>
      <c r="D5282" t="s">
        <v>258</v>
      </c>
      <c r="E5282">
        <v>2</v>
      </c>
      <c r="F5282">
        <v>2010</v>
      </c>
      <c r="G5282" s="161">
        <v>398009.67181799997</v>
      </c>
      <c r="H5282" s="161"/>
    </row>
    <row r="5283" spans="2:8" x14ac:dyDescent="0.25">
      <c r="B5283" t="s">
        <v>224</v>
      </c>
      <c r="C5283" t="s">
        <v>253</v>
      </c>
      <c r="D5283" t="s">
        <v>258</v>
      </c>
      <c r="E5283">
        <v>2</v>
      </c>
      <c r="F5283">
        <v>2015</v>
      </c>
      <c r="G5283" s="161">
        <v>392821.76179800002</v>
      </c>
      <c r="H5283" s="161"/>
    </row>
    <row r="5284" spans="2:8" x14ac:dyDescent="0.25">
      <c r="B5284" t="s">
        <v>224</v>
      </c>
      <c r="C5284" t="s">
        <v>253</v>
      </c>
      <c r="D5284" t="s">
        <v>258</v>
      </c>
      <c r="E5284">
        <v>2</v>
      </c>
      <c r="F5284">
        <v>2020</v>
      </c>
      <c r="G5284" s="161">
        <v>398049.101685</v>
      </c>
      <c r="H5284" s="161"/>
    </row>
    <row r="5285" spans="2:8" x14ac:dyDescent="0.25">
      <c r="B5285" t="s">
        <v>224</v>
      </c>
      <c r="C5285" t="s">
        <v>253</v>
      </c>
      <c r="D5285" t="s">
        <v>258</v>
      </c>
      <c r="E5285">
        <v>2</v>
      </c>
      <c r="F5285">
        <v>2025</v>
      </c>
      <c r="G5285" s="161">
        <v>406222.83500100003</v>
      </c>
      <c r="H5285" s="161"/>
    </row>
    <row r="5286" spans="2:8" x14ac:dyDescent="0.25">
      <c r="B5286" t="s">
        <v>224</v>
      </c>
      <c r="C5286" t="s">
        <v>253</v>
      </c>
      <c r="D5286" t="s">
        <v>258</v>
      </c>
      <c r="E5286">
        <v>2</v>
      </c>
      <c r="F5286">
        <v>2030</v>
      </c>
      <c r="G5286" s="161">
        <v>408205.14990100003</v>
      </c>
      <c r="H5286" s="161"/>
    </row>
    <row r="5287" spans="2:8" x14ac:dyDescent="0.25">
      <c r="B5287" t="s">
        <v>224</v>
      </c>
      <c r="C5287" t="s">
        <v>253</v>
      </c>
      <c r="D5287" t="s">
        <v>258</v>
      </c>
      <c r="E5287">
        <v>2</v>
      </c>
      <c r="F5287">
        <v>2035</v>
      </c>
      <c r="G5287" s="161">
        <v>409258.91603800002</v>
      </c>
      <c r="H5287" s="161"/>
    </row>
    <row r="5288" spans="2:8" x14ac:dyDescent="0.25">
      <c r="B5288" t="s">
        <v>224</v>
      </c>
      <c r="C5288" t="s">
        <v>253</v>
      </c>
      <c r="D5288" t="s">
        <v>258</v>
      </c>
      <c r="E5288">
        <v>2</v>
      </c>
      <c r="F5288">
        <v>2040</v>
      </c>
      <c r="G5288" s="161">
        <v>398175.36124100001</v>
      </c>
      <c r="H5288" s="161"/>
    </row>
    <row r="5289" spans="2:8" x14ac:dyDescent="0.25">
      <c r="B5289" t="s">
        <v>224</v>
      </c>
      <c r="C5289" t="s">
        <v>253</v>
      </c>
      <c r="D5289" t="s">
        <v>258</v>
      </c>
      <c r="E5289">
        <v>2</v>
      </c>
      <c r="F5289">
        <v>2045</v>
      </c>
      <c r="G5289" s="161">
        <v>394142.44896200002</v>
      </c>
      <c r="H5289" s="161"/>
    </row>
    <row r="5290" spans="2:8" x14ac:dyDescent="0.25">
      <c r="B5290" t="s">
        <v>224</v>
      </c>
      <c r="C5290" t="s">
        <v>253</v>
      </c>
      <c r="D5290" t="s">
        <v>258</v>
      </c>
      <c r="E5290">
        <v>2</v>
      </c>
      <c r="F5290">
        <v>2050</v>
      </c>
      <c r="G5290" s="161">
        <v>384921.49195900001</v>
      </c>
      <c r="H5290" s="161"/>
    </row>
    <row r="5291" spans="2:8" x14ac:dyDescent="0.25">
      <c r="B5291" t="s">
        <v>224</v>
      </c>
      <c r="C5291" t="s">
        <v>253</v>
      </c>
      <c r="D5291" t="s">
        <v>258</v>
      </c>
      <c r="E5291">
        <v>3</v>
      </c>
      <c r="F5291">
        <v>2010</v>
      </c>
      <c r="G5291" s="161">
        <v>121035.17692500001</v>
      </c>
      <c r="H5291" s="161"/>
    </row>
    <row r="5292" spans="2:8" x14ac:dyDescent="0.25">
      <c r="B5292" t="s">
        <v>224</v>
      </c>
      <c r="C5292" t="s">
        <v>253</v>
      </c>
      <c r="D5292" t="s">
        <v>258</v>
      </c>
      <c r="E5292">
        <v>3</v>
      </c>
      <c r="F5292">
        <v>2015</v>
      </c>
      <c r="G5292" s="161">
        <v>113884.494356</v>
      </c>
      <c r="H5292" s="161"/>
    </row>
    <row r="5293" spans="2:8" x14ac:dyDescent="0.25">
      <c r="B5293" t="s">
        <v>224</v>
      </c>
      <c r="C5293" t="s">
        <v>253</v>
      </c>
      <c r="D5293" t="s">
        <v>258</v>
      </c>
      <c r="E5293">
        <v>3</v>
      </c>
      <c r="F5293">
        <v>2020</v>
      </c>
      <c r="G5293" s="161">
        <v>117778.124306</v>
      </c>
      <c r="H5293" s="161"/>
    </row>
    <row r="5294" spans="2:8" x14ac:dyDescent="0.25">
      <c r="B5294" t="s">
        <v>224</v>
      </c>
      <c r="C5294" t="s">
        <v>253</v>
      </c>
      <c r="D5294" t="s">
        <v>258</v>
      </c>
      <c r="E5294">
        <v>3</v>
      </c>
      <c r="F5294">
        <v>2025</v>
      </c>
      <c r="G5294" s="161">
        <v>114508.654551</v>
      </c>
      <c r="H5294" s="161"/>
    </row>
    <row r="5295" spans="2:8" x14ac:dyDescent="0.25">
      <c r="B5295" t="s">
        <v>224</v>
      </c>
      <c r="C5295" t="s">
        <v>253</v>
      </c>
      <c r="D5295" t="s">
        <v>258</v>
      </c>
      <c r="E5295">
        <v>3</v>
      </c>
      <c r="F5295">
        <v>2030</v>
      </c>
      <c r="G5295" s="161">
        <v>117587.432782</v>
      </c>
      <c r="H5295" s="161"/>
    </row>
    <row r="5296" spans="2:8" x14ac:dyDescent="0.25">
      <c r="B5296" t="s">
        <v>224</v>
      </c>
      <c r="C5296" t="s">
        <v>253</v>
      </c>
      <c r="D5296" t="s">
        <v>258</v>
      </c>
      <c r="E5296">
        <v>3</v>
      </c>
      <c r="F5296">
        <v>2035</v>
      </c>
      <c r="G5296" s="161">
        <v>118494.382881</v>
      </c>
      <c r="H5296" s="161"/>
    </row>
    <row r="5297" spans="2:8" x14ac:dyDescent="0.25">
      <c r="B5297" t="s">
        <v>224</v>
      </c>
      <c r="C5297" t="s">
        <v>253</v>
      </c>
      <c r="D5297" t="s">
        <v>258</v>
      </c>
      <c r="E5297">
        <v>3</v>
      </c>
      <c r="F5297">
        <v>2040</v>
      </c>
      <c r="G5297" s="161">
        <v>116523.925859</v>
      </c>
      <c r="H5297" s="161"/>
    </row>
    <row r="5298" spans="2:8" x14ac:dyDescent="0.25">
      <c r="B5298" t="s">
        <v>224</v>
      </c>
      <c r="C5298" t="s">
        <v>253</v>
      </c>
      <c r="D5298" t="s">
        <v>258</v>
      </c>
      <c r="E5298">
        <v>3</v>
      </c>
      <c r="F5298">
        <v>2045</v>
      </c>
      <c r="G5298" s="161">
        <v>119256.067973</v>
      </c>
      <c r="H5298" s="161"/>
    </row>
    <row r="5299" spans="2:8" x14ac:dyDescent="0.25">
      <c r="B5299" t="s">
        <v>224</v>
      </c>
      <c r="C5299" t="s">
        <v>253</v>
      </c>
      <c r="D5299" t="s">
        <v>258</v>
      </c>
      <c r="E5299">
        <v>3</v>
      </c>
      <c r="F5299">
        <v>2050</v>
      </c>
      <c r="G5299" s="161">
        <v>127037.400782</v>
      </c>
    </row>
    <row r="5300" spans="2:8" x14ac:dyDescent="0.25">
      <c r="B5300" t="s">
        <v>224</v>
      </c>
      <c r="C5300" t="s">
        <v>253</v>
      </c>
      <c r="D5300" t="s">
        <v>258</v>
      </c>
      <c r="E5300">
        <v>4</v>
      </c>
      <c r="F5300">
        <v>2010</v>
      </c>
      <c r="G5300">
        <v>64581.797820519998</v>
      </c>
    </row>
    <row r="5301" spans="2:8" x14ac:dyDescent="0.25">
      <c r="B5301" t="s">
        <v>224</v>
      </c>
      <c r="C5301" t="s">
        <v>253</v>
      </c>
      <c r="D5301" t="s">
        <v>258</v>
      </c>
      <c r="E5301">
        <v>4</v>
      </c>
      <c r="F5301">
        <v>2015</v>
      </c>
      <c r="G5301">
        <v>77635.782663179998</v>
      </c>
    </row>
    <row r="5302" spans="2:8" x14ac:dyDescent="0.25">
      <c r="B5302" t="s">
        <v>224</v>
      </c>
      <c r="C5302" t="s">
        <v>253</v>
      </c>
      <c r="D5302" t="s">
        <v>258</v>
      </c>
      <c r="E5302">
        <v>4</v>
      </c>
      <c r="F5302">
        <v>2020</v>
      </c>
      <c r="G5302">
        <v>77434.677433110002</v>
      </c>
    </row>
    <row r="5303" spans="2:8" x14ac:dyDescent="0.25">
      <c r="B5303" t="s">
        <v>224</v>
      </c>
      <c r="C5303" t="s">
        <v>253</v>
      </c>
      <c r="D5303" t="s">
        <v>258</v>
      </c>
      <c r="E5303">
        <v>4</v>
      </c>
      <c r="F5303">
        <v>2025</v>
      </c>
      <c r="G5303">
        <v>78523.735788620004</v>
      </c>
    </row>
    <row r="5304" spans="2:8" x14ac:dyDescent="0.25">
      <c r="B5304" t="s">
        <v>224</v>
      </c>
      <c r="C5304" t="s">
        <v>253</v>
      </c>
      <c r="D5304" t="s">
        <v>258</v>
      </c>
      <c r="E5304">
        <v>4</v>
      </c>
      <c r="F5304">
        <v>2030</v>
      </c>
      <c r="G5304">
        <v>87037.561860620001</v>
      </c>
    </row>
    <row r="5305" spans="2:8" x14ac:dyDescent="0.25">
      <c r="B5305" t="s">
        <v>224</v>
      </c>
      <c r="C5305" t="s">
        <v>253</v>
      </c>
      <c r="D5305" t="s">
        <v>258</v>
      </c>
      <c r="E5305">
        <v>4</v>
      </c>
      <c r="F5305">
        <v>2035</v>
      </c>
      <c r="G5305">
        <v>85553.639668479998</v>
      </c>
    </row>
    <row r="5306" spans="2:8" x14ac:dyDescent="0.25">
      <c r="B5306" t="s">
        <v>224</v>
      </c>
      <c r="C5306" t="s">
        <v>253</v>
      </c>
      <c r="D5306" t="s">
        <v>258</v>
      </c>
      <c r="E5306">
        <v>4</v>
      </c>
      <c r="F5306">
        <v>2040</v>
      </c>
      <c r="G5306">
        <v>82167.696248210006</v>
      </c>
    </row>
    <row r="5307" spans="2:8" x14ac:dyDescent="0.25">
      <c r="B5307" t="s">
        <v>224</v>
      </c>
      <c r="C5307" t="s">
        <v>253</v>
      </c>
      <c r="D5307" t="s">
        <v>258</v>
      </c>
      <c r="E5307">
        <v>4</v>
      </c>
      <c r="F5307">
        <v>2045</v>
      </c>
      <c r="G5307">
        <v>88065.936205460006</v>
      </c>
    </row>
    <row r="5308" spans="2:8" x14ac:dyDescent="0.25">
      <c r="B5308" t="s">
        <v>224</v>
      </c>
      <c r="C5308" t="s">
        <v>253</v>
      </c>
      <c r="D5308" t="s">
        <v>258</v>
      </c>
      <c r="E5308">
        <v>4</v>
      </c>
      <c r="F5308">
        <v>2050</v>
      </c>
      <c r="G5308">
        <v>85903.946019299998</v>
      </c>
    </row>
    <row r="5309" spans="2:8" x14ac:dyDescent="0.25">
      <c r="B5309" t="s">
        <v>224</v>
      </c>
      <c r="C5309" t="s">
        <v>253</v>
      </c>
      <c r="D5309" t="s">
        <v>258</v>
      </c>
      <c r="E5309">
        <v>5</v>
      </c>
      <c r="F5309">
        <v>2010</v>
      </c>
      <c r="G5309">
        <v>16678.177801180002</v>
      </c>
    </row>
    <row r="5310" spans="2:8" x14ac:dyDescent="0.25">
      <c r="B5310" t="s">
        <v>224</v>
      </c>
      <c r="C5310" t="s">
        <v>253</v>
      </c>
      <c r="D5310" t="s">
        <v>258</v>
      </c>
      <c r="E5310">
        <v>5</v>
      </c>
      <c r="F5310">
        <v>2015</v>
      </c>
      <c r="G5310">
        <v>21708.078151189999</v>
      </c>
    </row>
    <row r="5311" spans="2:8" x14ac:dyDescent="0.25">
      <c r="B5311" t="s">
        <v>224</v>
      </c>
      <c r="C5311" t="s">
        <v>253</v>
      </c>
      <c r="D5311" t="s">
        <v>258</v>
      </c>
      <c r="E5311">
        <v>5</v>
      </c>
      <c r="F5311">
        <v>2020</v>
      </c>
      <c r="G5311">
        <v>22670.714049549999</v>
      </c>
    </row>
    <row r="5312" spans="2:8" x14ac:dyDescent="0.25">
      <c r="B5312" t="s">
        <v>224</v>
      </c>
      <c r="C5312" t="s">
        <v>253</v>
      </c>
      <c r="D5312" t="s">
        <v>258</v>
      </c>
      <c r="E5312">
        <v>5</v>
      </c>
      <c r="F5312">
        <v>2025</v>
      </c>
      <c r="G5312">
        <v>23126.66773017</v>
      </c>
    </row>
    <row r="5313" spans="2:8" x14ac:dyDescent="0.25">
      <c r="B5313" t="s">
        <v>224</v>
      </c>
      <c r="C5313" t="s">
        <v>253</v>
      </c>
      <c r="D5313" t="s">
        <v>258</v>
      </c>
      <c r="E5313">
        <v>5</v>
      </c>
      <c r="F5313">
        <v>2030</v>
      </c>
      <c r="G5313">
        <v>26613.229904020001</v>
      </c>
    </row>
    <row r="5314" spans="2:8" x14ac:dyDescent="0.25">
      <c r="B5314" t="s">
        <v>224</v>
      </c>
      <c r="C5314" t="s">
        <v>253</v>
      </c>
      <c r="D5314" t="s">
        <v>258</v>
      </c>
      <c r="E5314">
        <v>5</v>
      </c>
      <c r="F5314">
        <v>2035</v>
      </c>
      <c r="G5314">
        <v>26666.94749332</v>
      </c>
    </row>
    <row r="5315" spans="2:8" x14ac:dyDescent="0.25">
      <c r="B5315" t="s">
        <v>224</v>
      </c>
      <c r="C5315" t="s">
        <v>253</v>
      </c>
      <c r="D5315" t="s">
        <v>258</v>
      </c>
      <c r="E5315">
        <v>5</v>
      </c>
      <c r="F5315">
        <v>2040</v>
      </c>
      <c r="G5315">
        <v>26755.41017861</v>
      </c>
    </row>
    <row r="5316" spans="2:8" x14ac:dyDescent="0.25">
      <c r="B5316" t="s">
        <v>224</v>
      </c>
      <c r="C5316" t="s">
        <v>253</v>
      </c>
      <c r="D5316" t="s">
        <v>258</v>
      </c>
      <c r="E5316">
        <v>5</v>
      </c>
      <c r="F5316">
        <v>2045</v>
      </c>
      <c r="G5316">
        <v>25432.68333</v>
      </c>
    </row>
    <row r="5317" spans="2:8" x14ac:dyDescent="0.25">
      <c r="B5317" t="s">
        <v>224</v>
      </c>
      <c r="C5317" t="s">
        <v>253</v>
      </c>
      <c r="D5317" t="s">
        <v>258</v>
      </c>
      <c r="E5317">
        <v>5</v>
      </c>
      <c r="F5317">
        <v>2050</v>
      </c>
      <c r="G5317">
        <v>24827.824126430001</v>
      </c>
    </row>
    <row r="5318" spans="2:8" x14ac:dyDescent="0.25">
      <c r="B5318" t="s">
        <v>224</v>
      </c>
      <c r="C5318" t="s">
        <v>253</v>
      </c>
      <c r="D5318" t="s">
        <v>258</v>
      </c>
      <c r="E5318">
        <v>6</v>
      </c>
      <c r="F5318">
        <v>2010</v>
      </c>
      <c r="G5318">
        <v>5669.9425811700003</v>
      </c>
    </row>
    <row r="5319" spans="2:8" x14ac:dyDescent="0.25">
      <c r="B5319" t="s">
        <v>224</v>
      </c>
      <c r="C5319" t="s">
        <v>253</v>
      </c>
      <c r="D5319" t="s">
        <v>258</v>
      </c>
      <c r="E5319">
        <v>6</v>
      </c>
      <c r="F5319">
        <v>2015</v>
      </c>
      <c r="G5319">
        <v>7246.1261490500001</v>
      </c>
    </row>
    <row r="5320" spans="2:8" x14ac:dyDescent="0.25">
      <c r="B5320" t="s">
        <v>224</v>
      </c>
      <c r="C5320" t="s">
        <v>253</v>
      </c>
      <c r="D5320" t="s">
        <v>258</v>
      </c>
      <c r="E5320">
        <v>6</v>
      </c>
      <c r="F5320">
        <v>2020</v>
      </c>
      <c r="G5320">
        <v>7642.6970373900003</v>
      </c>
    </row>
    <row r="5321" spans="2:8" x14ac:dyDescent="0.25">
      <c r="B5321" t="s">
        <v>224</v>
      </c>
      <c r="C5321" t="s">
        <v>253</v>
      </c>
      <c r="D5321" t="s">
        <v>258</v>
      </c>
      <c r="E5321">
        <v>6</v>
      </c>
      <c r="F5321">
        <v>2025</v>
      </c>
      <c r="G5321">
        <v>6880.2854937000002</v>
      </c>
    </row>
    <row r="5322" spans="2:8" x14ac:dyDescent="0.25">
      <c r="B5322" t="s">
        <v>224</v>
      </c>
      <c r="C5322" t="s">
        <v>253</v>
      </c>
      <c r="D5322" t="s">
        <v>258</v>
      </c>
      <c r="E5322">
        <v>6</v>
      </c>
      <c r="F5322">
        <v>2030</v>
      </c>
      <c r="G5322">
        <v>8218.2513026699999</v>
      </c>
    </row>
    <row r="5323" spans="2:8" x14ac:dyDescent="0.25">
      <c r="B5323" t="s">
        <v>224</v>
      </c>
      <c r="C5323" t="s">
        <v>253</v>
      </c>
      <c r="D5323" t="s">
        <v>258</v>
      </c>
      <c r="E5323">
        <v>6</v>
      </c>
      <c r="F5323">
        <v>2035</v>
      </c>
      <c r="G5323">
        <v>8640.2446105100007</v>
      </c>
    </row>
    <row r="5324" spans="2:8" x14ac:dyDescent="0.25">
      <c r="B5324" t="s">
        <v>224</v>
      </c>
      <c r="C5324" t="s">
        <v>253</v>
      </c>
      <c r="D5324" t="s">
        <v>258</v>
      </c>
      <c r="E5324">
        <v>6</v>
      </c>
      <c r="F5324">
        <v>2040</v>
      </c>
      <c r="G5324">
        <v>7420.1959332200004</v>
      </c>
    </row>
    <row r="5325" spans="2:8" x14ac:dyDescent="0.25">
      <c r="B5325" t="s">
        <v>224</v>
      </c>
      <c r="C5325" t="s">
        <v>253</v>
      </c>
      <c r="D5325" t="s">
        <v>258</v>
      </c>
      <c r="E5325">
        <v>6</v>
      </c>
      <c r="F5325">
        <v>2045</v>
      </c>
      <c r="G5325">
        <v>8110.0034983699998</v>
      </c>
    </row>
    <row r="5326" spans="2:8" x14ac:dyDescent="0.25">
      <c r="B5326" t="s">
        <v>224</v>
      </c>
      <c r="C5326" t="s">
        <v>253</v>
      </c>
      <c r="D5326" t="s">
        <v>258</v>
      </c>
      <c r="E5326">
        <v>6</v>
      </c>
      <c r="F5326">
        <v>2050</v>
      </c>
      <c r="G5326">
        <v>8294.2976103100009</v>
      </c>
      <c r="H5326" s="161"/>
    </row>
    <row r="5327" spans="2:8" x14ac:dyDescent="0.25">
      <c r="B5327" t="s">
        <v>224</v>
      </c>
      <c r="C5327" t="s">
        <v>253</v>
      </c>
      <c r="D5327" t="s">
        <v>259</v>
      </c>
      <c r="E5327">
        <v>1</v>
      </c>
      <c r="F5327">
        <v>2010</v>
      </c>
      <c r="G5327" s="161">
        <v>273357.98882199998</v>
      </c>
      <c r="H5327" s="161"/>
    </row>
    <row r="5328" spans="2:8" x14ac:dyDescent="0.25">
      <c r="B5328" t="s">
        <v>224</v>
      </c>
      <c r="C5328" t="s">
        <v>253</v>
      </c>
      <c r="D5328" t="s">
        <v>259</v>
      </c>
      <c r="E5328">
        <v>1</v>
      </c>
      <c r="F5328">
        <v>2015</v>
      </c>
      <c r="G5328" s="161">
        <v>298140.99897100002</v>
      </c>
      <c r="H5328" s="161"/>
    </row>
    <row r="5329" spans="2:8" x14ac:dyDescent="0.25">
      <c r="B5329" t="s">
        <v>224</v>
      </c>
      <c r="C5329" t="s">
        <v>253</v>
      </c>
      <c r="D5329" t="s">
        <v>259</v>
      </c>
      <c r="E5329">
        <v>1</v>
      </c>
      <c r="F5329">
        <v>2020</v>
      </c>
      <c r="G5329" s="161">
        <v>314155.75159900001</v>
      </c>
      <c r="H5329" s="161"/>
    </row>
    <row r="5330" spans="2:8" x14ac:dyDescent="0.25">
      <c r="B5330" t="s">
        <v>224</v>
      </c>
      <c r="C5330" t="s">
        <v>253</v>
      </c>
      <c r="D5330" t="s">
        <v>259</v>
      </c>
      <c r="E5330">
        <v>1</v>
      </c>
      <c r="F5330">
        <v>2025</v>
      </c>
      <c r="G5330" s="161">
        <v>336039.94231999997</v>
      </c>
      <c r="H5330" s="161"/>
    </row>
    <row r="5331" spans="2:8" x14ac:dyDescent="0.25">
      <c r="B5331" t="s">
        <v>224</v>
      </c>
      <c r="C5331" t="s">
        <v>253</v>
      </c>
      <c r="D5331" t="s">
        <v>259</v>
      </c>
      <c r="E5331">
        <v>1</v>
      </c>
      <c r="F5331">
        <v>2030</v>
      </c>
      <c r="G5331" s="161">
        <v>371930.88705100003</v>
      </c>
      <c r="H5331" s="161"/>
    </row>
    <row r="5332" spans="2:8" x14ac:dyDescent="0.25">
      <c r="B5332" t="s">
        <v>224</v>
      </c>
      <c r="C5332" t="s">
        <v>253</v>
      </c>
      <c r="D5332" t="s">
        <v>259</v>
      </c>
      <c r="E5332">
        <v>1</v>
      </c>
      <c r="F5332">
        <v>2035</v>
      </c>
      <c r="G5332" s="161">
        <v>396996.413153</v>
      </c>
      <c r="H5332" s="161"/>
    </row>
    <row r="5333" spans="2:8" x14ac:dyDescent="0.25">
      <c r="B5333" t="s">
        <v>224</v>
      </c>
      <c r="C5333" t="s">
        <v>253</v>
      </c>
      <c r="D5333" t="s">
        <v>259</v>
      </c>
      <c r="E5333">
        <v>1</v>
      </c>
      <c r="F5333">
        <v>2040</v>
      </c>
      <c r="G5333" s="161">
        <v>395013.387583</v>
      </c>
      <c r="H5333" s="161"/>
    </row>
    <row r="5334" spans="2:8" x14ac:dyDescent="0.25">
      <c r="B5334" t="s">
        <v>224</v>
      </c>
      <c r="C5334" t="s">
        <v>253</v>
      </c>
      <c r="D5334" t="s">
        <v>259</v>
      </c>
      <c r="E5334">
        <v>1</v>
      </c>
      <c r="F5334">
        <v>2045</v>
      </c>
      <c r="G5334" s="161">
        <v>410867.17017400003</v>
      </c>
      <c r="H5334" s="161"/>
    </row>
    <row r="5335" spans="2:8" x14ac:dyDescent="0.25">
      <c r="B5335" t="s">
        <v>224</v>
      </c>
      <c r="C5335" t="s">
        <v>253</v>
      </c>
      <c r="D5335" t="s">
        <v>259</v>
      </c>
      <c r="E5335">
        <v>1</v>
      </c>
      <c r="F5335">
        <v>2050</v>
      </c>
      <c r="G5335" s="161">
        <v>421373.58888</v>
      </c>
      <c r="H5335" s="161"/>
    </row>
    <row r="5336" spans="2:8" x14ac:dyDescent="0.25">
      <c r="B5336" t="s">
        <v>224</v>
      </c>
      <c r="C5336" t="s">
        <v>253</v>
      </c>
      <c r="D5336" t="s">
        <v>259</v>
      </c>
      <c r="E5336">
        <v>2</v>
      </c>
      <c r="F5336">
        <v>2010</v>
      </c>
      <c r="G5336" s="161">
        <v>210316.632281</v>
      </c>
      <c r="H5336" s="161"/>
    </row>
    <row r="5337" spans="2:8" x14ac:dyDescent="0.25">
      <c r="B5337" t="s">
        <v>224</v>
      </c>
      <c r="C5337" t="s">
        <v>253</v>
      </c>
      <c r="D5337" t="s">
        <v>259</v>
      </c>
      <c r="E5337">
        <v>2</v>
      </c>
      <c r="F5337">
        <v>2015</v>
      </c>
      <c r="G5337" s="161">
        <v>208884.22299800001</v>
      </c>
      <c r="H5337" s="161"/>
    </row>
    <row r="5338" spans="2:8" x14ac:dyDescent="0.25">
      <c r="B5338" t="s">
        <v>224</v>
      </c>
      <c r="C5338" t="s">
        <v>253</v>
      </c>
      <c r="D5338" t="s">
        <v>259</v>
      </c>
      <c r="E5338">
        <v>2</v>
      </c>
      <c r="F5338">
        <v>2020</v>
      </c>
      <c r="G5338" s="161">
        <v>217173.48367399999</v>
      </c>
      <c r="H5338" s="161"/>
    </row>
    <row r="5339" spans="2:8" x14ac:dyDescent="0.25">
      <c r="B5339" t="s">
        <v>224</v>
      </c>
      <c r="C5339" t="s">
        <v>253</v>
      </c>
      <c r="D5339" t="s">
        <v>259</v>
      </c>
      <c r="E5339">
        <v>2</v>
      </c>
      <c r="F5339">
        <v>2025</v>
      </c>
      <c r="G5339" s="161">
        <v>225985.56586999999</v>
      </c>
      <c r="H5339" s="161"/>
    </row>
    <row r="5340" spans="2:8" x14ac:dyDescent="0.25">
      <c r="B5340" t="s">
        <v>224</v>
      </c>
      <c r="C5340" t="s">
        <v>253</v>
      </c>
      <c r="D5340" t="s">
        <v>259</v>
      </c>
      <c r="E5340">
        <v>2</v>
      </c>
      <c r="F5340">
        <v>2030</v>
      </c>
      <c r="G5340" s="161">
        <v>225126.95077</v>
      </c>
      <c r="H5340" s="161"/>
    </row>
    <row r="5341" spans="2:8" x14ac:dyDescent="0.25">
      <c r="B5341" t="s">
        <v>224</v>
      </c>
      <c r="C5341" t="s">
        <v>253</v>
      </c>
      <c r="D5341" t="s">
        <v>259</v>
      </c>
      <c r="E5341">
        <v>2</v>
      </c>
      <c r="F5341">
        <v>2035</v>
      </c>
      <c r="G5341" s="161">
        <v>227953.689048</v>
      </c>
      <c r="H5341" s="161"/>
    </row>
    <row r="5342" spans="2:8" x14ac:dyDescent="0.25">
      <c r="B5342" t="s">
        <v>224</v>
      </c>
      <c r="C5342" t="s">
        <v>253</v>
      </c>
      <c r="D5342" t="s">
        <v>259</v>
      </c>
      <c r="E5342">
        <v>2</v>
      </c>
      <c r="F5342">
        <v>2040</v>
      </c>
      <c r="G5342" s="161">
        <v>231366.45041600001</v>
      </c>
      <c r="H5342" s="161"/>
    </row>
    <row r="5343" spans="2:8" x14ac:dyDescent="0.25">
      <c r="B5343" t="s">
        <v>224</v>
      </c>
      <c r="C5343" t="s">
        <v>253</v>
      </c>
      <c r="D5343" t="s">
        <v>259</v>
      </c>
      <c r="E5343">
        <v>2</v>
      </c>
      <c r="F5343">
        <v>2045</v>
      </c>
      <c r="G5343" s="161">
        <v>234181.11055899999</v>
      </c>
      <c r="H5343" s="161"/>
    </row>
    <row r="5344" spans="2:8" x14ac:dyDescent="0.25">
      <c r="B5344" t="s">
        <v>224</v>
      </c>
      <c r="C5344" t="s">
        <v>253</v>
      </c>
      <c r="D5344" t="s">
        <v>259</v>
      </c>
      <c r="E5344">
        <v>2</v>
      </c>
      <c r="F5344">
        <v>2050</v>
      </c>
      <c r="G5344" s="161">
        <v>225773.19282900001</v>
      </c>
    </row>
    <row r="5345" spans="2:7" x14ac:dyDescent="0.25">
      <c r="B5345" t="s">
        <v>224</v>
      </c>
      <c r="C5345" t="s">
        <v>253</v>
      </c>
      <c r="D5345" t="s">
        <v>259</v>
      </c>
      <c r="E5345">
        <v>3</v>
      </c>
      <c r="F5345">
        <v>2010</v>
      </c>
      <c r="G5345">
        <v>66697.880128050005</v>
      </c>
    </row>
    <row r="5346" spans="2:7" x14ac:dyDescent="0.25">
      <c r="B5346" t="s">
        <v>224</v>
      </c>
      <c r="C5346" t="s">
        <v>253</v>
      </c>
      <c r="D5346" t="s">
        <v>259</v>
      </c>
      <c r="E5346">
        <v>3</v>
      </c>
      <c r="F5346">
        <v>2015</v>
      </c>
      <c r="G5346">
        <v>48891.207898710003</v>
      </c>
    </row>
    <row r="5347" spans="2:7" x14ac:dyDescent="0.25">
      <c r="B5347" t="s">
        <v>224</v>
      </c>
      <c r="C5347" t="s">
        <v>253</v>
      </c>
      <c r="D5347" t="s">
        <v>259</v>
      </c>
      <c r="E5347">
        <v>3</v>
      </c>
      <c r="F5347">
        <v>2020</v>
      </c>
      <c r="G5347">
        <v>50898.618430759998</v>
      </c>
    </row>
    <row r="5348" spans="2:7" x14ac:dyDescent="0.25">
      <c r="B5348" t="s">
        <v>224</v>
      </c>
      <c r="C5348" t="s">
        <v>253</v>
      </c>
      <c r="D5348" t="s">
        <v>259</v>
      </c>
      <c r="E5348">
        <v>3</v>
      </c>
      <c r="F5348">
        <v>2025</v>
      </c>
      <c r="G5348">
        <v>53143.257828720001</v>
      </c>
    </row>
    <row r="5349" spans="2:7" x14ac:dyDescent="0.25">
      <c r="B5349" t="s">
        <v>224</v>
      </c>
      <c r="C5349" t="s">
        <v>253</v>
      </c>
      <c r="D5349" t="s">
        <v>259</v>
      </c>
      <c r="E5349">
        <v>3</v>
      </c>
      <c r="F5349">
        <v>2030</v>
      </c>
      <c r="G5349">
        <v>56334.163268069999</v>
      </c>
    </row>
    <row r="5350" spans="2:7" x14ac:dyDescent="0.25">
      <c r="B5350" t="s">
        <v>224</v>
      </c>
      <c r="C5350" t="s">
        <v>253</v>
      </c>
      <c r="D5350" t="s">
        <v>259</v>
      </c>
      <c r="E5350">
        <v>3</v>
      </c>
      <c r="F5350">
        <v>2035</v>
      </c>
      <c r="G5350">
        <v>55535.17281548</v>
      </c>
    </row>
    <row r="5351" spans="2:7" x14ac:dyDescent="0.25">
      <c r="B5351" t="s">
        <v>224</v>
      </c>
      <c r="C5351" t="s">
        <v>253</v>
      </c>
      <c r="D5351" t="s">
        <v>259</v>
      </c>
      <c r="E5351">
        <v>3</v>
      </c>
      <c r="F5351">
        <v>2040</v>
      </c>
      <c r="G5351">
        <v>51501.646430959998</v>
      </c>
    </row>
    <row r="5352" spans="2:7" x14ac:dyDescent="0.25">
      <c r="B5352" t="s">
        <v>224</v>
      </c>
      <c r="C5352" t="s">
        <v>253</v>
      </c>
      <c r="D5352" t="s">
        <v>259</v>
      </c>
      <c r="E5352">
        <v>3</v>
      </c>
      <c r="F5352">
        <v>2045</v>
      </c>
      <c r="G5352">
        <v>55251.310195520004</v>
      </c>
    </row>
    <row r="5353" spans="2:7" x14ac:dyDescent="0.25">
      <c r="B5353" t="s">
        <v>224</v>
      </c>
      <c r="C5353" t="s">
        <v>253</v>
      </c>
      <c r="D5353" t="s">
        <v>259</v>
      </c>
      <c r="E5353">
        <v>3</v>
      </c>
      <c r="F5353">
        <v>2050</v>
      </c>
      <c r="G5353">
        <v>53653.980528319997</v>
      </c>
    </row>
    <row r="5354" spans="2:7" x14ac:dyDescent="0.25">
      <c r="B5354" t="s">
        <v>224</v>
      </c>
      <c r="C5354" t="s">
        <v>253</v>
      </c>
      <c r="D5354" t="s">
        <v>259</v>
      </c>
      <c r="E5354">
        <v>4</v>
      </c>
      <c r="F5354">
        <v>2010</v>
      </c>
      <c r="G5354">
        <v>39340.79630224</v>
      </c>
    </row>
    <row r="5355" spans="2:7" x14ac:dyDescent="0.25">
      <c r="B5355" t="s">
        <v>224</v>
      </c>
      <c r="C5355" t="s">
        <v>253</v>
      </c>
      <c r="D5355" t="s">
        <v>259</v>
      </c>
      <c r="E5355">
        <v>4</v>
      </c>
      <c r="F5355">
        <v>2015</v>
      </c>
      <c r="G5355">
        <v>36355.131897059997</v>
      </c>
    </row>
    <row r="5356" spans="2:7" x14ac:dyDescent="0.25">
      <c r="B5356" t="s">
        <v>224</v>
      </c>
      <c r="C5356" t="s">
        <v>253</v>
      </c>
      <c r="D5356" t="s">
        <v>259</v>
      </c>
      <c r="E5356">
        <v>4</v>
      </c>
      <c r="F5356">
        <v>2020</v>
      </c>
      <c r="G5356">
        <v>38143.634278869999</v>
      </c>
    </row>
    <row r="5357" spans="2:7" x14ac:dyDescent="0.25">
      <c r="B5357" t="s">
        <v>224</v>
      </c>
      <c r="C5357" t="s">
        <v>253</v>
      </c>
      <c r="D5357" t="s">
        <v>259</v>
      </c>
      <c r="E5357">
        <v>4</v>
      </c>
      <c r="F5357">
        <v>2025</v>
      </c>
      <c r="G5357">
        <v>38842.767779779999</v>
      </c>
    </row>
    <row r="5358" spans="2:7" x14ac:dyDescent="0.25">
      <c r="B5358" t="s">
        <v>224</v>
      </c>
      <c r="C5358" t="s">
        <v>253</v>
      </c>
      <c r="D5358" t="s">
        <v>259</v>
      </c>
      <c r="E5358">
        <v>4</v>
      </c>
      <c r="F5358">
        <v>2030</v>
      </c>
      <c r="G5358">
        <v>40820.948911530002</v>
      </c>
    </row>
    <row r="5359" spans="2:7" x14ac:dyDescent="0.25">
      <c r="B5359" t="s">
        <v>224</v>
      </c>
      <c r="C5359" t="s">
        <v>253</v>
      </c>
      <c r="D5359" t="s">
        <v>259</v>
      </c>
      <c r="E5359">
        <v>4</v>
      </c>
      <c r="F5359">
        <v>2035</v>
      </c>
      <c r="G5359">
        <v>40268.726352949998</v>
      </c>
    </row>
    <row r="5360" spans="2:7" x14ac:dyDescent="0.25">
      <c r="B5360" t="s">
        <v>224</v>
      </c>
      <c r="C5360" t="s">
        <v>253</v>
      </c>
      <c r="D5360" t="s">
        <v>259</v>
      </c>
      <c r="E5360">
        <v>4</v>
      </c>
      <c r="F5360">
        <v>2040</v>
      </c>
      <c r="G5360">
        <v>40292.455772970003</v>
      </c>
    </row>
    <row r="5361" spans="2:7" x14ac:dyDescent="0.25">
      <c r="B5361" t="s">
        <v>224</v>
      </c>
      <c r="C5361" t="s">
        <v>253</v>
      </c>
      <c r="D5361" t="s">
        <v>259</v>
      </c>
      <c r="E5361">
        <v>4</v>
      </c>
      <c r="F5361">
        <v>2045</v>
      </c>
      <c r="G5361">
        <v>42652.173553070003</v>
      </c>
    </row>
    <row r="5362" spans="2:7" x14ac:dyDescent="0.25">
      <c r="B5362" t="s">
        <v>224</v>
      </c>
      <c r="C5362" t="s">
        <v>253</v>
      </c>
      <c r="D5362" t="s">
        <v>259</v>
      </c>
      <c r="E5362">
        <v>4</v>
      </c>
      <c r="F5362">
        <v>2050</v>
      </c>
      <c r="G5362">
        <v>42628.681612070002</v>
      </c>
    </row>
    <row r="5363" spans="2:7" x14ac:dyDescent="0.25">
      <c r="B5363" t="s">
        <v>224</v>
      </c>
      <c r="C5363" t="s">
        <v>253</v>
      </c>
      <c r="D5363" t="s">
        <v>259</v>
      </c>
      <c r="E5363">
        <v>5</v>
      </c>
      <c r="F5363">
        <v>2010</v>
      </c>
      <c r="G5363">
        <v>8192.0215177200007</v>
      </c>
    </row>
    <row r="5364" spans="2:7" x14ac:dyDescent="0.25">
      <c r="B5364" t="s">
        <v>224</v>
      </c>
      <c r="C5364" t="s">
        <v>253</v>
      </c>
      <c r="D5364" t="s">
        <v>259</v>
      </c>
      <c r="E5364">
        <v>5</v>
      </c>
      <c r="F5364">
        <v>2015</v>
      </c>
      <c r="G5364">
        <v>10570.46786108</v>
      </c>
    </row>
    <row r="5365" spans="2:7" x14ac:dyDescent="0.25">
      <c r="B5365" t="s">
        <v>224</v>
      </c>
      <c r="C5365" t="s">
        <v>253</v>
      </c>
      <c r="D5365" t="s">
        <v>259</v>
      </c>
      <c r="E5365">
        <v>5</v>
      </c>
      <c r="F5365">
        <v>2020</v>
      </c>
      <c r="G5365">
        <v>12430.892163619999</v>
      </c>
    </row>
    <row r="5366" spans="2:7" x14ac:dyDescent="0.25">
      <c r="B5366" t="s">
        <v>224</v>
      </c>
      <c r="C5366" t="s">
        <v>253</v>
      </c>
      <c r="D5366" t="s">
        <v>259</v>
      </c>
      <c r="E5366">
        <v>5</v>
      </c>
      <c r="F5366">
        <v>2025</v>
      </c>
      <c r="G5366">
        <v>11593.373773060001</v>
      </c>
    </row>
    <row r="5367" spans="2:7" x14ac:dyDescent="0.25">
      <c r="B5367" t="s">
        <v>224</v>
      </c>
      <c r="C5367" t="s">
        <v>253</v>
      </c>
      <c r="D5367" t="s">
        <v>259</v>
      </c>
      <c r="E5367">
        <v>5</v>
      </c>
      <c r="F5367">
        <v>2030</v>
      </c>
      <c r="G5367">
        <v>13351.140987160001</v>
      </c>
    </row>
    <row r="5368" spans="2:7" x14ac:dyDescent="0.25">
      <c r="B5368" t="s">
        <v>224</v>
      </c>
      <c r="C5368" t="s">
        <v>253</v>
      </c>
      <c r="D5368" t="s">
        <v>259</v>
      </c>
      <c r="E5368">
        <v>5</v>
      </c>
      <c r="F5368">
        <v>2035</v>
      </c>
      <c r="G5368">
        <v>12148.594535370001</v>
      </c>
    </row>
    <row r="5369" spans="2:7" x14ac:dyDescent="0.25">
      <c r="B5369" t="s">
        <v>224</v>
      </c>
      <c r="C5369" t="s">
        <v>253</v>
      </c>
      <c r="D5369" t="s">
        <v>259</v>
      </c>
      <c r="E5369">
        <v>5</v>
      </c>
      <c r="F5369">
        <v>2040</v>
      </c>
      <c r="G5369">
        <v>12790.77685144</v>
      </c>
    </row>
    <row r="5370" spans="2:7" x14ac:dyDescent="0.25">
      <c r="B5370" t="s">
        <v>224</v>
      </c>
      <c r="C5370" t="s">
        <v>253</v>
      </c>
      <c r="D5370" t="s">
        <v>259</v>
      </c>
      <c r="E5370">
        <v>5</v>
      </c>
      <c r="F5370">
        <v>2045</v>
      </c>
      <c r="G5370">
        <v>11869.591616559999</v>
      </c>
    </row>
    <row r="5371" spans="2:7" x14ac:dyDescent="0.25">
      <c r="B5371" t="s">
        <v>224</v>
      </c>
      <c r="C5371" t="s">
        <v>253</v>
      </c>
      <c r="D5371" t="s">
        <v>259</v>
      </c>
      <c r="E5371">
        <v>5</v>
      </c>
      <c r="F5371">
        <v>2050</v>
      </c>
      <c r="G5371">
        <v>12339.26939505</v>
      </c>
    </row>
    <row r="5372" spans="2:7" x14ac:dyDescent="0.25">
      <c r="B5372" t="s">
        <v>224</v>
      </c>
      <c r="C5372" t="s">
        <v>253</v>
      </c>
      <c r="D5372" t="s">
        <v>259</v>
      </c>
      <c r="E5372">
        <v>6</v>
      </c>
      <c r="F5372">
        <v>2010</v>
      </c>
      <c r="G5372">
        <v>4072.0196267000001</v>
      </c>
    </row>
    <row r="5373" spans="2:7" x14ac:dyDescent="0.25">
      <c r="B5373" t="s">
        <v>224</v>
      </c>
      <c r="C5373" t="s">
        <v>253</v>
      </c>
      <c r="D5373" t="s">
        <v>259</v>
      </c>
      <c r="E5373">
        <v>6</v>
      </c>
      <c r="F5373">
        <v>2015</v>
      </c>
      <c r="G5373">
        <v>3881.33921001</v>
      </c>
    </row>
    <row r="5374" spans="2:7" x14ac:dyDescent="0.25">
      <c r="B5374" t="s">
        <v>224</v>
      </c>
      <c r="C5374" t="s">
        <v>253</v>
      </c>
      <c r="D5374" t="s">
        <v>259</v>
      </c>
      <c r="E5374">
        <v>6</v>
      </c>
      <c r="F5374">
        <v>2020</v>
      </c>
      <c r="G5374">
        <v>3464.4140675399999</v>
      </c>
    </row>
    <row r="5375" spans="2:7" x14ac:dyDescent="0.25">
      <c r="B5375" t="s">
        <v>224</v>
      </c>
      <c r="C5375" t="s">
        <v>253</v>
      </c>
      <c r="D5375" t="s">
        <v>259</v>
      </c>
      <c r="E5375">
        <v>6</v>
      </c>
      <c r="F5375">
        <v>2025</v>
      </c>
      <c r="G5375">
        <v>3077.2316045600001</v>
      </c>
    </row>
    <row r="5376" spans="2:7" x14ac:dyDescent="0.25">
      <c r="B5376" t="s">
        <v>224</v>
      </c>
      <c r="C5376" t="s">
        <v>253</v>
      </c>
      <c r="D5376" t="s">
        <v>259</v>
      </c>
      <c r="E5376">
        <v>6</v>
      </c>
      <c r="F5376">
        <v>2030</v>
      </c>
      <c r="G5376">
        <v>2871.5162782799998</v>
      </c>
    </row>
    <row r="5377" spans="2:8" x14ac:dyDescent="0.25">
      <c r="B5377" t="s">
        <v>224</v>
      </c>
      <c r="C5377" t="s">
        <v>253</v>
      </c>
      <c r="D5377" t="s">
        <v>259</v>
      </c>
      <c r="E5377">
        <v>6</v>
      </c>
      <c r="F5377">
        <v>2035</v>
      </c>
      <c r="G5377">
        <v>2942.2254055100002</v>
      </c>
    </row>
    <row r="5378" spans="2:8" x14ac:dyDescent="0.25">
      <c r="B5378" t="s">
        <v>224</v>
      </c>
      <c r="C5378" t="s">
        <v>253</v>
      </c>
      <c r="D5378" t="s">
        <v>259</v>
      </c>
      <c r="E5378">
        <v>6</v>
      </c>
      <c r="F5378">
        <v>2040</v>
      </c>
      <c r="G5378">
        <v>5033.7668646100001</v>
      </c>
    </row>
    <row r="5379" spans="2:8" x14ac:dyDescent="0.25">
      <c r="B5379" t="s">
        <v>224</v>
      </c>
      <c r="C5379" t="s">
        <v>253</v>
      </c>
      <c r="D5379" t="s">
        <v>259</v>
      </c>
      <c r="E5379">
        <v>6</v>
      </c>
      <c r="F5379">
        <v>2045</v>
      </c>
      <c r="G5379">
        <v>4918.3497866500002</v>
      </c>
    </row>
    <row r="5380" spans="2:8" x14ac:dyDescent="0.25">
      <c r="B5380" t="s">
        <v>224</v>
      </c>
      <c r="C5380" t="s">
        <v>253</v>
      </c>
      <c r="D5380" t="s">
        <v>259</v>
      </c>
      <c r="E5380">
        <v>6</v>
      </c>
      <c r="F5380">
        <v>2050</v>
      </c>
      <c r="G5380">
        <v>3371.2958683100001</v>
      </c>
      <c r="H5380" s="161"/>
    </row>
    <row r="5381" spans="2:8" x14ac:dyDescent="0.25">
      <c r="B5381" t="s">
        <v>224</v>
      </c>
      <c r="C5381" t="s">
        <v>252</v>
      </c>
      <c r="D5381" t="s">
        <v>251</v>
      </c>
      <c r="E5381">
        <v>1</v>
      </c>
      <c r="F5381">
        <v>2010</v>
      </c>
      <c r="G5381" s="161">
        <v>1533976.25817</v>
      </c>
      <c r="H5381" s="161"/>
    </row>
    <row r="5382" spans="2:8" x14ac:dyDescent="0.25">
      <c r="B5382" t="s">
        <v>224</v>
      </c>
      <c r="C5382" t="s">
        <v>252</v>
      </c>
      <c r="D5382" t="s">
        <v>251</v>
      </c>
      <c r="E5382">
        <v>1</v>
      </c>
      <c r="F5382">
        <v>2015</v>
      </c>
      <c r="G5382" s="161">
        <v>1596290.94591</v>
      </c>
      <c r="H5382" s="161"/>
    </row>
    <row r="5383" spans="2:8" x14ac:dyDescent="0.25">
      <c r="B5383" t="s">
        <v>224</v>
      </c>
      <c r="C5383" t="s">
        <v>252</v>
      </c>
      <c r="D5383" t="s">
        <v>251</v>
      </c>
      <c r="E5383">
        <v>1</v>
      </c>
      <c r="F5383">
        <v>2020</v>
      </c>
      <c r="G5383" s="161">
        <v>1673839.6552800001</v>
      </c>
      <c r="H5383" s="161"/>
    </row>
    <row r="5384" spans="2:8" x14ac:dyDescent="0.25">
      <c r="B5384" t="s">
        <v>224</v>
      </c>
      <c r="C5384" t="s">
        <v>252</v>
      </c>
      <c r="D5384" t="s">
        <v>251</v>
      </c>
      <c r="E5384">
        <v>1</v>
      </c>
      <c r="F5384">
        <v>2025</v>
      </c>
      <c r="G5384" s="161">
        <v>1723157.8541300001</v>
      </c>
      <c r="H5384" s="161"/>
    </row>
    <row r="5385" spans="2:8" x14ac:dyDescent="0.25">
      <c r="B5385" t="s">
        <v>224</v>
      </c>
      <c r="C5385" t="s">
        <v>252</v>
      </c>
      <c r="D5385" t="s">
        <v>251</v>
      </c>
      <c r="E5385">
        <v>1</v>
      </c>
      <c r="F5385">
        <v>2030</v>
      </c>
      <c r="G5385" s="161">
        <v>1783244.4778700001</v>
      </c>
      <c r="H5385" s="161"/>
    </row>
    <row r="5386" spans="2:8" x14ac:dyDescent="0.25">
      <c r="B5386" t="s">
        <v>224</v>
      </c>
      <c r="C5386" t="s">
        <v>252</v>
      </c>
      <c r="D5386" t="s">
        <v>251</v>
      </c>
      <c r="E5386">
        <v>1</v>
      </c>
      <c r="F5386">
        <v>2035</v>
      </c>
      <c r="G5386" s="161">
        <v>1769743.16038</v>
      </c>
      <c r="H5386" s="161"/>
    </row>
    <row r="5387" spans="2:8" x14ac:dyDescent="0.25">
      <c r="B5387" t="s">
        <v>224</v>
      </c>
      <c r="C5387" t="s">
        <v>252</v>
      </c>
      <c r="D5387" t="s">
        <v>251</v>
      </c>
      <c r="E5387">
        <v>1</v>
      </c>
      <c r="F5387">
        <v>2040</v>
      </c>
      <c r="G5387" s="161">
        <v>1800763.4342400001</v>
      </c>
      <c r="H5387" s="161"/>
    </row>
    <row r="5388" spans="2:8" x14ac:dyDescent="0.25">
      <c r="B5388" t="s">
        <v>224</v>
      </c>
      <c r="C5388" t="s">
        <v>252</v>
      </c>
      <c r="D5388" t="s">
        <v>251</v>
      </c>
      <c r="E5388">
        <v>1</v>
      </c>
      <c r="F5388">
        <v>2045</v>
      </c>
      <c r="G5388" s="161">
        <v>1839445.0569800001</v>
      </c>
      <c r="H5388" s="161"/>
    </row>
    <row r="5389" spans="2:8" x14ac:dyDescent="0.25">
      <c r="B5389" t="s">
        <v>224</v>
      </c>
      <c r="C5389" t="s">
        <v>252</v>
      </c>
      <c r="D5389" t="s">
        <v>251</v>
      </c>
      <c r="E5389">
        <v>1</v>
      </c>
      <c r="F5389">
        <v>2050</v>
      </c>
      <c r="G5389" s="161">
        <v>1866175.1184700001</v>
      </c>
      <c r="H5389" s="161"/>
    </row>
    <row r="5390" spans="2:8" x14ac:dyDescent="0.25">
      <c r="B5390" t="s">
        <v>224</v>
      </c>
      <c r="C5390" t="s">
        <v>252</v>
      </c>
      <c r="D5390" t="s">
        <v>251</v>
      </c>
      <c r="E5390">
        <v>2</v>
      </c>
      <c r="F5390">
        <v>2010</v>
      </c>
      <c r="G5390" s="161">
        <v>815001.80140300002</v>
      </c>
      <c r="H5390" s="161"/>
    </row>
    <row r="5391" spans="2:8" x14ac:dyDescent="0.25">
      <c r="B5391" t="s">
        <v>224</v>
      </c>
      <c r="C5391" t="s">
        <v>252</v>
      </c>
      <c r="D5391" t="s">
        <v>251</v>
      </c>
      <c r="E5391">
        <v>2</v>
      </c>
      <c r="F5391">
        <v>2015</v>
      </c>
      <c r="G5391" s="161">
        <v>779884.06398400001</v>
      </c>
      <c r="H5391" s="161"/>
    </row>
    <row r="5392" spans="2:8" x14ac:dyDescent="0.25">
      <c r="B5392" t="s">
        <v>224</v>
      </c>
      <c r="C5392" t="s">
        <v>252</v>
      </c>
      <c r="D5392" t="s">
        <v>251</v>
      </c>
      <c r="E5392">
        <v>2</v>
      </c>
      <c r="F5392">
        <v>2020</v>
      </c>
      <c r="G5392" s="161">
        <v>828204.17184299999</v>
      </c>
      <c r="H5392" s="161"/>
    </row>
    <row r="5393" spans="2:8" x14ac:dyDescent="0.25">
      <c r="B5393" t="s">
        <v>224</v>
      </c>
      <c r="C5393" t="s">
        <v>252</v>
      </c>
      <c r="D5393" t="s">
        <v>251</v>
      </c>
      <c r="E5393">
        <v>2</v>
      </c>
      <c r="F5393">
        <v>2025</v>
      </c>
      <c r="G5393" s="161">
        <v>843433.88435099996</v>
      </c>
      <c r="H5393" s="161"/>
    </row>
    <row r="5394" spans="2:8" x14ac:dyDescent="0.25">
      <c r="B5394" t="s">
        <v>224</v>
      </c>
      <c r="C5394" t="s">
        <v>252</v>
      </c>
      <c r="D5394" t="s">
        <v>251</v>
      </c>
      <c r="E5394">
        <v>2</v>
      </c>
      <c r="F5394">
        <v>2030</v>
      </c>
      <c r="G5394" s="161">
        <v>830972.51934799994</v>
      </c>
      <c r="H5394" s="161"/>
    </row>
    <row r="5395" spans="2:8" x14ac:dyDescent="0.25">
      <c r="B5395" t="s">
        <v>224</v>
      </c>
      <c r="C5395" t="s">
        <v>252</v>
      </c>
      <c r="D5395" t="s">
        <v>251</v>
      </c>
      <c r="E5395">
        <v>2</v>
      </c>
      <c r="F5395">
        <v>2035</v>
      </c>
      <c r="G5395" s="161">
        <v>819260.92872099997</v>
      </c>
      <c r="H5395" s="161"/>
    </row>
    <row r="5396" spans="2:8" x14ac:dyDescent="0.25">
      <c r="B5396" t="s">
        <v>224</v>
      </c>
      <c r="C5396" t="s">
        <v>252</v>
      </c>
      <c r="D5396" t="s">
        <v>251</v>
      </c>
      <c r="E5396">
        <v>2</v>
      </c>
      <c r="F5396">
        <v>2040</v>
      </c>
      <c r="G5396" s="161">
        <v>811548.07531300001</v>
      </c>
      <c r="H5396" s="161"/>
    </row>
    <row r="5397" spans="2:8" x14ac:dyDescent="0.25">
      <c r="B5397" t="s">
        <v>224</v>
      </c>
      <c r="C5397" t="s">
        <v>252</v>
      </c>
      <c r="D5397" t="s">
        <v>251</v>
      </c>
      <c r="E5397">
        <v>2</v>
      </c>
      <c r="F5397">
        <v>2045</v>
      </c>
      <c r="G5397" s="161">
        <v>824644.30874300003</v>
      </c>
      <c r="H5397" s="161"/>
    </row>
    <row r="5398" spans="2:8" x14ac:dyDescent="0.25">
      <c r="B5398" t="s">
        <v>224</v>
      </c>
      <c r="C5398" t="s">
        <v>252</v>
      </c>
      <c r="D5398" t="s">
        <v>251</v>
      </c>
      <c r="E5398">
        <v>2</v>
      </c>
      <c r="F5398">
        <v>2050</v>
      </c>
      <c r="G5398" s="161">
        <v>836950.721028</v>
      </c>
      <c r="H5398" s="161"/>
    </row>
    <row r="5399" spans="2:8" x14ac:dyDescent="0.25">
      <c r="B5399" t="s">
        <v>224</v>
      </c>
      <c r="C5399" t="s">
        <v>252</v>
      </c>
      <c r="D5399" t="s">
        <v>251</v>
      </c>
      <c r="E5399">
        <v>3</v>
      </c>
      <c r="F5399">
        <v>2010</v>
      </c>
      <c r="G5399" s="161">
        <v>253544.62624400001</v>
      </c>
      <c r="H5399" s="161"/>
    </row>
    <row r="5400" spans="2:8" x14ac:dyDescent="0.25">
      <c r="B5400" t="s">
        <v>224</v>
      </c>
      <c r="C5400" t="s">
        <v>252</v>
      </c>
      <c r="D5400" t="s">
        <v>251</v>
      </c>
      <c r="E5400">
        <v>3</v>
      </c>
      <c r="F5400">
        <v>2015</v>
      </c>
      <c r="G5400" s="161">
        <v>309043.594904</v>
      </c>
      <c r="H5400" s="161"/>
    </row>
    <row r="5401" spans="2:8" x14ac:dyDescent="0.25">
      <c r="B5401" t="s">
        <v>224</v>
      </c>
      <c r="C5401" t="s">
        <v>252</v>
      </c>
      <c r="D5401" t="s">
        <v>251</v>
      </c>
      <c r="E5401">
        <v>3</v>
      </c>
      <c r="F5401">
        <v>2020</v>
      </c>
      <c r="G5401" s="161">
        <v>317021.06069200003</v>
      </c>
      <c r="H5401" s="161"/>
    </row>
    <row r="5402" spans="2:8" x14ac:dyDescent="0.25">
      <c r="B5402" t="s">
        <v>224</v>
      </c>
      <c r="C5402" t="s">
        <v>252</v>
      </c>
      <c r="D5402" t="s">
        <v>251</v>
      </c>
      <c r="E5402">
        <v>3</v>
      </c>
      <c r="F5402">
        <v>2025</v>
      </c>
      <c r="G5402" s="161">
        <v>326068.983702</v>
      </c>
      <c r="H5402" s="161"/>
    </row>
    <row r="5403" spans="2:8" x14ac:dyDescent="0.25">
      <c r="B5403" t="s">
        <v>224</v>
      </c>
      <c r="C5403" t="s">
        <v>252</v>
      </c>
      <c r="D5403" t="s">
        <v>251</v>
      </c>
      <c r="E5403">
        <v>3</v>
      </c>
      <c r="F5403">
        <v>2030</v>
      </c>
      <c r="G5403" s="161">
        <v>325433.74536900001</v>
      </c>
      <c r="H5403" s="161"/>
    </row>
    <row r="5404" spans="2:8" x14ac:dyDescent="0.25">
      <c r="B5404" t="s">
        <v>224</v>
      </c>
      <c r="C5404" t="s">
        <v>252</v>
      </c>
      <c r="D5404" t="s">
        <v>251</v>
      </c>
      <c r="E5404">
        <v>3</v>
      </c>
      <c r="F5404">
        <v>2035</v>
      </c>
      <c r="G5404" s="161">
        <v>330297.42684999999</v>
      </c>
      <c r="H5404" s="161"/>
    </row>
    <row r="5405" spans="2:8" x14ac:dyDescent="0.25">
      <c r="B5405" t="s">
        <v>224</v>
      </c>
      <c r="C5405" t="s">
        <v>252</v>
      </c>
      <c r="D5405" t="s">
        <v>251</v>
      </c>
      <c r="E5405">
        <v>3</v>
      </c>
      <c r="F5405">
        <v>2040</v>
      </c>
      <c r="G5405" s="161">
        <v>327737.86279899999</v>
      </c>
      <c r="H5405" s="161"/>
    </row>
    <row r="5406" spans="2:8" x14ac:dyDescent="0.25">
      <c r="B5406" t="s">
        <v>224</v>
      </c>
      <c r="C5406" t="s">
        <v>252</v>
      </c>
      <c r="D5406" t="s">
        <v>251</v>
      </c>
      <c r="E5406">
        <v>3</v>
      </c>
      <c r="F5406">
        <v>2045</v>
      </c>
      <c r="G5406" s="161">
        <v>326249.81550000003</v>
      </c>
      <c r="H5406" s="161"/>
    </row>
    <row r="5407" spans="2:8" x14ac:dyDescent="0.25">
      <c r="B5407" t="s">
        <v>224</v>
      </c>
      <c r="C5407" t="s">
        <v>252</v>
      </c>
      <c r="D5407" t="s">
        <v>251</v>
      </c>
      <c r="E5407">
        <v>3</v>
      </c>
      <c r="F5407">
        <v>2050</v>
      </c>
      <c r="G5407" s="161">
        <v>331074.48455300002</v>
      </c>
      <c r="H5407" s="161"/>
    </row>
    <row r="5408" spans="2:8" x14ac:dyDescent="0.25">
      <c r="B5408" t="s">
        <v>224</v>
      </c>
      <c r="C5408" t="s">
        <v>252</v>
      </c>
      <c r="D5408" t="s">
        <v>251</v>
      </c>
      <c r="E5408">
        <v>4</v>
      </c>
      <c r="F5408">
        <v>2010</v>
      </c>
      <c r="G5408" s="161">
        <v>116451.171179</v>
      </c>
      <c r="H5408" s="161"/>
    </row>
    <row r="5409" spans="2:8" x14ac:dyDescent="0.25">
      <c r="B5409" t="s">
        <v>224</v>
      </c>
      <c r="C5409" t="s">
        <v>252</v>
      </c>
      <c r="D5409" t="s">
        <v>251</v>
      </c>
      <c r="E5409">
        <v>4</v>
      </c>
      <c r="F5409">
        <v>2015</v>
      </c>
      <c r="G5409" s="161">
        <v>164622.46251899999</v>
      </c>
      <c r="H5409" s="161"/>
    </row>
    <row r="5410" spans="2:8" x14ac:dyDescent="0.25">
      <c r="B5410" t="s">
        <v>224</v>
      </c>
      <c r="C5410" t="s">
        <v>252</v>
      </c>
      <c r="D5410" t="s">
        <v>251</v>
      </c>
      <c r="E5410">
        <v>4</v>
      </c>
      <c r="F5410">
        <v>2020</v>
      </c>
      <c r="G5410" s="161">
        <v>172999.95374</v>
      </c>
      <c r="H5410" s="161"/>
    </row>
    <row r="5411" spans="2:8" x14ac:dyDescent="0.25">
      <c r="B5411" t="s">
        <v>224</v>
      </c>
      <c r="C5411" t="s">
        <v>252</v>
      </c>
      <c r="D5411" t="s">
        <v>251</v>
      </c>
      <c r="E5411">
        <v>4</v>
      </c>
      <c r="F5411">
        <v>2025</v>
      </c>
      <c r="G5411" s="161">
        <v>182586.446379</v>
      </c>
      <c r="H5411" s="161"/>
    </row>
    <row r="5412" spans="2:8" x14ac:dyDescent="0.25">
      <c r="B5412" t="s">
        <v>224</v>
      </c>
      <c r="C5412" t="s">
        <v>252</v>
      </c>
      <c r="D5412" t="s">
        <v>251</v>
      </c>
      <c r="E5412">
        <v>4</v>
      </c>
      <c r="F5412">
        <v>2030</v>
      </c>
      <c r="G5412" s="161">
        <v>179231.24105899999</v>
      </c>
      <c r="H5412" s="161"/>
    </row>
    <row r="5413" spans="2:8" x14ac:dyDescent="0.25">
      <c r="B5413" t="s">
        <v>224</v>
      </c>
      <c r="C5413" t="s">
        <v>252</v>
      </c>
      <c r="D5413" t="s">
        <v>251</v>
      </c>
      <c r="E5413">
        <v>4</v>
      </c>
      <c r="F5413">
        <v>2035</v>
      </c>
      <c r="G5413" s="161">
        <v>183923.63663699999</v>
      </c>
      <c r="H5413" s="161"/>
    </row>
    <row r="5414" spans="2:8" x14ac:dyDescent="0.25">
      <c r="B5414" t="s">
        <v>224</v>
      </c>
      <c r="C5414" t="s">
        <v>252</v>
      </c>
      <c r="D5414" t="s">
        <v>251</v>
      </c>
      <c r="E5414">
        <v>4</v>
      </c>
      <c r="F5414">
        <v>2040</v>
      </c>
      <c r="G5414" s="161">
        <v>186682.071868</v>
      </c>
      <c r="H5414" s="161"/>
    </row>
    <row r="5415" spans="2:8" x14ac:dyDescent="0.25">
      <c r="B5415" t="s">
        <v>224</v>
      </c>
      <c r="C5415" t="s">
        <v>252</v>
      </c>
      <c r="D5415" t="s">
        <v>251</v>
      </c>
      <c r="E5415">
        <v>4</v>
      </c>
      <c r="F5415">
        <v>2045</v>
      </c>
      <c r="G5415" s="161">
        <v>189598.104062</v>
      </c>
      <c r="H5415" s="161"/>
    </row>
    <row r="5416" spans="2:8" x14ac:dyDescent="0.25">
      <c r="B5416" t="s">
        <v>224</v>
      </c>
      <c r="C5416" t="s">
        <v>252</v>
      </c>
      <c r="D5416" t="s">
        <v>251</v>
      </c>
      <c r="E5416">
        <v>4</v>
      </c>
      <c r="F5416">
        <v>2050</v>
      </c>
      <c r="G5416" s="161">
        <v>191037.56155400001</v>
      </c>
    </row>
    <row r="5417" spans="2:8" x14ac:dyDescent="0.25">
      <c r="B5417" t="s">
        <v>224</v>
      </c>
      <c r="C5417" t="s">
        <v>252</v>
      </c>
      <c r="D5417" t="s">
        <v>251</v>
      </c>
      <c r="E5417">
        <v>5</v>
      </c>
      <c r="F5417">
        <v>2010</v>
      </c>
      <c r="G5417">
        <v>34543.816903209998</v>
      </c>
    </row>
    <row r="5418" spans="2:8" x14ac:dyDescent="0.25">
      <c r="B5418" t="s">
        <v>224</v>
      </c>
      <c r="C5418" t="s">
        <v>252</v>
      </c>
      <c r="D5418" t="s">
        <v>251</v>
      </c>
      <c r="E5418">
        <v>5</v>
      </c>
      <c r="F5418">
        <v>2015</v>
      </c>
      <c r="G5418">
        <v>47895.810032599999</v>
      </c>
    </row>
    <row r="5419" spans="2:8" x14ac:dyDescent="0.25">
      <c r="B5419" t="s">
        <v>224</v>
      </c>
      <c r="C5419" t="s">
        <v>252</v>
      </c>
      <c r="D5419" t="s">
        <v>251</v>
      </c>
      <c r="E5419">
        <v>5</v>
      </c>
      <c r="F5419">
        <v>2020</v>
      </c>
      <c r="G5419">
        <v>53685.802304240002</v>
      </c>
    </row>
    <row r="5420" spans="2:8" x14ac:dyDescent="0.25">
      <c r="B5420" t="s">
        <v>224</v>
      </c>
      <c r="C5420" t="s">
        <v>252</v>
      </c>
      <c r="D5420" t="s">
        <v>251</v>
      </c>
      <c r="E5420">
        <v>5</v>
      </c>
      <c r="F5420">
        <v>2025</v>
      </c>
      <c r="G5420">
        <v>50497.991311780002</v>
      </c>
    </row>
    <row r="5421" spans="2:8" x14ac:dyDescent="0.25">
      <c r="B5421" t="s">
        <v>224</v>
      </c>
      <c r="C5421" t="s">
        <v>252</v>
      </c>
      <c r="D5421" t="s">
        <v>251</v>
      </c>
      <c r="E5421">
        <v>5</v>
      </c>
      <c r="F5421">
        <v>2030</v>
      </c>
      <c r="G5421">
        <v>52887.82500836</v>
      </c>
    </row>
    <row r="5422" spans="2:8" x14ac:dyDescent="0.25">
      <c r="B5422" t="s">
        <v>224</v>
      </c>
      <c r="C5422" t="s">
        <v>252</v>
      </c>
      <c r="D5422" t="s">
        <v>251</v>
      </c>
      <c r="E5422">
        <v>5</v>
      </c>
      <c r="F5422">
        <v>2035</v>
      </c>
      <c r="G5422">
        <v>52206.495442879997</v>
      </c>
    </row>
    <row r="5423" spans="2:8" x14ac:dyDescent="0.25">
      <c r="B5423" t="s">
        <v>224</v>
      </c>
      <c r="C5423" t="s">
        <v>252</v>
      </c>
      <c r="D5423" t="s">
        <v>251</v>
      </c>
      <c r="E5423">
        <v>5</v>
      </c>
      <c r="F5423">
        <v>2040</v>
      </c>
      <c r="G5423">
        <v>53607.246310909999</v>
      </c>
    </row>
    <row r="5424" spans="2:8" x14ac:dyDescent="0.25">
      <c r="B5424" t="s">
        <v>224</v>
      </c>
      <c r="C5424" t="s">
        <v>252</v>
      </c>
      <c r="D5424" t="s">
        <v>251</v>
      </c>
      <c r="E5424">
        <v>5</v>
      </c>
      <c r="F5424">
        <v>2045</v>
      </c>
      <c r="G5424">
        <v>49406.591679750003</v>
      </c>
    </row>
    <row r="5425" spans="2:8" x14ac:dyDescent="0.25">
      <c r="B5425" t="s">
        <v>224</v>
      </c>
      <c r="C5425" t="s">
        <v>252</v>
      </c>
      <c r="D5425" t="s">
        <v>251</v>
      </c>
      <c r="E5425">
        <v>5</v>
      </c>
      <c r="F5425">
        <v>2050</v>
      </c>
      <c r="G5425">
        <v>58490.332991329997</v>
      </c>
    </row>
    <row r="5426" spans="2:8" x14ac:dyDescent="0.25">
      <c r="B5426" t="s">
        <v>224</v>
      </c>
      <c r="C5426" t="s">
        <v>252</v>
      </c>
      <c r="D5426" t="s">
        <v>251</v>
      </c>
      <c r="E5426">
        <v>6</v>
      </c>
      <c r="F5426">
        <v>2010</v>
      </c>
      <c r="G5426">
        <v>19676.452503690001</v>
      </c>
    </row>
    <row r="5427" spans="2:8" x14ac:dyDescent="0.25">
      <c r="B5427" t="s">
        <v>224</v>
      </c>
      <c r="C5427" t="s">
        <v>252</v>
      </c>
      <c r="D5427" t="s">
        <v>251</v>
      </c>
      <c r="E5427">
        <v>6</v>
      </c>
      <c r="F5427">
        <v>2015</v>
      </c>
      <c r="G5427">
        <v>23127.786471570002</v>
      </c>
    </row>
    <row r="5428" spans="2:8" x14ac:dyDescent="0.25">
      <c r="B5428" t="s">
        <v>224</v>
      </c>
      <c r="C5428" t="s">
        <v>252</v>
      </c>
      <c r="D5428" t="s">
        <v>251</v>
      </c>
      <c r="E5428">
        <v>6</v>
      </c>
      <c r="F5428">
        <v>2020</v>
      </c>
      <c r="G5428">
        <v>21509.278647949999</v>
      </c>
    </row>
    <row r="5429" spans="2:8" x14ac:dyDescent="0.25">
      <c r="B5429" t="s">
        <v>224</v>
      </c>
      <c r="C5429" t="s">
        <v>252</v>
      </c>
      <c r="D5429" t="s">
        <v>251</v>
      </c>
      <c r="E5429">
        <v>6</v>
      </c>
      <c r="F5429">
        <v>2025</v>
      </c>
      <c r="G5429">
        <v>19027.139395990002</v>
      </c>
    </row>
    <row r="5430" spans="2:8" x14ac:dyDescent="0.25">
      <c r="B5430" t="s">
        <v>224</v>
      </c>
      <c r="C5430" t="s">
        <v>252</v>
      </c>
      <c r="D5430" t="s">
        <v>251</v>
      </c>
      <c r="E5430">
        <v>6</v>
      </c>
      <c r="F5430">
        <v>2030</v>
      </c>
      <c r="G5430">
        <v>19471.354386120001</v>
      </c>
    </row>
    <row r="5431" spans="2:8" x14ac:dyDescent="0.25">
      <c r="B5431" t="s">
        <v>224</v>
      </c>
      <c r="C5431" t="s">
        <v>252</v>
      </c>
      <c r="D5431" t="s">
        <v>251</v>
      </c>
      <c r="E5431">
        <v>6</v>
      </c>
      <c r="F5431">
        <v>2035</v>
      </c>
      <c r="G5431">
        <v>20575.138554019999</v>
      </c>
    </row>
    <row r="5432" spans="2:8" x14ac:dyDescent="0.25">
      <c r="B5432" t="s">
        <v>224</v>
      </c>
      <c r="C5432" t="s">
        <v>252</v>
      </c>
      <c r="D5432" t="s">
        <v>251</v>
      </c>
      <c r="E5432">
        <v>6</v>
      </c>
      <c r="F5432">
        <v>2040</v>
      </c>
      <c r="G5432">
        <v>20995.502520679998</v>
      </c>
    </row>
    <row r="5433" spans="2:8" x14ac:dyDescent="0.25">
      <c r="B5433" t="s">
        <v>224</v>
      </c>
      <c r="C5433" t="s">
        <v>252</v>
      </c>
      <c r="D5433" t="s">
        <v>251</v>
      </c>
      <c r="E5433">
        <v>6</v>
      </c>
      <c r="F5433">
        <v>2045</v>
      </c>
      <c r="G5433">
        <v>19544.636091119999</v>
      </c>
    </row>
    <row r="5434" spans="2:8" x14ac:dyDescent="0.25">
      <c r="B5434" t="s">
        <v>224</v>
      </c>
      <c r="C5434" t="s">
        <v>252</v>
      </c>
      <c r="D5434" t="s">
        <v>251</v>
      </c>
      <c r="E5434">
        <v>6</v>
      </c>
      <c r="F5434">
        <v>2050</v>
      </c>
      <c r="G5434">
        <v>19175.75099565</v>
      </c>
      <c r="H5434" s="161"/>
    </row>
    <row r="5435" spans="2:8" x14ac:dyDescent="0.25">
      <c r="B5435" t="s">
        <v>224</v>
      </c>
      <c r="C5435" t="s">
        <v>252</v>
      </c>
      <c r="D5435" t="s">
        <v>254</v>
      </c>
      <c r="E5435">
        <v>1</v>
      </c>
      <c r="F5435">
        <v>2010</v>
      </c>
      <c r="G5435" s="161">
        <v>336065.272987</v>
      </c>
      <c r="H5435" s="161"/>
    </row>
    <row r="5436" spans="2:8" x14ac:dyDescent="0.25">
      <c r="B5436" t="s">
        <v>224</v>
      </c>
      <c r="C5436" t="s">
        <v>252</v>
      </c>
      <c r="D5436" t="s">
        <v>254</v>
      </c>
      <c r="E5436">
        <v>1</v>
      </c>
      <c r="F5436">
        <v>2015</v>
      </c>
      <c r="G5436" s="161">
        <v>387372.57195299998</v>
      </c>
      <c r="H5436" s="161"/>
    </row>
    <row r="5437" spans="2:8" x14ac:dyDescent="0.25">
      <c r="B5437" t="s">
        <v>224</v>
      </c>
      <c r="C5437" t="s">
        <v>252</v>
      </c>
      <c r="D5437" t="s">
        <v>254</v>
      </c>
      <c r="E5437">
        <v>1</v>
      </c>
      <c r="F5437">
        <v>2020</v>
      </c>
      <c r="G5437" s="161">
        <v>430867.87556499999</v>
      </c>
      <c r="H5437" s="161"/>
    </row>
    <row r="5438" spans="2:8" x14ac:dyDescent="0.25">
      <c r="B5438" t="s">
        <v>224</v>
      </c>
      <c r="C5438" t="s">
        <v>252</v>
      </c>
      <c r="D5438" t="s">
        <v>254</v>
      </c>
      <c r="E5438">
        <v>1</v>
      </c>
      <c r="F5438">
        <v>2025</v>
      </c>
      <c r="G5438" s="161">
        <v>459693.01870800002</v>
      </c>
      <c r="H5438" s="161"/>
    </row>
    <row r="5439" spans="2:8" x14ac:dyDescent="0.25">
      <c r="B5439" t="s">
        <v>224</v>
      </c>
      <c r="C5439" t="s">
        <v>252</v>
      </c>
      <c r="D5439" t="s">
        <v>254</v>
      </c>
      <c r="E5439">
        <v>1</v>
      </c>
      <c r="F5439">
        <v>2030</v>
      </c>
      <c r="G5439" s="161">
        <v>483000.58696400002</v>
      </c>
      <c r="H5439" s="161"/>
    </row>
    <row r="5440" spans="2:8" x14ac:dyDescent="0.25">
      <c r="B5440" t="s">
        <v>224</v>
      </c>
      <c r="C5440" t="s">
        <v>252</v>
      </c>
      <c r="D5440" t="s">
        <v>254</v>
      </c>
      <c r="E5440">
        <v>1</v>
      </c>
      <c r="F5440">
        <v>2035</v>
      </c>
      <c r="G5440" s="161">
        <v>503676.19276499999</v>
      </c>
      <c r="H5440" s="161"/>
    </row>
    <row r="5441" spans="2:8" x14ac:dyDescent="0.25">
      <c r="B5441" t="s">
        <v>224</v>
      </c>
      <c r="C5441" t="s">
        <v>252</v>
      </c>
      <c r="D5441" t="s">
        <v>254</v>
      </c>
      <c r="E5441">
        <v>1</v>
      </c>
      <c r="F5441">
        <v>2040</v>
      </c>
      <c r="G5441" s="161">
        <v>521685.67987599998</v>
      </c>
      <c r="H5441" s="161"/>
    </row>
    <row r="5442" spans="2:8" x14ac:dyDescent="0.25">
      <c r="B5442" t="s">
        <v>224</v>
      </c>
      <c r="C5442" t="s">
        <v>252</v>
      </c>
      <c r="D5442" t="s">
        <v>254</v>
      </c>
      <c r="E5442">
        <v>1</v>
      </c>
      <c r="F5442">
        <v>2045</v>
      </c>
      <c r="G5442" s="161">
        <v>530444.11263800005</v>
      </c>
      <c r="H5442" s="161"/>
    </row>
    <row r="5443" spans="2:8" x14ac:dyDescent="0.25">
      <c r="B5443" t="s">
        <v>224</v>
      </c>
      <c r="C5443" t="s">
        <v>252</v>
      </c>
      <c r="D5443" t="s">
        <v>254</v>
      </c>
      <c r="E5443">
        <v>1</v>
      </c>
      <c r="F5443">
        <v>2050</v>
      </c>
      <c r="G5443" s="161">
        <v>540582.42025800003</v>
      </c>
      <c r="H5443" s="161"/>
    </row>
    <row r="5444" spans="2:8" x14ac:dyDescent="0.25">
      <c r="B5444" t="s">
        <v>224</v>
      </c>
      <c r="C5444" t="s">
        <v>252</v>
      </c>
      <c r="D5444" t="s">
        <v>254</v>
      </c>
      <c r="E5444">
        <v>2</v>
      </c>
      <c r="F5444">
        <v>2010</v>
      </c>
      <c r="G5444" s="161">
        <v>162841.406327</v>
      </c>
      <c r="H5444" s="161"/>
    </row>
    <row r="5445" spans="2:8" x14ac:dyDescent="0.25">
      <c r="B5445" t="s">
        <v>224</v>
      </c>
      <c r="C5445" t="s">
        <v>252</v>
      </c>
      <c r="D5445" t="s">
        <v>254</v>
      </c>
      <c r="E5445">
        <v>2</v>
      </c>
      <c r="F5445">
        <v>2015</v>
      </c>
      <c r="G5445" s="161">
        <v>178204.694804</v>
      </c>
      <c r="H5445" s="161"/>
    </row>
    <row r="5446" spans="2:8" x14ac:dyDescent="0.25">
      <c r="B5446" t="s">
        <v>224</v>
      </c>
      <c r="C5446" t="s">
        <v>252</v>
      </c>
      <c r="D5446" t="s">
        <v>254</v>
      </c>
      <c r="E5446">
        <v>2</v>
      </c>
      <c r="F5446">
        <v>2020</v>
      </c>
      <c r="G5446" s="161">
        <v>200480.38019900001</v>
      </c>
      <c r="H5446" s="161"/>
    </row>
    <row r="5447" spans="2:8" x14ac:dyDescent="0.25">
      <c r="B5447" t="s">
        <v>224</v>
      </c>
      <c r="C5447" t="s">
        <v>252</v>
      </c>
      <c r="D5447" t="s">
        <v>254</v>
      </c>
      <c r="E5447">
        <v>2</v>
      </c>
      <c r="F5447">
        <v>2025</v>
      </c>
      <c r="G5447" s="161">
        <v>210930.09708800001</v>
      </c>
      <c r="H5447" s="161"/>
    </row>
    <row r="5448" spans="2:8" x14ac:dyDescent="0.25">
      <c r="B5448" t="s">
        <v>224</v>
      </c>
      <c r="C5448" t="s">
        <v>252</v>
      </c>
      <c r="D5448" t="s">
        <v>254</v>
      </c>
      <c r="E5448">
        <v>2</v>
      </c>
      <c r="F5448">
        <v>2030</v>
      </c>
      <c r="G5448" s="161">
        <v>211505.85523399999</v>
      </c>
      <c r="H5448" s="161"/>
    </row>
    <row r="5449" spans="2:8" x14ac:dyDescent="0.25">
      <c r="B5449" t="s">
        <v>224</v>
      </c>
      <c r="C5449" t="s">
        <v>252</v>
      </c>
      <c r="D5449" t="s">
        <v>254</v>
      </c>
      <c r="E5449">
        <v>2</v>
      </c>
      <c r="F5449">
        <v>2035</v>
      </c>
      <c r="G5449" s="161">
        <v>217437.00770300001</v>
      </c>
      <c r="H5449" s="161"/>
    </row>
    <row r="5450" spans="2:8" x14ac:dyDescent="0.25">
      <c r="B5450" t="s">
        <v>224</v>
      </c>
      <c r="C5450" t="s">
        <v>252</v>
      </c>
      <c r="D5450" t="s">
        <v>254</v>
      </c>
      <c r="E5450">
        <v>2</v>
      </c>
      <c r="F5450">
        <v>2040</v>
      </c>
      <c r="G5450" s="161">
        <v>222555.01352499999</v>
      </c>
      <c r="H5450" s="161"/>
    </row>
    <row r="5451" spans="2:8" x14ac:dyDescent="0.25">
      <c r="B5451" t="s">
        <v>224</v>
      </c>
      <c r="C5451" t="s">
        <v>252</v>
      </c>
      <c r="D5451" t="s">
        <v>254</v>
      </c>
      <c r="E5451">
        <v>2</v>
      </c>
      <c r="F5451">
        <v>2045</v>
      </c>
      <c r="G5451" s="161">
        <v>215346.36027100001</v>
      </c>
      <c r="H5451" s="161"/>
    </row>
    <row r="5452" spans="2:8" x14ac:dyDescent="0.25">
      <c r="B5452" t="s">
        <v>224</v>
      </c>
      <c r="C5452" t="s">
        <v>252</v>
      </c>
      <c r="D5452" t="s">
        <v>254</v>
      </c>
      <c r="E5452">
        <v>2</v>
      </c>
      <c r="F5452">
        <v>2050</v>
      </c>
      <c r="G5452" s="161">
        <v>221735.177918</v>
      </c>
    </row>
    <row r="5453" spans="2:8" x14ac:dyDescent="0.25">
      <c r="B5453" t="s">
        <v>224</v>
      </c>
      <c r="C5453" t="s">
        <v>252</v>
      </c>
      <c r="D5453" t="s">
        <v>254</v>
      </c>
      <c r="E5453">
        <v>3</v>
      </c>
      <c r="F5453">
        <v>2010</v>
      </c>
      <c r="G5453">
        <v>80805.819891120002</v>
      </c>
    </row>
    <row r="5454" spans="2:8" x14ac:dyDescent="0.25">
      <c r="B5454" t="s">
        <v>224</v>
      </c>
      <c r="C5454" t="s">
        <v>252</v>
      </c>
      <c r="D5454" t="s">
        <v>254</v>
      </c>
      <c r="E5454">
        <v>3</v>
      </c>
      <c r="F5454">
        <v>2015</v>
      </c>
      <c r="G5454">
        <v>89334.369913620001</v>
      </c>
    </row>
    <row r="5455" spans="2:8" x14ac:dyDescent="0.25">
      <c r="B5455" t="s">
        <v>224</v>
      </c>
      <c r="C5455" t="s">
        <v>252</v>
      </c>
      <c r="D5455" t="s">
        <v>254</v>
      </c>
      <c r="E5455">
        <v>3</v>
      </c>
      <c r="F5455">
        <v>2020</v>
      </c>
      <c r="G5455">
        <v>88976.046778189993</v>
      </c>
    </row>
    <row r="5456" spans="2:8" x14ac:dyDescent="0.25">
      <c r="B5456" t="s">
        <v>224</v>
      </c>
      <c r="C5456" t="s">
        <v>252</v>
      </c>
      <c r="D5456" t="s">
        <v>254</v>
      </c>
      <c r="E5456">
        <v>3</v>
      </c>
      <c r="F5456">
        <v>2025</v>
      </c>
      <c r="G5456">
        <v>97453.859360090006</v>
      </c>
    </row>
    <row r="5457" spans="2:7" x14ac:dyDescent="0.25">
      <c r="B5457" t="s">
        <v>224</v>
      </c>
      <c r="C5457" t="s">
        <v>252</v>
      </c>
      <c r="D5457" t="s">
        <v>254</v>
      </c>
      <c r="E5457">
        <v>3</v>
      </c>
      <c r="F5457">
        <v>2030</v>
      </c>
      <c r="G5457">
        <v>96567.506534939996</v>
      </c>
    </row>
    <row r="5458" spans="2:7" x14ac:dyDescent="0.25">
      <c r="B5458" t="s">
        <v>224</v>
      </c>
      <c r="C5458" t="s">
        <v>252</v>
      </c>
      <c r="D5458" t="s">
        <v>254</v>
      </c>
      <c r="E5458">
        <v>3</v>
      </c>
      <c r="F5458">
        <v>2035</v>
      </c>
      <c r="G5458">
        <v>93478.652284919997</v>
      </c>
    </row>
    <row r="5459" spans="2:7" x14ac:dyDescent="0.25">
      <c r="B5459" t="s">
        <v>224</v>
      </c>
      <c r="C5459" t="s">
        <v>252</v>
      </c>
      <c r="D5459" t="s">
        <v>254</v>
      </c>
      <c r="E5459">
        <v>3</v>
      </c>
      <c r="F5459">
        <v>2040</v>
      </c>
      <c r="G5459">
        <v>92704.244254970006</v>
      </c>
    </row>
    <row r="5460" spans="2:7" x14ac:dyDescent="0.25">
      <c r="B5460" t="s">
        <v>224</v>
      </c>
      <c r="C5460" t="s">
        <v>252</v>
      </c>
      <c r="D5460" t="s">
        <v>254</v>
      </c>
      <c r="E5460">
        <v>3</v>
      </c>
      <c r="F5460">
        <v>2045</v>
      </c>
      <c r="G5460">
        <v>92428.304822510006</v>
      </c>
    </row>
    <row r="5461" spans="2:7" x14ac:dyDescent="0.25">
      <c r="B5461" t="s">
        <v>224</v>
      </c>
      <c r="C5461" t="s">
        <v>252</v>
      </c>
      <c r="D5461" t="s">
        <v>254</v>
      </c>
      <c r="E5461">
        <v>3</v>
      </c>
      <c r="F5461">
        <v>2050</v>
      </c>
      <c r="G5461">
        <v>92786.527949039999</v>
      </c>
    </row>
    <row r="5462" spans="2:7" x14ac:dyDescent="0.25">
      <c r="B5462" t="s">
        <v>224</v>
      </c>
      <c r="C5462" t="s">
        <v>252</v>
      </c>
      <c r="D5462" t="s">
        <v>254</v>
      </c>
      <c r="E5462">
        <v>4</v>
      </c>
      <c r="F5462">
        <v>2010</v>
      </c>
      <c r="G5462">
        <v>54157.392906510002</v>
      </c>
    </row>
    <row r="5463" spans="2:7" x14ac:dyDescent="0.25">
      <c r="B5463" t="s">
        <v>224</v>
      </c>
      <c r="C5463" t="s">
        <v>252</v>
      </c>
      <c r="D5463" t="s">
        <v>254</v>
      </c>
      <c r="E5463">
        <v>4</v>
      </c>
      <c r="F5463">
        <v>2015</v>
      </c>
      <c r="G5463">
        <v>55809.15896108</v>
      </c>
    </row>
    <row r="5464" spans="2:7" x14ac:dyDescent="0.25">
      <c r="B5464" t="s">
        <v>224</v>
      </c>
      <c r="C5464" t="s">
        <v>252</v>
      </c>
      <c r="D5464" t="s">
        <v>254</v>
      </c>
      <c r="E5464">
        <v>4</v>
      </c>
      <c r="F5464">
        <v>2020</v>
      </c>
      <c r="G5464">
        <v>56187.572995549999</v>
      </c>
    </row>
    <row r="5465" spans="2:7" x14ac:dyDescent="0.25">
      <c r="B5465" t="s">
        <v>224</v>
      </c>
      <c r="C5465" t="s">
        <v>252</v>
      </c>
      <c r="D5465" t="s">
        <v>254</v>
      </c>
      <c r="E5465">
        <v>4</v>
      </c>
      <c r="F5465">
        <v>2025</v>
      </c>
      <c r="G5465">
        <v>59927.638144650002</v>
      </c>
    </row>
    <row r="5466" spans="2:7" x14ac:dyDescent="0.25">
      <c r="B5466" t="s">
        <v>224</v>
      </c>
      <c r="C5466" t="s">
        <v>252</v>
      </c>
      <c r="D5466" t="s">
        <v>254</v>
      </c>
      <c r="E5466">
        <v>4</v>
      </c>
      <c r="F5466">
        <v>2030</v>
      </c>
      <c r="G5466">
        <v>55105.822230309997</v>
      </c>
    </row>
    <row r="5467" spans="2:7" x14ac:dyDescent="0.25">
      <c r="B5467" t="s">
        <v>224</v>
      </c>
      <c r="C5467" t="s">
        <v>252</v>
      </c>
      <c r="D5467" t="s">
        <v>254</v>
      </c>
      <c r="E5467">
        <v>4</v>
      </c>
      <c r="F5467">
        <v>2035</v>
      </c>
      <c r="G5467">
        <v>56364.334653129998</v>
      </c>
    </row>
    <row r="5468" spans="2:7" x14ac:dyDescent="0.25">
      <c r="B5468" t="s">
        <v>224</v>
      </c>
      <c r="C5468" t="s">
        <v>252</v>
      </c>
      <c r="D5468" t="s">
        <v>254</v>
      </c>
      <c r="E5468">
        <v>4</v>
      </c>
      <c r="F5468">
        <v>2040</v>
      </c>
      <c r="G5468">
        <v>55592.135269099999</v>
      </c>
    </row>
    <row r="5469" spans="2:7" x14ac:dyDescent="0.25">
      <c r="B5469" t="s">
        <v>224</v>
      </c>
      <c r="C5469" t="s">
        <v>252</v>
      </c>
      <c r="D5469" t="s">
        <v>254</v>
      </c>
      <c r="E5469">
        <v>4</v>
      </c>
      <c r="F5469">
        <v>2045</v>
      </c>
      <c r="G5469">
        <v>57450.591597749997</v>
      </c>
    </row>
    <row r="5470" spans="2:7" x14ac:dyDescent="0.25">
      <c r="B5470" t="s">
        <v>224</v>
      </c>
      <c r="C5470" t="s">
        <v>252</v>
      </c>
      <c r="D5470" t="s">
        <v>254</v>
      </c>
      <c r="E5470">
        <v>4</v>
      </c>
      <c r="F5470">
        <v>2050</v>
      </c>
      <c r="G5470">
        <v>58706.860030190001</v>
      </c>
    </row>
    <row r="5471" spans="2:7" x14ac:dyDescent="0.25">
      <c r="B5471" t="s">
        <v>224</v>
      </c>
      <c r="C5471" t="s">
        <v>252</v>
      </c>
      <c r="D5471" t="s">
        <v>254</v>
      </c>
      <c r="E5471">
        <v>5</v>
      </c>
      <c r="F5471">
        <v>2010</v>
      </c>
      <c r="G5471">
        <v>30316.628425210001</v>
      </c>
    </row>
    <row r="5472" spans="2:7" x14ac:dyDescent="0.25">
      <c r="B5472" t="s">
        <v>224</v>
      </c>
      <c r="C5472" t="s">
        <v>252</v>
      </c>
      <c r="D5472" t="s">
        <v>254</v>
      </c>
      <c r="E5472">
        <v>5</v>
      </c>
      <c r="F5472">
        <v>2015</v>
      </c>
      <c r="G5472">
        <v>25947.843807220001</v>
      </c>
    </row>
    <row r="5473" spans="2:8" x14ac:dyDescent="0.25">
      <c r="B5473" t="s">
        <v>224</v>
      </c>
      <c r="C5473" t="s">
        <v>252</v>
      </c>
      <c r="D5473" t="s">
        <v>254</v>
      </c>
      <c r="E5473">
        <v>5</v>
      </c>
      <c r="F5473">
        <v>2020</v>
      </c>
      <c r="G5473">
        <v>20343.992008969999</v>
      </c>
    </row>
    <row r="5474" spans="2:8" x14ac:dyDescent="0.25">
      <c r="B5474" t="s">
        <v>224</v>
      </c>
      <c r="C5474" t="s">
        <v>252</v>
      </c>
      <c r="D5474" t="s">
        <v>254</v>
      </c>
      <c r="E5474">
        <v>5</v>
      </c>
      <c r="F5474">
        <v>2025</v>
      </c>
      <c r="G5474">
        <v>18573.669354320002</v>
      </c>
    </row>
    <row r="5475" spans="2:8" x14ac:dyDescent="0.25">
      <c r="B5475" t="s">
        <v>224</v>
      </c>
      <c r="C5475" t="s">
        <v>252</v>
      </c>
      <c r="D5475" t="s">
        <v>254</v>
      </c>
      <c r="E5475">
        <v>5</v>
      </c>
      <c r="F5475">
        <v>2030</v>
      </c>
      <c r="G5475">
        <v>18672.175750210001</v>
      </c>
    </row>
    <row r="5476" spans="2:8" x14ac:dyDescent="0.25">
      <c r="B5476" t="s">
        <v>224</v>
      </c>
      <c r="C5476" t="s">
        <v>252</v>
      </c>
      <c r="D5476" t="s">
        <v>254</v>
      </c>
      <c r="E5476">
        <v>5</v>
      </c>
      <c r="F5476">
        <v>2035</v>
      </c>
      <c r="G5476">
        <v>18209.123918900001</v>
      </c>
    </row>
    <row r="5477" spans="2:8" x14ac:dyDescent="0.25">
      <c r="B5477" t="s">
        <v>224</v>
      </c>
      <c r="C5477" t="s">
        <v>252</v>
      </c>
      <c r="D5477" t="s">
        <v>254</v>
      </c>
      <c r="E5477">
        <v>5</v>
      </c>
      <c r="F5477">
        <v>2040</v>
      </c>
      <c r="G5477">
        <v>17758.164116129999</v>
      </c>
    </row>
    <row r="5478" spans="2:8" x14ac:dyDescent="0.25">
      <c r="B5478" t="s">
        <v>224</v>
      </c>
      <c r="C5478" t="s">
        <v>252</v>
      </c>
      <c r="D5478" t="s">
        <v>254</v>
      </c>
      <c r="E5478">
        <v>5</v>
      </c>
      <c r="F5478">
        <v>2045</v>
      </c>
      <c r="G5478">
        <v>18970.392614050001</v>
      </c>
    </row>
    <row r="5479" spans="2:8" x14ac:dyDescent="0.25">
      <c r="B5479" t="s">
        <v>224</v>
      </c>
      <c r="C5479" t="s">
        <v>252</v>
      </c>
      <c r="D5479" t="s">
        <v>254</v>
      </c>
      <c r="E5479">
        <v>5</v>
      </c>
      <c r="F5479">
        <v>2050</v>
      </c>
      <c r="G5479">
        <v>18063.12999143</v>
      </c>
    </row>
    <row r="5480" spans="2:8" x14ac:dyDescent="0.25">
      <c r="B5480" t="s">
        <v>224</v>
      </c>
      <c r="C5480" t="s">
        <v>252</v>
      </c>
      <c r="D5480" t="s">
        <v>254</v>
      </c>
      <c r="E5480">
        <v>6</v>
      </c>
      <c r="F5480">
        <v>2010</v>
      </c>
      <c r="G5480">
        <v>23132.772873670001</v>
      </c>
    </row>
    <row r="5481" spans="2:8" x14ac:dyDescent="0.25">
      <c r="B5481" t="s">
        <v>224</v>
      </c>
      <c r="C5481" t="s">
        <v>252</v>
      </c>
      <c r="D5481" t="s">
        <v>254</v>
      </c>
      <c r="E5481">
        <v>6</v>
      </c>
      <c r="F5481">
        <v>2015</v>
      </c>
      <c r="G5481">
        <v>15809.98891702</v>
      </c>
    </row>
    <row r="5482" spans="2:8" x14ac:dyDescent="0.25">
      <c r="B5482" t="s">
        <v>224</v>
      </c>
      <c r="C5482" t="s">
        <v>252</v>
      </c>
      <c r="D5482" t="s">
        <v>254</v>
      </c>
      <c r="E5482">
        <v>6</v>
      </c>
      <c r="F5482">
        <v>2020</v>
      </c>
      <c r="G5482">
        <v>9687.4049252000004</v>
      </c>
    </row>
    <row r="5483" spans="2:8" x14ac:dyDescent="0.25">
      <c r="B5483" t="s">
        <v>224</v>
      </c>
      <c r="C5483" t="s">
        <v>252</v>
      </c>
      <c r="D5483" t="s">
        <v>254</v>
      </c>
      <c r="E5483">
        <v>6</v>
      </c>
      <c r="F5483">
        <v>2025</v>
      </c>
      <c r="G5483">
        <v>7865.8355439200004</v>
      </c>
    </row>
    <row r="5484" spans="2:8" x14ac:dyDescent="0.25">
      <c r="B5484" t="s">
        <v>224</v>
      </c>
      <c r="C5484" t="s">
        <v>252</v>
      </c>
      <c r="D5484" t="s">
        <v>254</v>
      </c>
      <c r="E5484">
        <v>6</v>
      </c>
      <c r="F5484">
        <v>2030</v>
      </c>
      <c r="G5484">
        <v>7703.3483573000003</v>
      </c>
    </row>
    <row r="5485" spans="2:8" x14ac:dyDescent="0.25">
      <c r="B5485" t="s">
        <v>224</v>
      </c>
      <c r="C5485" t="s">
        <v>252</v>
      </c>
      <c r="D5485" t="s">
        <v>254</v>
      </c>
      <c r="E5485">
        <v>6</v>
      </c>
      <c r="F5485">
        <v>2035</v>
      </c>
      <c r="G5485">
        <v>6328.2776077400003</v>
      </c>
    </row>
    <row r="5486" spans="2:8" x14ac:dyDescent="0.25">
      <c r="B5486" t="s">
        <v>224</v>
      </c>
      <c r="C5486" t="s">
        <v>252</v>
      </c>
      <c r="D5486" t="s">
        <v>254</v>
      </c>
      <c r="E5486">
        <v>6</v>
      </c>
      <c r="F5486">
        <v>2040</v>
      </c>
      <c r="G5486">
        <v>7889.1668605100003</v>
      </c>
    </row>
    <row r="5487" spans="2:8" x14ac:dyDescent="0.25">
      <c r="B5487" t="s">
        <v>224</v>
      </c>
      <c r="C5487" t="s">
        <v>252</v>
      </c>
      <c r="D5487" t="s">
        <v>254</v>
      </c>
      <c r="E5487">
        <v>6</v>
      </c>
      <c r="F5487">
        <v>2045</v>
      </c>
      <c r="G5487">
        <v>5834.2223367500001</v>
      </c>
    </row>
    <row r="5488" spans="2:8" x14ac:dyDescent="0.25">
      <c r="B5488" t="s">
        <v>224</v>
      </c>
      <c r="C5488" t="s">
        <v>252</v>
      </c>
      <c r="D5488" t="s">
        <v>254</v>
      </c>
      <c r="E5488">
        <v>6</v>
      </c>
      <c r="F5488">
        <v>2050</v>
      </c>
      <c r="G5488">
        <v>5973.2668198700003</v>
      </c>
      <c r="H5488" s="161"/>
    </row>
    <row r="5489" spans="2:8" x14ac:dyDescent="0.25">
      <c r="B5489" t="s">
        <v>224</v>
      </c>
      <c r="C5489" t="s">
        <v>252</v>
      </c>
      <c r="D5489" t="s">
        <v>257</v>
      </c>
      <c r="E5489">
        <v>1</v>
      </c>
      <c r="F5489">
        <v>2010</v>
      </c>
      <c r="G5489" s="161">
        <v>120122.975322</v>
      </c>
      <c r="H5489" s="161"/>
    </row>
    <row r="5490" spans="2:8" x14ac:dyDescent="0.25">
      <c r="B5490" t="s">
        <v>224</v>
      </c>
      <c r="C5490" t="s">
        <v>252</v>
      </c>
      <c r="D5490" t="s">
        <v>257</v>
      </c>
      <c r="E5490">
        <v>1</v>
      </c>
      <c r="F5490">
        <v>2015</v>
      </c>
      <c r="G5490" s="161">
        <v>152336.86358400001</v>
      </c>
      <c r="H5490" s="161"/>
    </row>
    <row r="5491" spans="2:8" x14ac:dyDescent="0.25">
      <c r="B5491" t="s">
        <v>224</v>
      </c>
      <c r="C5491" t="s">
        <v>252</v>
      </c>
      <c r="D5491" t="s">
        <v>257</v>
      </c>
      <c r="E5491">
        <v>1</v>
      </c>
      <c r="F5491">
        <v>2020</v>
      </c>
      <c r="G5491" s="161">
        <v>171432.68147099999</v>
      </c>
      <c r="H5491" s="161"/>
    </row>
    <row r="5492" spans="2:8" x14ac:dyDescent="0.25">
      <c r="B5492" t="s">
        <v>224</v>
      </c>
      <c r="C5492" t="s">
        <v>252</v>
      </c>
      <c r="D5492" t="s">
        <v>257</v>
      </c>
      <c r="E5492">
        <v>1</v>
      </c>
      <c r="F5492">
        <v>2025</v>
      </c>
      <c r="G5492" s="161">
        <v>188769.79207600001</v>
      </c>
      <c r="H5492" s="161"/>
    </row>
    <row r="5493" spans="2:8" x14ac:dyDescent="0.25">
      <c r="B5493" t="s">
        <v>224</v>
      </c>
      <c r="C5493" t="s">
        <v>252</v>
      </c>
      <c r="D5493" t="s">
        <v>257</v>
      </c>
      <c r="E5493">
        <v>1</v>
      </c>
      <c r="F5493">
        <v>2030</v>
      </c>
      <c r="G5493" s="161">
        <v>198130.75327700001</v>
      </c>
      <c r="H5493" s="161"/>
    </row>
    <row r="5494" spans="2:8" x14ac:dyDescent="0.25">
      <c r="B5494" t="s">
        <v>224</v>
      </c>
      <c r="C5494" t="s">
        <v>252</v>
      </c>
      <c r="D5494" t="s">
        <v>257</v>
      </c>
      <c r="E5494">
        <v>1</v>
      </c>
      <c r="F5494">
        <v>2035</v>
      </c>
      <c r="G5494" s="161">
        <v>213118.93461900001</v>
      </c>
      <c r="H5494" s="161"/>
    </row>
    <row r="5495" spans="2:8" x14ac:dyDescent="0.25">
      <c r="B5495" t="s">
        <v>224</v>
      </c>
      <c r="C5495" t="s">
        <v>252</v>
      </c>
      <c r="D5495" t="s">
        <v>257</v>
      </c>
      <c r="E5495">
        <v>1</v>
      </c>
      <c r="F5495">
        <v>2040</v>
      </c>
      <c r="G5495" s="161">
        <v>220096.60372399999</v>
      </c>
      <c r="H5495" s="161"/>
    </row>
    <row r="5496" spans="2:8" x14ac:dyDescent="0.25">
      <c r="B5496" t="s">
        <v>224</v>
      </c>
      <c r="C5496" t="s">
        <v>252</v>
      </c>
      <c r="D5496" t="s">
        <v>257</v>
      </c>
      <c r="E5496">
        <v>1</v>
      </c>
      <c r="F5496">
        <v>2045</v>
      </c>
      <c r="G5496" s="161">
        <v>226158.225129</v>
      </c>
      <c r="H5496" s="161"/>
    </row>
    <row r="5497" spans="2:8" x14ac:dyDescent="0.25">
      <c r="B5497" t="s">
        <v>224</v>
      </c>
      <c r="C5497" t="s">
        <v>252</v>
      </c>
      <c r="D5497" t="s">
        <v>257</v>
      </c>
      <c r="E5497">
        <v>1</v>
      </c>
      <c r="F5497">
        <v>2050</v>
      </c>
      <c r="G5497" s="161">
        <v>229746.193704</v>
      </c>
    </row>
    <row r="5498" spans="2:8" x14ac:dyDescent="0.25">
      <c r="B5498" t="s">
        <v>224</v>
      </c>
      <c r="C5498" t="s">
        <v>252</v>
      </c>
      <c r="D5498" t="s">
        <v>257</v>
      </c>
      <c r="E5498">
        <v>2</v>
      </c>
      <c r="F5498">
        <v>2010</v>
      </c>
      <c r="G5498">
        <v>47231.417725140003</v>
      </c>
    </row>
    <row r="5499" spans="2:8" x14ac:dyDescent="0.25">
      <c r="B5499" t="s">
        <v>224</v>
      </c>
      <c r="C5499" t="s">
        <v>252</v>
      </c>
      <c r="D5499" t="s">
        <v>257</v>
      </c>
      <c r="E5499">
        <v>2</v>
      </c>
      <c r="F5499">
        <v>2015</v>
      </c>
      <c r="G5499">
        <v>63730.827871250003</v>
      </c>
    </row>
    <row r="5500" spans="2:8" x14ac:dyDescent="0.25">
      <c r="B5500" t="s">
        <v>224</v>
      </c>
      <c r="C5500" t="s">
        <v>252</v>
      </c>
      <c r="D5500" t="s">
        <v>257</v>
      </c>
      <c r="E5500">
        <v>2</v>
      </c>
      <c r="F5500">
        <v>2020</v>
      </c>
      <c r="G5500">
        <v>76483.799278220002</v>
      </c>
    </row>
    <row r="5501" spans="2:8" x14ac:dyDescent="0.25">
      <c r="B5501" t="s">
        <v>224</v>
      </c>
      <c r="C5501" t="s">
        <v>252</v>
      </c>
      <c r="D5501" t="s">
        <v>257</v>
      </c>
      <c r="E5501">
        <v>2</v>
      </c>
      <c r="F5501">
        <v>2025</v>
      </c>
      <c r="G5501">
        <v>82254.844353570006</v>
      </c>
    </row>
    <row r="5502" spans="2:8" x14ac:dyDescent="0.25">
      <c r="B5502" t="s">
        <v>224</v>
      </c>
      <c r="C5502" t="s">
        <v>252</v>
      </c>
      <c r="D5502" t="s">
        <v>257</v>
      </c>
      <c r="E5502">
        <v>2</v>
      </c>
      <c r="F5502">
        <v>2030</v>
      </c>
      <c r="G5502">
        <v>85717.738946290003</v>
      </c>
    </row>
    <row r="5503" spans="2:8" x14ac:dyDescent="0.25">
      <c r="B5503" t="s">
        <v>224</v>
      </c>
      <c r="C5503" t="s">
        <v>252</v>
      </c>
      <c r="D5503" t="s">
        <v>257</v>
      </c>
      <c r="E5503">
        <v>2</v>
      </c>
      <c r="F5503">
        <v>2035</v>
      </c>
      <c r="G5503">
        <v>89968.144885639995</v>
      </c>
    </row>
    <row r="5504" spans="2:8" x14ac:dyDescent="0.25">
      <c r="B5504" t="s">
        <v>224</v>
      </c>
      <c r="C5504" t="s">
        <v>252</v>
      </c>
      <c r="D5504" t="s">
        <v>257</v>
      </c>
      <c r="E5504">
        <v>2</v>
      </c>
      <c r="F5504">
        <v>2040</v>
      </c>
      <c r="G5504">
        <v>87970.144831559999</v>
      </c>
    </row>
    <row r="5505" spans="2:7" x14ac:dyDescent="0.25">
      <c r="B5505" t="s">
        <v>224</v>
      </c>
      <c r="C5505" t="s">
        <v>252</v>
      </c>
      <c r="D5505" t="s">
        <v>257</v>
      </c>
      <c r="E5505">
        <v>2</v>
      </c>
      <c r="F5505">
        <v>2045</v>
      </c>
      <c r="G5505">
        <v>86882.325657060006</v>
      </c>
    </row>
    <row r="5506" spans="2:7" x14ac:dyDescent="0.25">
      <c r="B5506" t="s">
        <v>224</v>
      </c>
      <c r="C5506" t="s">
        <v>252</v>
      </c>
      <c r="D5506" t="s">
        <v>257</v>
      </c>
      <c r="E5506">
        <v>2</v>
      </c>
      <c r="F5506">
        <v>2050</v>
      </c>
      <c r="G5506">
        <v>88365.331775040002</v>
      </c>
    </row>
    <row r="5507" spans="2:7" x14ac:dyDescent="0.25">
      <c r="B5507" t="s">
        <v>224</v>
      </c>
      <c r="C5507" t="s">
        <v>252</v>
      </c>
      <c r="D5507" t="s">
        <v>257</v>
      </c>
      <c r="E5507">
        <v>3</v>
      </c>
      <c r="F5507">
        <v>2010</v>
      </c>
      <c r="G5507">
        <v>25251.407704739999</v>
      </c>
    </row>
    <row r="5508" spans="2:7" x14ac:dyDescent="0.25">
      <c r="B5508" t="s">
        <v>224</v>
      </c>
      <c r="C5508" t="s">
        <v>252</v>
      </c>
      <c r="D5508" t="s">
        <v>257</v>
      </c>
      <c r="E5508">
        <v>3</v>
      </c>
      <c r="F5508">
        <v>2015</v>
      </c>
      <c r="G5508">
        <v>32501.78026512</v>
      </c>
    </row>
    <row r="5509" spans="2:7" x14ac:dyDescent="0.25">
      <c r="B5509" t="s">
        <v>224</v>
      </c>
      <c r="C5509" t="s">
        <v>252</v>
      </c>
      <c r="D5509" t="s">
        <v>257</v>
      </c>
      <c r="E5509">
        <v>3</v>
      </c>
      <c r="F5509">
        <v>2020</v>
      </c>
      <c r="G5509">
        <v>34119.663439670003</v>
      </c>
    </row>
    <row r="5510" spans="2:7" x14ac:dyDescent="0.25">
      <c r="B5510" t="s">
        <v>224</v>
      </c>
      <c r="C5510" t="s">
        <v>252</v>
      </c>
      <c r="D5510" t="s">
        <v>257</v>
      </c>
      <c r="E5510">
        <v>3</v>
      </c>
      <c r="F5510">
        <v>2025</v>
      </c>
      <c r="G5510">
        <v>37610.147907860002</v>
      </c>
    </row>
    <row r="5511" spans="2:7" x14ac:dyDescent="0.25">
      <c r="B5511" t="s">
        <v>224</v>
      </c>
      <c r="C5511" t="s">
        <v>252</v>
      </c>
      <c r="D5511" t="s">
        <v>257</v>
      </c>
      <c r="E5511">
        <v>3</v>
      </c>
      <c r="F5511">
        <v>2030</v>
      </c>
      <c r="G5511">
        <v>38580.647123269999</v>
      </c>
    </row>
    <row r="5512" spans="2:7" x14ac:dyDescent="0.25">
      <c r="B5512" t="s">
        <v>224</v>
      </c>
      <c r="C5512" t="s">
        <v>252</v>
      </c>
      <c r="D5512" t="s">
        <v>257</v>
      </c>
      <c r="E5512">
        <v>3</v>
      </c>
      <c r="F5512">
        <v>2035</v>
      </c>
      <c r="G5512">
        <v>38714.207967030001</v>
      </c>
    </row>
    <row r="5513" spans="2:7" x14ac:dyDescent="0.25">
      <c r="B5513" t="s">
        <v>224</v>
      </c>
      <c r="C5513" t="s">
        <v>252</v>
      </c>
      <c r="D5513" t="s">
        <v>257</v>
      </c>
      <c r="E5513">
        <v>3</v>
      </c>
      <c r="F5513">
        <v>2040</v>
      </c>
      <c r="G5513">
        <v>33270.70164472</v>
      </c>
    </row>
    <row r="5514" spans="2:7" x14ac:dyDescent="0.25">
      <c r="B5514" t="s">
        <v>224</v>
      </c>
      <c r="C5514" t="s">
        <v>252</v>
      </c>
      <c r="D5514" t="s">
        <v>257</v>
      </c>
      <c r="E5514">
        <v>3</v>
      </c>
      <c r="F5514">
        <v>2045</v>
      </c>
      <c r="G5514">
        <v>35041.773050509997</v>
      </c>
    </row>
    <row r="5515" spans="2:7" x14ac:dyDescent="0.25">
      <c r="B5515" t="s">
        <v>224</v>
      </c>
      <c r="C5515" t="s">
        <v>252</v>
      </c>
      <c r="D5515" t="s">
        <v>257</v>
      </c>
      <c r="E5515">
        <v>3</v>
      </c>
      <c r="F5515">
        <v>2050</v>
      </c>
      <c r="G5515">
        <v>34656.471120089998</v>
      </c>
    </row>
    <row r="5516" spans="2:7" x14ac:dyDescent="0.25">
      <c r="B5516" t="s">
        <v>224</v>
      </c>
      <c r="C5516" t="s">
        <v>252</v>
      </c>
      <c r="D5516" t="s">
        <v>257</v>
      </c>
      <c r="E5516">
        <v>4</v>
      </c>
      <c r="F5516">
        <v>2010</v>
      </c>
      <c r="G5516">
        <v>18141.565097129998</v>
      </c>
    </row>
    <row r="5517" spans="2:7" x14ac:dyDescent="0.25">
      <c r="B5517" t="s">
        <v>224</v>
      </c>
      <c r="C5517" t="s">
        <v>252</v>
      </c>
      <c r="D5517" t="s">
        <v>257</v>
      </c>
      <c r="E5517">
        <v>4</v>
      </c>
      <c r="F5517">
        <v>2015</v>
      </c>
      <c r="G5517">
        <v>21740.71016843</v>
      </c>
    </row>
    <row r="5518" spans="2:7" x14ac:dyDescent="0.25">
      <c r="B5518" t="s">
        <v>224</v>
      </c>
      <c r="C5518" t="s">
        <v>252</v>
      </c>
      <c r="D5518" t="s">
        <v>257</v>
      </c>
      <c r="E5518">
        <v>4</v>
      </c>
      <c r="F5518">
        <v>2020</v>
      </c>
      <c r="G5518">
        <v>20471.446284739999</v>
      </c>
    </row>
    <row r="5519" spans="2:7" x14ac:dyDescent="0.25">
      <c r="B5519" t="s">
        <v>224</v>
      </c>
      <c r="C5519" t="s">
        <v>252</v>
      </c>
      <c r="D5519" t="s">
        <v>257</v>
      </c>
      <c r="E5519">
        <v>4</v>
      </c>
      <c r="F5519">
        <v>2025</v>
      </c>
      <c r="G5519">
        <v>22778.174180710001</v>
      </c>
    </row>
    <row r="5520" spans="2:7" x14ac:dyDescent="0.25">
      <c r="B5520" t="s">
        <v>224</v>
      </c>
      <c r="C5520" t="s">
        <v>252</v>
      </c>
      <c r="D5520" t="s">
        <v>257</v>
      </c>
      <c r="E5520">
        <v>4</v>
      </c>
      <c r="F5520">
        <v>2030</v>
      </c>
      <c r="G5520">
        <v>20677.805535340001</v>
      </c>
    </row>
    <row r="5521" spans="2:7" x14ac:dyDescent="0.25">
      <c r="B5521" t="s">
        <v>224</v>
      </c>
      <c r="C5521" t="s">
        <v>252</v>
      </c>
      <c r="D5521" t="s">
        <v>257</v>
      </c>
      <c r="E5521">
        <v>4</v>
      </c>
      <c r="F5521">
        <v>2035</v>
      </c>
      <c r="G5521">
        <v>21233.880857010001</v>
      </c>
    </row>
    <row r="5522" spans="2:7" x14ac:dyDescent="0.25">
      <c r="B5522" t="s">
        <v>224</v>
      </c>
      <c r="C5522" t="s">
        <v>252</v>
      </c>
      <c r="D5522" t="s">
        <v>257</v>
      </c>
      <c r="E5522">
        <v>4</v>
      </c>
      <c r="F5522">
        <v>2040</v>
      </c>
      <c r="G5522">
        <v>22143.901987280002</v>
      </c>
    </row>
    <row r="5523" spans="2:7" x14ac:dyDescent="0.25">
      <c r="B5523" t="s">
        <v>224</v>
      </c>
      <c r="C5523" t="s">
        <v>252</v>
      </c>
      <c r="D5523" t="s">
        <v>257</v>
      </c>
      <c r="E5523">
        <v>4</v>
      </c>
      <c r="F5523">
        <v>2045</v>
      </c>
      <c r="G5523">
        <v>21673.641903399999</v>
      </c>
    </row>
    <row r="5524" spans="2:7" x14ac:dyDescent="0.25">
      <c r="B5524" t="s">
        <v>224</v>
      </c>
      <c r="C5524" t="s">
        <v>252</v>
      </c>
      <c r="D5524" t="s">
        <v>257</v>
      </c>
      <c r="E5524">
        <v>4</v>
      </c>
      <c r="F5524">
        <v>2050</v>
      </c>
      <c r="G5524">
        <v>20642.725859049999</v>
      </c>
    </row>
    <row r="5525" spans="2:7" x14ac:dyDescent="0.25">
      <c r="B5525" t="s">
        <v>224</v>
      </c>
      <c r="C5525" t="s">
        <v>252</v>
      </c>
      <c r="D5525" t="s">
        <v>257</v>
      </c>
      <c r="E5525">
        <v>5</v>
      </c>
      <c r="F5525">
        <v>2010</v>
      </c>
      <c r="G5525">
        <v>12760.322462440001</v>
      </c>
    </row>
    <row r="5526" spans="2:7" x14ac:dyDescent="0.25">
      <c r="B5526" t="s">
        <v>224</v>
      </c>
      <c r="C5526" t="s">
        <v>252</v>
      </c>
      <c r="D5526" t="s">
        <v>257</v>
      </c>
      <c r="E5526">
        <v>5</v>
      </c>
      <c r="F5526">
        <v>2015</v>
      </c>
      <c r="G5526">
        <v>9965.5354940599991</v>
      </c>
    </row>
    <row r="5527" spans="2:7" x14ac:dyDescent="0.25">
      <c r="B5527" t="s">
        <v>224</v>
      </c>
      <c r="C5527" t="s">
        <v>252</v>
      </c>
      <c r="D5527" t="s">
        <v>257</v>
      </c>
      <c r="E5527">
        <v>5</v>
      </c>
      <c r="F5527">
        <v>2020</v>
      </c>
      <c r="G5527">
        <v>8228.2260487999993</v>
      </c>
    </row>
    <row r="5528" spans="2:7" x14ac:dyDescent="0.25">
      <c r="B5528" t="s">
        <v>224</v>
      </c>
      <c r="C5528" t="s">
        <v>252</v>
      </c>
      <c r="D5528" t="s">
        <v>257</v>
      </c>
      <c r="E5528">
        <v>5</v>
      </c>
      <c r="F5528">
        <v>2025</v>
      </c>
      <c r="G5528">
        <v>6787.23080286</v>
      </c>
    </row>
    <row r="5529" spans="2:7" x14ac:dyDescent="0.25">
      <c r="B5529" t="s">
        <v>224</v>
      </c>
      <c r="C5529" t="s">
        <v>252</v>
      </c>
      <c r="D5529" t="s">
        <v>257</v>
      </c>
      <c r="E5529">
        <v>5</v>
      </c>
      <c r="F5529">
        <v>2030</v>
      </c>
      <c r="G5529">
        <v>6623.5572371500002</v>
      </c>
    </row>
    <row r="5530" spans="2:7" x14ac:dyDescent="0.25">
      <c r="B5530" t="s">
        <v>224</v>
      </c>
      <c r="C5530" t="s">
        <v>252</v>
      </c>
      <c r="D5530" t="s">
        <v>257</v>
      </c>
      <c r="E5530">
        <v>5</v>
      </c>
      <c r="F5530">
        <v>2035</v>
      </c>
      <c r="G5530">
        <v>6792.5796479199998</v>
      </c>
    </row>
    <row r="5531" spans="2:7" x14ac:dyDescent="0.25">
      <c r="B5531" t="s">
        <v>224</v>
      </c>
      <c r="C5531" t="s">
        <v>252</v>
      </c>
      <c r="D5531" t="s">
        <v>257</v>
      </c>
      <c r="E5531">
        <v>5</v>
      </c>
      <c r="F5531">
        <v>2040</v>
      </c>
      <c r="G5531">
        <v>6016.7138393799996</v>
      </c>
    </row>
    <row r="5532" spans="2:7" x14ac:dyDescent="0.25">
      <c r="B5532" t="s">
        <v>224</v>
      </c>
      <c r="C5532" t="s">
        <v>252</v>
      </c>
      <c r="D5532" t="s">
        <v>257</v>
      </c>
      <c r="E5532">
        <v>5</v>
      </c>
      <c r="F5532">
        <v>2045</v>
      </c>
      <c r="G5532">
        <v>7429.9273826199997</v>
      </c>
    </row>
    <row r="5533" spans="2:7" x14ac:dyDescent="0.25">
      <c r="B5533" t="s">
        <v>224</v>
      </c>
      <c r="C5533" t="s">
        <v>252</v>
      </c>
      <c r="D5533" t="s">
        <v>257</v>
      </c>
      <c r="E5533">
        <v>5</v>
      </c>
      <c r="F5533">
        <v>2050</v>
      </c>
      <c r="G5533">
        <v>7678.9783523200003</v>
      </c>
    </row>
    <row r="5534" spans="2:7" x14ac:dyDescent="0.25">
      <c r="B5534" t="s">
        <v>224</v>
      </c>
      <c r="C5534" t="s">
        <v>252</v>
      </c>
      <c r="D5534" t="s">
        <v>257</v>
      </c>
      <c r="E5534">
        <v>6</v>
      </c>
      <c r="F5534">
        <v>2010</v>
      </c>
      <c r="G5534">
        <v>12932.849661439999</v>
      </c>
    </row>
    <row r="5535" spans="2:7" x14ac:dyDescent="0.25">
      <c r="B5535" t="s">
        <v>224</v>
      </c>
      <c r="C5535" t="s">
        <v>252</v>
      </c>
      <c r="D5535" t="s">
        <v>257</v>
      </c>
      <c r="E5535">
        <v>6</v>
      </c>
      <c r="F5535">
        <v>2015</v>
      </c>
      <c r="G5535">
        <v>7950.44358276</v>
      </c>
    </row>
    <row r="5536" spans="2:7" x14ac:dyDescent="0.25">
      <c r="B5536" t="s">
        <v>224</v>
      </c>
      <c r="C5536" t="s">
        <v>252</v>
      </c>
      <c r="D5536" t="s">
        <v>257</v>
      </c>
      <c r="E5536">
        <v>6</v>
      </c>
      <c r="F5536">
        <v>2020</v>
      </c>
      <c r="G5536">
        <v>4206.38192067</v>
      </c>
    </row>
    <row r="5537" spans="2:8" x14ac:dyDescent="0.25">
      <c r="B5537" t="s">
        <v>224</v>
      </c>
      <c r="C5537" t="s">
        <v>252</v>
      </c>
      <c r="D5537" t="s">
        <v>257</v>
      </c>
      <c r="E5537">
        <v>6</v>
      </c>
      <c r="F5537">
        <v>2025</v>
      </c>
      <c r="G5537">
        <v>2924.35038519</v>
      </c>
    </row>
    <row r="5538" spans="2:8" x14ac:dyDescent="0.25">
      <c r="B5538" t="s">
        <v>224</v>
      </c>
      <c r="C5538" t="s">
        <v>252</v>
      </c>
      <c r="D5538" t="s">
        <v>257</v>
      </c>
      <c r="E5538">
        <v>6</v>
      </c>
      <c r="F5538">
        <v>2030</v>
      </c>
      <c r="G5538">
        <v>2312.94894393</v>
      </c>
    </row>
    <row r="5539" spans="2:8" x14ac:dyDescent="0.25">
      <c r="B5539" t="s">
        <v>224</v>
      </c>
      <c r="C5539" t="s">
        <v>252</v>
      </c>
      <c r="D5539" t="s">
        <v>257</v>
      </c>
      <c r="E5539">
        <v>6</v>
      </c>
      <c r="F5539">
        <v>2035</v>
      </c>
      <c r="G5539">
        <v>2038.9585907400001</v>
      </c>
    </row>
    <row r="5540" spans="2:8" x14ac:dyDescent="0.25">
      <c r="B5540" t="s">
        <v>224</v>
      </c>
      <c r="C5540" t="s">
        <v>252</v>
      </c>
      <c r="D5540" t="s">
        <v>257</v>
      </c>
      <c r="E5540">
        <v>6</v>
      </c>
      <c r="F5540">
        <v>2040</v>
      </c>
      <c r="G5540">
        <v>2957.9288331799999</v>
      </c>
    </row>
    <row r="5541" spans="2:8" x14ac:dyDescent="0.25">
      <c r="B5541" t="s">
        <v>224</v>
      </c>
      <c r="C5541" t="s">
        <v>252</v>
      </c>
      <c r="D5541" t="s">
        <v>257</v>
      </c>
      <c r="E5541">
        <v>6</v>
      </c>
      <c r="F5541">
        <v>2045</v>
      </c>
      <c r="G5541">
        <v>3419.05856111</v>
      </c>
    </row>
    <row r="5542" spans="2:8" x14ac:dyDescent="0.25">
      <c r="B5542" t="s">
        <v>224</v>
      </c>
      <c r="C5542" t="s">
        <v>252</v>
      </c>
      <c r="D5542" t="s">
        <v>257</v>
      </c>
      <c r="E5542">
        <v>6</v>
      </c>
      <c r="F5542">
        <v>2050</v>
      </c>
      <c r="G5542">
        <v>2290.7980217099998</v>
      </c>
      <c r="H5542" s="161"/>
    </row>
    <row r="5543" spans="2:8" x14ac:dyDescent="0.25">
      <c r="B5543" t="s">
        <v>224</v>
      </c>
      <c r="C5543" t="s">
        <v>252</v>
      </c>
      <c r="D5543" t="s">
        <v>258</v>
      </c>
      <c r="E5543">
        <v>1</v>
      </c>
      <c r="F5543">
        <v>2010</v>
      </c>
      <c r="G5543" s="161">
        <v>373843.498938</v>
      </c>
      <c r="H5543" s="161"/>
    </row>
    <row r="5544" spans="2:8" x14ac:dyDescent="0.25">
      <c r="B5544" t="s">
        <v>224</v>
      </c>
      <c r="C5544" t="s">
        <v>252</v>
      </c>
      <c r="D5544" t="s">
        <v>258</v>
      </c>
      <c r="E5544">
        <v>1</v>
      </c>
      <c r="F5544">
        <v>2015</v>
      </c>
      <c r="G5544" s="161">
        <v>398056.18934300001</v>
      </c>
      <c r="H5544" s="161"/>
    </row>
    <row r="5545" spans="2:8" x14ac:dyDescent="0.25">
      <c r="B5545" t="s">
        <v>224</v>
      </c>
      <c r="C5545" t="s">
        <v>252</v>
      </c>
      <c r="D5545" t="s">
        <v>258</v>
      </c>
      <c r="E5545">
        <v>1</v>
      </c>
      <c r="F5545">
        <v>2020</v>
      </c>
      <c r="G5545" s="161">
        <v>428081.60220800003</v>
      </c>
      <c r="H5545" s="161"/>
    </row>
    <row r="5546" spans="2:8" x14ac:dyDescent="0.25">
      <c r="B5546" t="s">
        <v>224</v>
      </c>
      <c r="C5546" t="s">
        <v>252</v>
      </c>
      <c r="D5546" t="s">
        <v>258</v>
      </c>
      <c r="E5546">
        <v>1</v>
      </c>
      <c r="F5546">
        <v>2025</v>
      </c>
      <c r="G5546" s="161">
        <v>450177.59797300003</v>
      </c>
      <c r="H5546" s="161"/>
    </row>
    <row r="5547" spans="2:8" x14ac:dyDescent="0.25">
      <c r="B5547" t="s">
        <v>224</v>
      </c>
      <c r="C5547" t="s">
        <v>252</v>
      </c>
      <c r="D5547" t="s">
        <v>258</v>
      </c>
      <c r="E5547">
        <v>1</v>
      </c>
      <c r="F5547">
        <v>2030</v>
      </c>
      <c r="G5547" s="161">
        <v>486075.84878200002</v>
      </c>
      <c r="H5547" s="161"/>
    </row>
    <row r="5548" spans="2:8" x14ac:dyDescent="0.25">
      <c r="B5548" t="s">
        <v>224</v>
      </c>
      <c r="C5548" t="s">
        <v>252</v>
      </c>
      <c r="D5548" t="s">
        <v>258</v>
      </c>
      <c r="E5548">
        <v>1</v>
      </c>
      <c r="F5548">
        <v>2035</v>
      </c>
      <c r="G5548" s="161">
        <v>519711.67202300002</v>
      </c>
      <c r="H5548" s="161"/>
    </row>
    <row r="5549" spans="2:8" x14ac:dyDescent="0.25">
      <c r="B5549" t="s">
        <v>224</v>
      </c>
      <c r="C5549" t="s">
        <v>252</v>
      </c>
      <c r="D5549" t="s">
        <v>258</v>
      </c>
      <c r="E5549">
        <v>1</v>
      </c>
      <c r="F5549">
        <v>2040</v>
      </c>
      <c r="G5549" s="161">
        <v>544031.686766</v>
      </c>
      <c r="H5549" s="161"/>
    </row>
    <row r="5550" spans="2:8" x14ac:dyDescent="0.25">
      <c r="B5550" t="s">
        <v>224</v>
      </c>
      <c r="C5550" t="s">
        <v>252</v>
      </c>
      <c r="D5550" t="s">
        <v>258</v>
      </c>
      <c r="E5550">
        <v>1</v>
      </c>
      <c r="F5550">
        <v>2045</v>
      </c>
      <c r="G5550" s="161">
        <v>549221.41410299996</v>
      </c>
      <c r="H5550" s="161"/>
    </row>
    <row r="5551" spans="2:8" x14ac:dyDescent="0.25">
      <c r="B5551" t="s">
        <v>224</v>
      </c>
      <c r="C5551" t="s">
        <v>252</v>
      </c>
      <c r="D5551" t="s">
        <v>258</v>
      </c>
      <c r="E5551">
        <v>1</v>
      </c>
      <c r="F5551">
        <v>2050</v>
      </c>
      <c r="G5551" s="161">
        <v>558959.74705100001</v>
      </c>
      <c r="H5551" s="161"/>
    </row>
    <row r="5552" spans="2:8" x14ac:dyDescent="0.25">
      <c r="B5552" t="s">
        <v>224</v>
      </c>
      <c r="C5552" t="s">
        <v>252</v>
      </c>
      <c r="D5552" t="s">
        <v>258</v>
      </c>
      <c r="E5552">
        <v>2</v>
      </c>
      <c r="F5552">
        <v>2010</v>
      </c>
      <c r="G5552" s="161">
        <v>127031.274234</v>
      </c>
      <c r="H5552" s="161"/>
    </row>
    <row r="5553" spans="2:8" x14ac:dyDescent="0.25">
      <c r="B5553" t="s">
        <v>224</v>
      </c>
      <c r="C5553" t="s">
        <v>252</v>
      </c>
      <c r="D5553" t="s">
        <v>258</v>
      </c>
      <c r="E5553">
        <v>2</v>
      </c>
      <c r="F5553">
        <v>2015</v>
      </c>
      <c r="G5553" s="161">
        <v>142647.16391999999</v>
      </c>
      <c r="H5553" s="161"/>
    </row>
    <row r="5554" spans="2:8" x14ac:dyDescent="0.25">
      <c r="B5554" t="s">
        <v>224</v>
      </c>
      <c r="C5554" t="s">
        <v>252</v>
      </c>
      <c r="D5554" t="s">
        <v>258</v>
      </c>
      <c r="E5554">
        <v>2</v>
      </c>
      <c r="F5554">
        <v>2020</v>
      </c>
      <c r="G5554" s="161">
        <v>155357.30486599999</v>
      </c>
      <c r="H5554" s="161"/>
    </row>
    <row r="5555" spans="2:8" x14ac:dyDescent="0.25">
      <c r="B5555" t="s">
        <v>224</v>
      </c>
      <c r="C5555" t="s">
        <v>252</v>
      </c>
      <c r="D5555" t="s">
        <v>258</v>
      </c>
      <c r="E5555">
        <v>2</v>
      </c>
      <c r="F5555">
        <v>2025</v>
      </c>
      <c r="G5555" s="161">
        <v>175468.25766800001</v>
      </c>
      <c r="H5555" s="161"/>
    </row>
    <row r="5556" spans="2:8" x14ac:dyDescent="0.25">
      <c r="B5556" t="s">
        <v>224</v>
      </c>
      <c r="C5556" t="s">
        <v>252</v>
      </c>
      <c r="D5556" t="s">
        <v>258</v>
      </c>
      <c r="E5556">
        <v>2</v>
      </c>
      <c r="F5556">
        <v>2030</v>
      </c>
      <c r="G5556" s="161">
        <v>185774.34094600001</v>
      </c>
      <c r="H5556" s="161"/>
    </row>
    <row r="5557" spans="2:8" x14ac:dyDescent="0.25">
      <c r="B5557" t="s">
        <v>224</v>
      </c>
      <c r="C5557" t="s">
        <v>252</v>
      </c>
      <c r="D5557" t="s">
        <v>258</v>
      </c>
      <c r="E5557">
        <v>2</v>
      </c>
      <c r="F5557">
        <v>2035</v>
      </c>
      <c r="G5557" s="161">
        <v>187407.94095799999</v>
      </c>
      <c r="H5557" s="161"/>
    </row>
    <row r="5558" spans="2:8" x14ac:dyDescent="0.25">
      <c r="B5558" t="s">
        <v>224</v>
      </c>
      <c r="C5558" t="s">
        <v>252</v>
      </c>
      <c r="D5558" t="s">
        <v>258</v>
      </c>
      <c r="E5558">
        <v>2</v>
      </c>
      <c r="F5558">
        <v>2040</v>
      </c>
      <c r="G5558" s="161">
        <v>185685.95116</v>
      </c>
      <c r="H5558" s="161"/>
    </row>
    <row r="5559" spans="2:8" x14ac:dyDescent="0.25">
      <c r="B5559" t="s">
        <v>224</v>
      </c>
      <c r="C5559" t="s">
        <v>252</v>
      </c>
      <c r="D5559" t="s">
        <v>258</v>
      </c>
      <c r="E5559">
        <v>2</v>
      </c>
      <c r="F5559">
        <v>2045</v>
      </c>
      <c r="G5559" s="161">
        <v>191082.48027599999</v>
      </c>
      <c r="H5559" s="161"/>
    </row>
    <row r="5560" spans="2:8" x14ac:dyDescent="0.25">
      <c r="B5560" t="s">
        <v>224</v>
      </c>
      <c r="C5560" t="s">
        <v>252</v>
      </c>
      <c r="D5560" t="s">
        <v>258</v>
      </c>
      <c r="E5560">
        <v>2</v>
      </c>
      <c r="F5560">
        <v>2050</v>
      </c>
      <c r="G5560" s="161">
        <v>191951.68999899999</v>
      </c>
    </row>
    <row r="5561" spans="2:8" x14ac:dyDescent="0.25">
      <c r="B5561" t="s">
        <v>224</v>
      </c>
      <c r="C5561" t="s">
        <v>252</v>
      </c>
      <c r="D5561" t="s">
        <v>258</v>
      </c>
      <c r="E5561">
        <v>3</v>
      </c>
      <c r="F5561">
        <v>2010</v>
      </c>
      <c r="G5561">
        <v>39944.603630559999</v>
      </c>
    </row>
    <row r="5562" spans="2:8" x14ac:dyDescent="0.25">
      <c r="B5562" t="s">
        <v>224</v>
      </c>
      <c r="C5562" t="s">
        <v>252</v>
      </c>
      <c r="D5562" t="s">
        <v>258</v>
      </c>
      <c r="E5562">
        <v>3</v>
      </c>
      <c r="F5562">
        <v>2015</v>
      </c>
      <c r="G5562">
        <v>52165.856402379999</v>
      </c>
    </row>
    <row r="5563" spans="2:8" x14ac:dyDescent="0.25">
      <c r="B5563" t="s">
        <v>224</v>
      </c>
      <c r="C5563" t="s">
        <v>252</v>
      </c>
      <c r="D5563" t="s">
        <v>258</v>
      </c>
      <c r="E5563">
        <v>3</v>
      </c>
      <c r="F5563">
        <v>2020</v>
      </c>
      <c r="G5563">
        <v>61231.674906560002</v>
      </c>
    </row>
    <row r="5564" spans="2:8" x14ac:dyDescent="0.25">
      <c r="B5564" t="s">
        <v>224</v>
      </c>
      <c r="C5564" t="s">
        <v>252</v>
      </c>
      <c r="D5564" t="s">
        <v>258</v>
      </c>
      <c r="E5564">
        <v>3</v>
      </c>
      <c r="F5564">
        <v>2025</v>
      </c>
      <c r="G5564">
        <v>60118.980982449997</v>
      </c>
    </row>
    <row r="5565" spans="2:8" x14ac:dyDescent="0.25">
      <c r="B5565" t="s">
        <v>224</v>
      </c>
      <c r="C5565" t="s">
        <v>252</v>
      </c>
      <c r="D5565" t="s">
        <v>258</v>
      </c>
      <c r="E5565">
        <v>3</v>
      </c>
      <c r="F5565">
        <v>2030</v>
      </c>
      <c r="G5565">
        <v>64304.674517860003</v>
      </c>
    </row>
    <row r="5566" spans="2:8" x14ac:dyDescent="0.25">
      <c r="B5566" t="s">
        <v>224</v>
      </c>
      <c r="C5566" t="s">
        <v>252</v>
      </c>
      <c r="D5566" t="s">
        <v>258</v>
      </c>
      <c r="E5566">
        <v>3</v>
      </c>
      <c r="F5566">
        <v>2035</v>
      </c>
      <c r="G5566">
        <v>62652.165479919997</v>
      </c>
    </row>
    <row r="5567" spans="2:8" x14ac:dyDescent="0.25">
      <c r="B5567" t="s">
        <v>224</v>
      </c>
      <c r="C5567" t="s">
        <v>252</v>
      </c>
      <c r="D5567" t="s">
        <v>258</v>
      </c>
      <c r="E5567">
        <v>3</v>
      </c>
      <c r="F5567">
        <v>2040</v>
      </c>
      <c r="G5567">
        <v>61699.193635180003</v>
      </c>
    </row>
    <row r="5568" spans="2:8" x14ac:dyDescent="0.25">
      <c r="B5568" t="s">
        <v>224</v>
      </c>
      <c r="C5568" t="s">
        <v>252</v>
      </c>
      <c r="D5568" t="s">
        <v>258</v>
      </c>
      <c r="E5568">
        <v>3</v>
      </c>
      <c r="F5568">
        <v>2045</v>
      </c>
      <c r="G5568">
        <v>56886.906422029999</v>
      </c>
    </row>
    <row r="5569" spans="2:7" x14ac:dyDescent="0.25">
      <c r="B5569" t="s">
        <v>224</v>
      </c>
      <c r="C5569" t="s">
        <v>252</v>
      </c>
      <c r="D5569" t="s">
        <v>258</v>
      </c>
      <c r="E5569">
        <v>3</v>
      </c>
      <c r="F5569">
        <v>2050</v>
      </c>
      <c r="G5569">
        <v>60168.57179966</v>
      </c>
    </row>
    <row r="5570" spans="2:7" x14ac:dyDescent="0.25">
      <c r="B5570" t="s">
        <v>224</v>
      </c>
      <c r="C5570" t="s">
        <v>252</v>
      </c>
      <c r="D5570" t="s">
        <v>258</v>
      </c>
      <c r="E5570">
        <v>4</v>
      </c>
      <c r="F5570">
        <v>2010</v>
      </c>
      <c r="G5570">
        <v>19558.064497470001</v>
      </c>
    </row>
    <row r="5571" spans="2:7" x14ac:dyDescent="0.25">
      <c r="B5571" t="s">
        <v>224</v>
      </c>
      <c r="C5571" t="s">
        <v>252</v>
      </c>
      <c r="D5571" t="s">
        <v>258</v>
      </c>
      <c r="E5571">
        <v>4</v>
      </c>
      <c r="F5571">
        <v>2015</v>
      </c>
      <c r="G5571">
        <v>30044.22829277</v>
      </c>
    </row>
    <row r="5572" spans="2:7" x14ac:dyDescent="0.25">
      <c r="B5572" t="s">
        <v>224</v>
      </c>
      <c r="C5572" t="s">
        <v>252</v>
      </c>
      <c r="D5572" t="s">
        <v>258</v>
      </c>
      <c r="E5572">
        <v>4</v>
      </c>
      <c r="F5572">
        <v>2020</v>
      </c>
      <c r="G5572">
        <v>32730.154047960001</v>
      </c>
    </row>
    <row r="5573" spans="2:7" x14ac:dyDescent="0.25">
      <c r="B5573" t="s">
        <v>224</v>
      </c>
      <c r="C5573" t="s">
        <v>252</v>
      </c>
      <c r="D5573" t="s">
        <v>258</v>
      </c>
      <c r="E5573">
        <v>4</v>
      </c>
      <c r="F5573">
        <v>2025</v>
      </c>
      <c r="G5573">
        <v>33138.415947889996</v>
      </c>
    </row>
    <row r="5574" spans="2:7" x14ac:dyDescent="0.25">
      <c r="B5574" t="s">
        <v>224</v>
      </c>
      <c r="C5574" t="s">
        <v>252</v>
      </c>
      <c r="D5574" t="s">
        <v>258</v>
      </c>
      <c r="E5574">
        <v>4</v>
      </c>
      <c r="F5574">
        <v>2030</v>
      </c>
      <c r="G5574">
        <v>31660.87444277</v>
      </c>
    </row>
    <row r="5575" spans="2:7" x14ac:dyDescent="0.25">
      <c r="B5575" t="s">
        <v>224</v>
      </c>
      <c r="C5575" t="s">
        <v>252</v>
      </c>
      <c r="D5575" t="s">
        <v>258</v>
      </c>
      <c r="E5575">
        <v>4</v>
      </c>
      <c r="F5575">
        <v>2035</v>
      </c>
      <c r="G5575">
        <v>33613.231939409998</v>
      </c>
    </row>
    <row r="5576" spans="2:7" x14ac:dyDescent="0.25">
      <c r="B5576" t="s">
        <v>224</v>
      </c>
      <c r="C5576" t="s">
        <v>252</v>
      </c>
      <c r="D5576" t="s">
        <v>258</v>
      </c>
      <c r="E5576">
        <v>4</v>
      </c>
      <c r="F5576">
        <v>2040</v>
      </c>
      <c r="G5576">
        <v>36199.781133299999</v>
      </c>
    </row>
    <row r="5577" spans="2:7" x14ac:dyDescent="0.25">
      <c r="B5577" t="s">
        <v>224</v>
      </c>
      <c r="C5577" t="s">
        <v>252</v>
      </c>
      <c r="D5577" t="s">
        <v>258</v>
      </c>
      <c r="E5577">
        <v>4</v>
      </c>
      <c r="F5577">
        <v>2045</v>
      </c>
      <c r="G5577">
        <v>34644.606032720003</v>
      </c>
    </row>
    <row r="5578" spans="2:7" x14ac:dyDescent="0.25">
      <c r="B5578" t="s">
        <v>224</v>
      </c>
      <c r="C5578" t="s">
        <v>252</v>
      </c>
      <c r="D5578" t="s">
        <v>258</v>
      </c>
      <c r="E5578">
        <v>4</v>
      </c>
      <c r="F5578">
        <v>2050</v>
      </c>
      <c r="G5578">
        <v>36492.990058240001</v>
      </c>
    </row>
    <row r="5579" spans="2:7" x14ac:dyDescent="0.25">
      <c r="B5579" t="s">
        <v>224</v>
      </c>
      <c r="C5579" t="s">
        <v>252</v>
      </c>
      <c r="D5579" t="s">
        <v>258</v>
      </c>
      <c r="E5579">
        <v>5</v>
      </c>
      <c r="F5579">
        <v>2010</v>
      </c>
      <c r="G5579">
        <v>6619.8134588200001</v>
      </c>
    </row>
    <row r="5580" spans="2:7" x14ac:dyDescent="0.25">
      <c r="B5580" t="s">
        <v>224</v>
      </c>
      <c r="C5580" t="s">
        <v>252</v>
      </c>
      <c r="D5580" t="s">
        <v>258</v>
      </c>
      <c r="E5580">
        <v>5</v>
      </c>
      <c r="F5580">
        <v>2015</v>
      </c>
      <c r="G5580">
        <v>9785.5068830100008</v>
      </c>
    </row>
    <row r="5581" spans="2:7" x14ac:dyDescent="0.25">
      <c r="B5581" t="s">
        <v>224</v>
      </c>
      <c r="C5581" t="s">
        <v>252</v>
      </c>
      <c r="D5581" t="s">
        <v>258</v>
      </c>
      <c r="E5581">
        <v>5</v>
      </c>
      <c r="F5581">
        <v>2020</v>
      </c>
      <c r="G5581">
        <v>11348.06006088</v>
      </c>
    </row>
    <row r="5582" spans="2:7" x14ac:dyDescent="0.25">
      <c r="B5582" t="s">
        <v>224</v>
      </c>
      <c r="C5582" t="s">
        <v>252</v>
      </c>
      <c r="D5582" t="s">
        <v>258</v>
      </c>
      <c r="E5582">
        <v>5</v>
      </c>
      <c r="F5582">
        <v>2025</v>
      </c>
      <c r="G5582">
        <v>8917.2956837500005</v>
      </c>
    </row>
    <row r="5583" spans="2:7" x14ac:dyDescent="0.25">
      <c r="B5583" t="s">
        <v>224</v>
      </c>
      <c r="C5583" t="s">
        <v>252</v>
      </c>
      <c r="D5583" t="s">
        <v>258</v>
      </c>
      <c r="E5583">
        <v>5</v>
      </c>
      <c r="F5583">
        <v>2030</v>
      </c>
      <c r="G5583">
        <v>10023.89788008</v>
      </c>
    </row>
    <row r="5584" spans="2:7" x14ac:dyDescent="0.25">
      <c r="B5584" t="s">
        <v>224</v>
      </c>
      <c r="C5584" t="s">
        <v>252</v>
      </c>
      <c r="D5584" t="s">
        <v>258</v>
      </c>
      <c r="E5584">
        <v>5</v>
      </c>
      <c r="F5584">
        <v>2035</v>
      </c>
      <c r="G5584">
        <v>11274.316645319999</v>
      </c>
    </row>
    <row r="5585" spans="2:8" x14ac:dyDescent="0.25">
      <c r="B5585" t="s">
        <v>224</v>
      </c>
      <c r="C5585" t="s">
        <v>252</v>
      </c>
      <c r="D5585" t="s">
        <v>258</v>
      </c>
      <c r="E5585">
        <v>5</v>
      </c>
      <c r="F5585">
        <v>2040</v>
      </c>
      <c r="G5585">
        <v>10016.25937172</v>
      </c>
    </row>
    <row r="5586" spans="2:8" x14ac:dyDescent="0.25">
      <c r="B5586" t="s">
        <v>224</v>
      </c>
      <c r="C5586" t="s">
        <v>252</v>
      </c>
      <c r="D5586" t="s">
        <v>258</v>
      </c>
      <c r="E5586">
        <v>5</v>
      </c>
      <c r="F5586">
        <v>2045</v>
      </c>
      <c r="G5586">
        <v>9810.1325019199994</v>
      </c>
    </row>
    <row r="5587" spans="2:8" x14ac:dyDescent="0.25">
      <c r="B5587" t="s">
        <v>224</v>
      </c>
      <c r="C5587" t="s">
        <v>252</v>
      </c>
      <c r="D5587" t="s">
        <v>258</v>
      </c>
      <c r="E5587">
        <v>5</v>
      </c>
      <c r="F5587">
        <v>2050</v>
      </c>
      <c r="G5587">
        <v>10443.4114028</v>
      </c>
    </row>
    <row r="5588" spans="2:8" x14ac:dyDescent="0.25">
      <c r="B5588" t="s">
        <v>224</v>
      </c>
      <c r="C5588" t="s">
        <v>252</v>
      </c>
      <c r="D5588" t="s">
        <v>258</v>
      </c>
      <c r="E5588">
        <v>6</v>
      </c>
      <c r="F5588">
        <v>2010</v>
      </c>
      <c r="G5588">
        <v>4901.82595115</v>
      </c>
    </row>
    <row r="5589" spans="2:8" x14ac:dyDescent="0.25">
      <c r="B5589" t="s">
        <v>224</v>
      </c>
      <c r="C5589" t="s">
        <v>252</v>
      </c>
      <c r="D5589" t="s">
        <v>258</v>
      </c>
      <c r="E5589">
        <v>6</v>
      </c>
      <c r="F5589">
        <v>2015</v>
      </c>
      <c r="G5589">
        <v>6348.2562222200004</v>
      </c>
    </row>
    <row r="5590" spans="2:8" x14ac:dyDescent="0.25">
      <c r="B5590" t="s">
        <v>224</v>
      </c>
      <c r="C5590" t="s">
        <v>252</v>
      </c>
      <c r="D5590" t="s">
        <v>258</v>
      </c>
      <c r="E5590">
        <v>6</v>
      </c>
      <c r="F5590">
        <v>2020</v>
      </c>
      <c r="G5590">
        <v>5157.1632487899997</v>
      </c>
    </row>
    <row r="5591" spans="2:8" x14ac:dyDescent="0.25">
      <c r="B5591" t="s">
        <v>224</v>
      </c>
      <c r="C5591" t="s">
        <v>252</v>
      </c>
      <c r="D5591" t="s">
        <v>258</v>
      </c>
      <c r="E5591">
        <v>6</v>
      </c>
      <c r="F5591">
        <v>2025</v>
      </c>
      <c r="G5591">
        <v>4079.0020327500001</v>
      </c>
    </row>
    <row r="5592" spans="2:8" x14ac:dyDescent="0.25">
      <c r="B5592" t="s">
        <v>224</v>
      </c>
      <c r="C5592" t="s">
        <v>252</v>
      </c>
      <c r="D5592" t="s">
        <v>258</v>
      </c>
      <c r="E5592">
        <v>6</v>
      </c>
      <c r="F5592">
        <v>2030</v>
      </c>
      <c r="G5592">
        <v>5231.9530416199996</v>
      </c>
    </row>
    <row r="5593" spans="2:8" x14ac:dyDescent="0.25">
      <c r="B5593" t="s">
        <v>224</v>
      </c>
      <c r="C5593" t="s">
        <v>252</v>
      </c>
      <c r="D5593" t="s">
        <v>258</v>
      </c>
      <c r="E5593">
        <v>6</v>
      </c>
      <c r="F5593">
        <v>2035</v>
      </c>
      <c r="G5593">
        <v>3639.3012930700002</v>
      </c>
    </row>
    <row r="5594" spans="2:8" x14ac:dyDescent="0.25">
      <c r="B5594" t="s">
        <v>224</v>
      </c>
      <c r="C5594" t="s">
        <v>252</v>
      </c>
      <c r="D5594" t="s">
        <v>258</v>
      </c>
      <c r="E5594">
        <v>6</v>
      </c>
      <c r="F5594">
        <v>2040</v>
      </c>
      <c r="G5594">
        <v>3683.75170927</v>
      </c>
    </row>
    <row r="5595" spans="2:8" x14ac:dyDescent="0.25">
      <c r="B5595" t="s">
        <v>224</v>
      </c>
      <c r="C5595" t="s">
        <v>252</v>
      </c>
      <c r="D5595" t="s">
        <v>258</v>
      </c>
      <c r="E5595">
        <v>6</v>
      </c>
      <c r="F5595">
        <v>2045</v>
      </c>
      <c r="G5595">
        <v>5431.0283707099998</v>
      </c>
    </row>
    <row r="5596" spans="2:8" x14ac:dyDescent="0.25">
      <c r="B5596" t="s">
        <v>224</v>
      </c>
      <c r="C5596" t="s">
        <v>252</v>
      </c>
      <c r="D5596" t="s">
        <v>258</v>
      </c>
      <c r="E5596">
        <v>6</v>
      </c>
      <c r="F5596">
        <v>2050</v>
      </c>
      <c r="G5596">
        <v>3818.81349464</v>
      </c>
      <c r="H5596" s="161"/>
    </row>
    <row r="5597" spans="2:8" x14ac:dyDescent="0.25">
      <c r="B5597" t="s">
        <v>224</v>
      </c>
      <c r="C5597" t="s">
        <v>252</v>
      </c>
      <c r="D5597" t="s">
        <v>259</v>
      </c>
      <c r="E5597">
        <v>1</v>
      </c>
      <c r="F5597">
        <v>2010</v>
      </c>
      <c r="G5597" s="161">
        <v>149512.406346</v>
      </c>
      <c r="H5597" s="161"/>
    </row>
    <row r="5598" spans="2:8" x14ac:dyDescent="0.25">
      <c r="B5598" t="s">
        <v>224</v>
      </c>
      <c r="C5598" t="s">
        <v>252</v>
      </c>
      <c r="D5598" t="s">
        <v>259</v>
      </c>
      <c r="E5598">
        <v>1</v>
      </c>
      <c r="F5598">
        <v>2015</v>
      </c>
      <c r="G5598" s="161">
        <v>195829.03673600001</v>
      </c>
      <c r="H5598" s="161"/>
    </row>
    <row r="5599" spans="2:8" x14ac:dyDescent="0.25">
      <c r="B5599" t="s">
        <v>224</v>
      </c>
      <c r="C5599" t="s">
        <v>252</v>
      </c>
      <c r="D5599" t="s">
        <v>259</v>
      </c>
      <c r="E5599">
        <v>1</v>
      </c>
      <c r="F5599">
        <v>2020</v>
      </c>
      <c r="G5599" s="161">
        <v>234111.72582399999</v>
      </c>
      <c r="H5599" s="161"/>
    </row>
    <row r="5600" spans="2:8" x14ac:dyDescent="0.25">
      <c r="B5600" t="s">
        <v>224</v>
      </c>
      <c r="C5600" t="s">
        <v>252</v>
      </c>
      <c r="D5600" t="s">
        <v>259</v>
      </c>
      <c r="E5600">
        <v>1</v>
      </c>
      <c r="F5600">
        <v>2025</v>
      </c>
      <c r="G5600" s="161">
        <v>259928.27843499999</v>
      </c>
      <c r="H5600" s="161"/>
    </row>
    <row r="5601" spans="2:8" x14ac:dyDescent="0.25">
      <c r="B5601" t="s">
        <v>224</v>
      </c>
      <c r="C5601" t="s">
        <v>252</v>
      </c>
      <c r="D5601" t="s">
        <v>259</v>
      </c>
      <c r="E5601">
        <v>1</v>
      </c>
      <c r="F5601">
        <v>2030</v>
      </c>
      <c r="G5601" s="161">
        <v>290241.540224</v>
      </c>
      <c r="H5601" s="161"/>
    </row>
    <row r="5602" spans="2:8" x14ac:dyDescent="0.25">
      <c r="B5602" t="s">
        <v>224</v>
      </c>
      <c r="C5602" t="s">
        <v>252</v>
      </c>
      <c r="D5602" t="s">
        <v>259</v>
      </c>
      <c r="E5602">
        <v>1</v>
      </c>
      <c r="F5602">
        <v>2035</v>
      </c>
      <c r="G5602" s="161">
        <v>316872.22947399999</v>
      </c>
      <c r="H5602" s="161"/>
    </row>
    <row r="5603" spans="2:8" x14ac:dyDescent="0.25">
      <c r="B5603" t="s">
        <v>224</v>
      </c>
      <c r="C5603" t="s">
        <v>252</v>
      </c>
      <c r="D5603" t="s">
        <v>259</v>
      </c>
      <c r="E5603">
        <v>1</v>
      </c>
      <c r="F5603">
        <v>2040</v>
      </c>
      <c r="G5603" s="161">
        <v>327901.11719999998</v>
      </c>
      <c r="H5603" s="161"/>
    </row>
    <row r="5604" spans="2:8" x14ac:dyDescent="0.25">
      <c r="B5604" t="s">
        <v>224</v>
      </c>
      <c r="C5604" t="s">
        <v>252</v>
      </c>
      <c r="D5604" t="s">
        <v>259</v>
      </c>
      <c r="E5604">
        <v>1</v>
      </c>
      <c r="F5604">
        <v>2045</v>
      </c>
      <c r="G5604" s="161">
        <v>337310.64332999999</v>
      </c>
      <c r="H5604" s="161"/>
    </row>
    <row r="5605" spans="2:8" x14ac:dyDescent="0.25">
      <c r="B5605" t="s">
        <v>224</v>
      </c>
      <c r="C5605" t="s">
        <v>252</v>
      </c>
      <c r="D5605" t="s">
        <v>259</v>
      </c>
      <c r="E5605">
        <v>1</v>
      </c>
      <c r="F5605">
        <v>2050</v>
      </c>
      <c r="G5605" s="161">
        <v>358937.51137299999</v>
      </c>
      <c r="H5605" s="161"/>
    </row>
    <row r="5606" spans="2:8" x14ac:dyDescent="0.25">
      <c r="B5606" t="s">
        <v>224</v>
      </c>
      <c r="C5606" t="s">
        <v>252</v>
      </c>
      <c r="D5606" t="s">
        <v>259</v>
      </c>
      <c r="E5606">
        <v>2</v>
      </c>
      <c r="F5606">
        <v>2010</v>
      </c>
      <c r="G5606" s="161">
        <v>107521.530352</v>
      </c>
      <c r="H5606" s="161"/>
    </row>
    <row r="5607" spans="2:8" x14ac:dyDescent="0.25">
      <c r="B5607" t="s">
        <v>224</v>
      </c>
      <c r="C5607" t="s">
        <v>252</v>
      </c>
      <c r="D5607" t="s">
        <v>259</v>
      </c>
      <c r="E5607">
        <v>2</v>
      </c>
      <c r="F5607">
        <v>2015</v>
      </c>
      <c r="G5607" s="161">
        <v>112007.843903</v>
      </c>
      <c r="H5607" s="161"/>
    </row>
    <row r="5608" spans="2:8" x14ac:dyDescent="0.25">
      <c r="B5608" t="s">
        <v>224</v>
      </c>
      <c r="C5608" t="s">
        <v>252</v>
      </c>
      <c r="D5608" t="s">
        <v>259</v>
      </c>
      <c r="E5608">
        <v>2</v>
      </c>
      <c r="F5608">
        <v>2020</v>
      </c>
      <c r="G5608" s="161">
        <v>123079.53105000001</v>
      </c>
      <c r="H5608" s="161"/>
    </row>
    <row r="5609" spans="2:8" x14ac:dyDescent="0.25">
      <c r="B5609" t="s">
        <v>224</v>
      </c>
      <c r="C5609" t="s">
        <v>252</v>
      </c>
      <c r="D5609" t="s">
        <v>259</v>
      </c>
      <c r="E5609">
        <v>2</v>
      </c>
      <c r="F5609">
        <v>2025</v>
      </c>
      <c r="G5609" s="161">
        <v>133460.185898</v>
      </c>
      <c r="H5609" s="161"/>
    </row>
    <row r="5610" spans="2:8" x14ac:dyDescent="0.25">
      <c r="B5610" t="s">
        <v>224</v>
      </c>
      <c r="C5610" t="s">
        <v>252</v>
      </c>
      <c r="D5610" t="s">
        <v>259</v>
      </c>
      <c r="E5610">
        <v>2</v>
      </c>
      <c r="F5610">
        <v>2030</v>
      </c>
      <c r="G5610" s="161">
        <v>142825.481837</v>
      </c>
      <c r="H5610" s="161"/>
    </row>
    <row r="5611" spans="2:8" x14ac:dyDescent="0.25">
      <c r="B5611" t="s">
        <v>224</v>
      </c>
      <c r="C5611" t="s">
        <v>252</v>
      </c>
      <c r="D5611" t="s">
        <v>259</v>
      </c>
      <c r="E5611">
        <v>2</v>
      </c>
      <c r="F5611">
        <v>2035</v>
      </c>
      <c r="G5611" s="161">
        <v>150689.36381499999</v>
      </c>
      <c r="H5611" s="161"/>
    </row>
    <row r="5612" spans="2:8" x14ac:dyDescent="0.25">
      <c r="B5612" t="s">
        <v>224</v>
      </c>
      <c r="C5612" t="s">
        <v>252</v>
      </c>
      <c r="D5612" t="s">
        <v>259</v>
      </c>
      <c r="E5612">
        <v>2</v>
      </c>
      <c r="F5612">
        <v>2040</v>
      </c>
      <c r="G5612" s="161">
        <v>148499.115128</v>
      </c>
      <c r="H5612" s="161"/>
    </row>
    <row r="5613" spans="2:8" x14ac:dyDescent="0.25">
      <c r="B5613" t="s">
        <v>224</v>
      </c>
      <c r="C5613" t="s">
        <v>252</v>
      </c>
      <c r="D5613" t="s">
        <v>259</v>
      </c>
      <c r="E5613">
        <v>2</v>
      </c>
      <c r="F5613">
        <v>2045</v>
      </c>
      <c r="G5613" s="161">
        <v>148175.00114099999</v>
      </c>
      <c r="H5613" s="161"/>
    </row>
    <row r="5614" spans="2:8" x14ac:dyDescent="0.25">
      <c r="B5614" t="s">
        <v>224</v>
      </c>
      <c r="C5614" t="s">
        <v>252</v>
      </c>
      <c r="D5614" t="s">
        <v>259</v>
      </c>
      <c r="E5614">
        <v>2</v>
      </c>
      <c r="F5614">
        <v>2050</v>
      </c>
      <c r="G5614" s="161">
        <v>147811.167996</v>
      </c>
    </row>
    <row r="5615" spans="2:8" x14ac:dyDescent="0.25">
      <c r="B5615" t="s">
        <v>224</v>
      </c>
      <c r="C5615" t="s">
        <v>252</v>
      </c>
      <c r="D5615" t="s">
        <v>259</v>
      </c>
      <c r="E5615">
        <v>3</v>
      </c>
      <c r="F5615">
        <v>2010</v>
      </c>
      <c r="G5615">
        <v>26027.425229560002</v>
      </c>
    </row>
    <row r="5616" spans="2:8" x14ac:dyDescent="0.25">
      <c r="B5616" t="s">
        <v>224</v>
      </c>
      <c r="C5616" t="s">
        <v>252</v>
      </c>
      <c r="D5616" t="s">
        <v>259</v>
      </c>
      <c r="E5616">
        <v>3</v>
      </c>
      <c r="F5616">
        <v>2015</v>
      </c>
      <c r="G5616">
        <v>26914.225446199998</v>
      </c>
    </row>
    <row r="5617" spans="2:7" x14ac:dyDescent="0.25">
      <c r="B5617" t="s">
        <v>224</v>
      </c>
      <c r="C5617" t="s">
        <v>252</v>
      </c>
      <c r="D5617" t="s">
        <v>259</v>
      </c>
      <c r="E5617">
        <v>3</v>
      </c>
      <c r="F5617">
        <v>2020</v>
      </c>
      <c r="G5617">
        <v>29737.568841169999</v>
      </c>
    </row>
    <row r="5618" spans="2:7" x14ac:dyDescent="0.25">
      <c r="B5618" t="s">
        <v>224</v>
      </c>
      <c r="C5618" t="s">
        <v>252</v>
      </c>
      <c r="D5618" t="s">
        <v>259</v>
      </c>
      <c r="E5618">
        <v>3</v>
      </c>
      <c r="F5618">
        <v>2025</v>
      </c>
      <c r="G5618">
        <v>30697.41596749</v>
      </c>
    </row>
    <row r="5619" spans="2:7" x14ac:dyDescent="0.25">
      <c r="B5619" t="s">
        <v>224</v>
      </c>
      <c r="C5619" t="s">
        <v>252</v>
      </c>
      <c r="D5619" t="s">
        <v>259</v>
      </c>
      <c r="E5619">
        <v>3</v>
      </c>
      <c r="F5619">
        <v>2030</v>
      </c>
      <c r="G5619">
        <v>30336.376239959998</v>
      </c>
    </row>
    <row r="5620" spans="2:7" x14ac:dyDescent="0.25">
      <c r="B5620" t="s">
        <v>224</v>
      </c>
      <c r="C5620" t="s">
        <v>252</v>
      </c>
      <c r="D5620" t="s">
        <v>259</v>
      </c>
      <c r="E5620">
        <v>3</v>
      </c>
      <c r="F5620">
        <v>2035</v>
      </c>
      <c r="G5620">
        <v>29420.609607980001</v>
      </c>
    </row>
    <row r="5621" spans="2:7" x14ac:dyDescent="0.25">
      <c r="B5621" t="s">
        <v>224</v>
      </c>
      <c r="C5621" t="s">
        <v>252</v>
      </c>
      <c r="D5621" t="s">
        <v>259</v>
      </c>
      <c r="E5621">
        <v>3</v>
      </c>
      <c r="F5621">
        <v>2040</v>
      </c>
      <c r="G5621">
        <v>30561.534977169998</v>
      </c>
    </row>
    <row r="5622" spans="2:7" x14ac:dyDescent="0.25">
      <c r="B5622" t="s">
        <v>224</v>
      </c>
      <c r="C5622" t="s">
        <v>252</v>
      </c>
      <c r="D5622" t="s">
        <v>259</v>
      </c>
      <c r="E5622">
        <v>3</v>
      </c>
      <c r="F5622">
        <v>2045</v>
      </c>
      <c r="G5622">
        <v>29157.18016602</v>
      </c>
    </row>
    <row r="5623" spans="2:7" x14ac:dyDescent="0.25">
      <c r="B5623" t="s">
        <v>224</v>
      </c>
      <c r="C5623" t="s">
        <v>252</v>
      </c>
      <c r="D5623" t="s">
        <v>259</v>
      </c>
      <c r="E5623">
        <v>3</v>
      </c>
      <c r="F5623">
        <v>2050</v>
      </c>
      <c r="G5623">
        <v>30673.378894040001</v>
      </c>
    </row>
    <row r="5624" spans="2:7" x14ac:dyDescent="0.25">
      <c r="B5624" t="s">
        <v>224</v>
      </c>
      <c r="C5624" t="s">
        <v>252</v>
      </c>
      <c r="D5624" t="s">
        <v>259</v>
      </c>
      <c r="E5624">
        <v>4</v>
      </c>
      <c r="F5624">
        <v>2010</v>
      </c>
      <c r="G5624">
        <v>9850.3389024000007</v>
      </c>
    </row>
    <row r="5625" spans="2:7" x14ac:dyDescent="0.25">
      <c r="B5625" t="s">
        <v>224</v>
      </c>
      <c r="C5625" t="s">
        <v>252</v>
      </c>
      <c r="D5625" t="s">
        <v>259</v>
      </c>
      <c r="E5625">
        <v>4</v>
      </c>
      <c r="F5625">
        <v>2015</v>
      </c>
      <c r="G5625">
        <v>14058.47383257</v>
      </c>
    </row>
    <row r="5626" spans="2:7" x14ac:dyDescent="0.25">
      <c r="B5626" t="s">
        <v>224</v>
      </c>
      <c r="C5626" t="s">
        <v>252</v>
      </c>
      <c r="D5626" t="s">
        <v>259</v>
      </c>
      <c r="E5626">
        <v>4</v>
      </c>
      <c r="F5626">
        <v>2020</v>
      </c>
      <c r="G5626">
        <v>15451.825684359999</v>
      </c>
    </row>
    <row r="5627" spans="2:7" x14ac:dyDescent="0.25">
      <c r="B5627" t="s">
        <v>224</v>
      </c>
      <c r="C5627" t="s">
        <v>252</v>
      </c>
      <c r="D5627" t="s">
        <v>259</v>
      </c>
      <c r="E5627">
        <v>4</v>
      </c>
      <c r="F5627">
        <v>2025</v>
      </c>
      <c r="G5627">
        <v>15582.26544757</v>
      </c>
    </row>
    <row r="5628" spans="2:7" x14ac:dyDescent="0.25">
      <c r="B5628" t="s">
        <v>224</v>
      </c>
      <c r="C5628" t="s">
        <v>252</v>
      </c>
      <c r="D5628" t="s">
        <v>259</v>
      </c>
      <c r="E5628">
        <v>4</v>
      </c>
      <c r="F5628">
        <v>2030</v>
      </c>
      <c r="G5628">
        <v>16548.98607906</v>
      </c>
    </row>
    <row r="5629" spans="2:7" x14ac:dyDescent="0.25">
      <c r="B5629" t="s">
        <v>224</v>
      </c>
      <c r="C5629" t="s">
        <v>252</v>
      </c>
      <c r="D5629" t="s">
        <v>259</v>
      </c>
      <c r="E5629">
        <v>4</v>
      </c>
      <c r="F5629">
        <v>2035</v>
      </c>
      <c r="G5629">
        <v>20169.48428162</v>
      </c>
    </row>
    <row r="5630" spans="2:7" x14ac:dyDescent="0.25">
      <c r="B5630" t="s">
        <v>224</v>
      </c>
      <c r="C5630" t="s">
        <v>252</v>
      </c>
      <c r="D5630" t="s">
        <v>259</v>
      </c>
      <c r="E5630">
        <v>4</v>
      </c>
      <c r="F5630">
        <v>2040</v>
      </c>
      <c r="G5630">
        <v>19114.157447580001</v>
      </c>
    </row>
    <row r="5631" spans="2:7" x14ac:dyDescent="0.25">
      <c r="B5631" t="s">
        <v>224</v>
      </c>
      <c r="C5631" t="s">
        <v>252</v>
      </c>
      <c r="D5631" t="s">
        <v>259</v>
      </c>
      <c r="E5631">
        <v>4</v>
      </c>
      <c r="F5631">
        <v>2045</v>
      </c>
      <c r="G5631">
        <v>18030.18617234</v>
      </c>
    </row>
    <row r="5632" spans="2:7" x14ac:dyDescent="0.25">
      <c r="B5632" t="s">
        <v>224</v>
      </c>
      <c r="C5632" t="s">
        <v>252</v>
      </c>
      <c r="D5632" t="s">
        <v>259</v>
      </c>
      <c r="E5632">
        <v>4</v>
      </c>
      <c r="F5632">
        <v>2050</v>
      </c>
      <c r="G5632">
        <v>16912.039772339998</v>
      </c>
    </row>
    <row r="5633" spans="2:7" x14ac:dyDescent="0.25">
      <c r="B5633" t="s">
        <v>224</v>
      </c>
      <c r="C5633" t="s">
        <v>252</v>
      </c>
      <c r="D5633" t="s">
        <v>259</v>
      </c>
      <c r="E5633">
        <v>5</v>
      </c>
      <c r="F5633">
        <v>2010</v>
      </c>
      <c r="G5633">
        <v>2148.3496141700002</v>
      </c>
    </row>
    <row r="5634" spans="2:7" x14ac:dyDescent="0.25">
      <c r="B5634" t="s">
        <v>224</v>
      </c>
      <c r="C5634" t="s">
        <v>252</v>
      </c>
      <c r="D5634" t="s">
        <v>259</v>
      </c>
      <c r="E5634">
        <v>5</v>
      </c>
      <c r="F5634">
        <v>2015</v>
      </c>
      <c r="G5634">
        <v>5033.2890276999997</v>
      </c>
    </row>
    <row r="5635" spans="2:7" x14ac:dyDescent="0.25">
      <c r="B5635" t="s">
        <v>224</v>
      </c>
      <c r="C5635" t="s">
        <v>252</v>
      </c>
      <c r="D5635" t="s">
        <v>259</v>
      </c>
      <c r="E5635">
        <v>5</v>
      </c>
      <c r="F5635">
        <v>2020</v>
      </c>
      <c r="G5635">
        <v>4603.2157599100001</v>
      </c>
    </row>
    <row r="5636" spans="2:7" x14ac:dyDescent="0.25">
      <c r="B5636" t="s">
        <v>224</v>
      </c>
      <c r="C5636" t="s">
        <v>252</v>
      </c>
      <c r="D5636" t="s">
        <v>259</v>
      </c>
      <c r="E5636">
        <v>5</v>
      </c>
      <c r="F5636">
        <v>2025</v>
      </c>
      <c r="G5636">
        <v>3245.9982619000002</v>
      </c>
    </row>
    <row r="5637" spans="2:7" x14ac:dyDescent="0.25">
      <c r="B5637" t="s">
        <v>224</v>
      </c>
      <c r="C5637" t="s">
        <v>252</v>
      </c>
      <c r="D5637" t="s">
        <v>259</v>
      </c>
      <c r="E5637">
        <v>5</v>
      </c>
      <c r="F5637">
        <v>2030</v>
      </c>
      <c r="G5637">
        <v>5067.4707606600005</v>
      </c>
    </row>
    <row r="5638" spans="2:7" x14ac:dyDescent="0.25">
      <c r="B5638" t="s">
        <v>224</v>
      </c>
      <c r="C5638" t="s">
        <v>252</v>
      </c>
      <c r="D5638" t="s">
        <v>259</v>
      </c>
      <c r="E5638">
        <v>5</v>
      </c>
      <c r="F5638">
        <v>2035</v>
      </c>
      <c r="G5638">
        <v>5402.3302453699998</v>
      </c>
    </row>
    <row r="5639" spans="2:7" x14ac:dyDescent="0.25">
      <c r="B5639" t="s">
        <v>224</v>
      </c>
      <c r="C5639" t="s">
        <v>252</v>
      </c>
      <c r="D5639" t="s">
        <v>259</v>
      </c>
      <c r="E5639">
        <v>5</v>
      </c>
      <c r="F5639">
        <v>2040</v>
      </c>
      <c r="G5639">
        <v>4357.0143358300002</v>
      </c>
    </row>
    <row r="5640" spans="2:7" x14ac:dyDescent="0.25">
      <c r="B5640" t="s">
        <v>224</v>
      </c>
      <c r="C5640" t="s">
        <v>252</v>
      </c>
      <c r="D5640" t="s">
        <v>259</v>
      </c>
      <c r="E5640">
        <v>5</v>
      </c>
      <c r="F5640">
        <v>2045</v>
      </c>
      <c r="G5640">
        <v>5779.0147325199996</v>
      </c>
    </row>
    <row r="5641" spans="2:7" x14ac:dyDescent="0.25">
      <c r="B5641" t="s">
        <v>224</v>
      </c>
      <c r="C5641" t="s">
        <v>252</v>
      </c>
      <c r="D5641" t="s">
        <v>259</v>
      </c>
      <c r="E5641">
        <v>5</v>
      </c>
      <c r="F5641">
        <v>2050</v>
      </c>
      <c r="G5641">
        <v>4692.2719798500002</v>
      </c>
    </row>
    <row r="5642" spans="2:7" x14ac:dyDescent="0.25">
      <c r="B5642" t="s">
        <v>224</v>
      </c>
      <c r="C5642" t="s">
        <v>252</v>
      </c>
      <c r="D5642" t="s">
        <v>259</v>
      </c>
      <c r="E5642">
        <v>6</v>
      </c>
      <c r="F5642">
        <v>2010</v>
      </c>
      <c r="G5642">
        <v>1680</v>
      </c>
    </row>
    <row r="5643" spans="2:7" x14ac:dyDescent="0.25">
      <c r="B5643" t="s">
        <v>224</v>
      </c>
      <c r="C5643" t="s">
        <v>252</v>
      </c>
      <c r="D5643" t="s">
        <v>259</v>
      </c>
      <c r="E5643">
        <v>6</v>
      </c>
      <c r="F5643">
        <v>2015</v>
      </c>
      <c r="G5643">
        <v>1608</v>
      </c>
    </row>
    <row r="5644" spans="2:7" x14ac:dyDescent="0.25">
      <c r="B5644" t="s">
        <v>224</v>
      </c>
      <c r="C5644" t="s">
        <v>252</v>
      </c>
      <c r="D5644" t="s">
        <v>259</v>
      </c>
      <c r="E5644">
        <v>6</v>
      </c>
      <c r="F5644">
        <v>2020</v>
      </c>
      <c r="G5644">
        <v>1866</v>
      </c>
    </row>
    <row r="5645" spans="2:7" x14ac:dyDescent="0.25">
      <c r="B5645" t="s">
        <v>224</v>
      </c>
      <c r="C5645" t="s">
        <v>252</v>
      </c>
      <c r="D5645" t="s">
        <v>259</v>
      </c>
      <c r="E5645">
        <v>6</v>
      </c>
      <c r="F5645">
        <v>2025</v>
      </c>
      <c r="G5645">
        <v>2448</v>
      </c>
    </row>
    <row r="5646" spans="2:7" x14ac:dyDescent="0.25">
      <c r="B5646" t="s">
        <v>224</v>
      </c>
      <c r="C5646" t="s">
        <v>252</v>
      </c>
      <c r="D5646" t="s">
        <v>259</v>
      </c>
      <c r="E5646">
        <v>6</v>
      </c>
      <c r="F5646">
        <v>2030</v>
      </c>
      <c r="G5646">
        <v>1892.73115431</v>
      </c>
    </row>
    <row r="5647" spans="2:7" x14ac:dyDescent="0.25">
      <c r="B5647" t="s">
        <v>224</v>
      </c>
      <c r="C5647" t="s">
        <v>252</v>
      </c>
      <c r="D5647" t="s">
        <v>259</v>
      </c>
      <c r="E5647">
        <v>6</v>
      </c>
      <c r="F5647">
        <v>2035</v>
      </c>
      <c r="G5647">
        <v>2301.4625736600001</v>
      </c>
    </row>
    <row r="5648" spans="2:7" x14ac:dyDescent="0.25">
      <c r="B5648" t="s">
        <v>224</v>
      </c>
      <c r="C5648" t="s">
        <v>252</v>
      </c>
      <c r="D5648" t="s">
        <v>259</v>
      </c>
      <c r="E5648">
        <v>6</v>
      </c>
      <c r="F5648">
        <v>2040</v>
      </c>
      <c r="G5648">
        <v>2616.9215667200001</v>
      </c>
    </row>
    <row r="5649" spans="2:8" x14ac:dyDescent="0.25">
      <c r="B5649" t="s">
        <v>224</v>
      </c>
      <c r="C5649" t="s">
        <v>252</v>
      </c>
      <c r="D5649" t="s">
        <v>259</v>
      </c>
      <c r="E5649">
        <v>6</v>
      </c>
      <c r="F5649">
        <v>2045</v>
      </c>
      <c r="G5649">
        <v>1981.9008423299999</v>
      </c>
    </row>
    <row r="5650" spans="2:8" x14ac:dyDescent="0.25">
      <c r="B5650" t="s">
        <v>224</v>
      </c>
      <c r="C5650" t="s">
        <v>252</v>
      </c>
      <c r="D5650" t="s">
        <v>259</v>
      </c>
      <c r="E5650">
        <v>6</v>
      </c>
      <c r="F5650">
        <v>2050</v>
      </c>
      <c r="G5650">
        <v>1823.57774649</v>
      </c>
      <c r="H5650" s="161"/>
    </row>
    <row r="5651" spans="2:8" x14ac:dyDescent="0.25">
      <c r="B5651" t="s">
        <v>228</v>
      </c>
      <c r="C5651" t="s">
        <v>250</v>
      </c>
      <c r="D5651" t="s">
        <v>251</v>
      </c>
      <c r="E5651">
        <v>1</v>
      </c>
      <c r="F5651">
        <v>2010</v>
      </c>
      <c r="G5651" s="161">
        <v>2370496.00985</v>
      </c>
      <c r="H5651" s="161"/>
    </row>
    <row r="5652" spans="2:8" x14ac:dyDescent="0.25">
      <c r="B5652" t="s">
        <v>228</v>
      </c>
      <c r="C5652" t="s">
        <v>250</v>
      </c>
      <c r="D5652" t="s">
        <v>251</v>
      </c>
      <c r="E5652">
        <v>1</v>
      </c>
      <c r="F5652">
        <v>2015</v>
      </c>
      <c r="G5652" s="161">
        <v>2960460.4393099998</v>
      </c>
      <c r="H5652" s="161"/>
    </row>
    <row r="5653" spans="2:8" x14ac:dyDescent="0.25">
      <c r="B5653" t="s">
        <v>228</v>
      </c>
      <c r="C5653" t="s">
        <v>250</v>
      </c>
      <c r="D5653" t="s">
        <v>251</v>
      </c>
      <c r="E5653">
        <v>1</v>
      </c>
      <c r="F5653">
        <v>2020</v>
      </c>
      <c r="G5653" s="161">
        <v>3160897.2944700001</v>
      </c>
      <c r="H5653" s="161"/>
    </row>
    <row r="5654" spans="2:8" x14ac:dyDescent="0.25">
      <c r="B5654" t="s">
        <v>228</v>
      </c>
      <c r="C5654" t="s">
        <v>250</v>
      </c>
      <c r="D5654" t="s">
        <v>251</v>
      </c>
      <c r="E5654">
        <v>1</v>
      </c>
      <c r="F5654">
        <v>2025</v>
      </c>
      <c r="G5654" s="161">
        <v>3243367.5747500001</v>
      </c>
      <c r="H5654" s="161"/>
    </row>
    <row r="5655" spans="2:8" x14ac:dyDescent="0.25">
      <c r="B5655" t="s">
        <v>228</v>
      </c>
      <c r="C5655" t="s">
        <v>250</v>
      </c>
      <c r="D5655" t="s">
        <v>251</v>
      </c>
      <c r="E5655">
        <v>1</v>
      </c>
      <c r="F5655">
        <v>2030</v>
      </c>
      <c r="G5655" s="161">
        <v>3342690.9555199998</v>
      </c>
      <c r="H5655" s="161"/>
    </row>
    <row r="5656" spans="2:8" x14ac:dyDescent="0.25">
      <c r="B5656" t="s">
        <v>228</v>
      </c>
      <c r="C5656" t="s">
        <v>250</v>
      </c>
      <c r="D5656" t="s">
        <v>251</v>
      </c>
      <c r="E5656">
        <v>1</v>
      </c>
      <c r="F5656">
        <v>2035</v>
      </c>
      <c r="G5656" s="161">
        <v>3354948.7993800002</v>
      </c>
      <c r="H5656" s="161"/>
    </row>
    <row r="5657" spans="2:8" x14ac:dyDescent="0.25">
      <c r="B5657" t="s">
        <v>228</v>
      </c>
      <c r="C5657" t="s">
        <v>250</v>
      </c>
      <c r="D5657" t="s">
        <v>251</v>
      </c>
      <c r="E5657">
        <v>1</v>
      </c>
      <c r="F5657">
        <v>2040</v>
      </c>
      <c r="G5657" s="161">
        <v>3293927.27116</v>
      </c>
      <c r="H5657" s="161"/>
    </row>
    <row r="5658" spans="2:8" x14ac:dyDescent="0.25">
      <c r="B5658" t="s">
        <v>228</v>
      </c>
      <c r="C5658" t="s">
        <v>250</v>
      </c>
      <c r="D5658" t="s">
        <v>251</v>
      </c>
      <c r="E5658">
        <v>1</v>
      </c>
      <c r="F5658">
        <v>2045</v>
      </c>
      <c r="G5658" s="161">
        <v>3312827.5684799999</v>
      </c>
      <c r="H5658" s="161"/>
    </row>
    <row r="5659" spans="2:8" x14ac:dyDescent="0.25">
      <c r="B5659" t="s">
        <v>228</v>
      </c>
      <c r="C5659" t="s">
        <v>250</v>
      </c>
      <c r="D5659" t="s">
        <v>251</v>
      </c>
      <c r="E5659">
        <v>1</v>
      </c>
      <c r="F5659">
        <v>2050</v>
      </c>
      <c r="G5659" s="161">
        <v>3306128.7276699999</v>
      </c>
      <c r="H5659" s="161"/>
    </row>
    <row r="5660" spans="2:8" x14ac:dyDescent="0.25">
      <c r="B5660" t="s">
        <v>228</v>
      </c>
      <c r="C5660" t="s">
        <v>250</v>
      </c>
      <c r="D5660" t="s">
        <v>251</v>
      </c>
      <c r="E5660">
        <v>2</v>
      </c>
      <c r="F5660">
        <v>2010</v>
      </c>
      <c r="G5660" s="161">
        <v>4331119.4753900003</v>
      </c>
      <c r="H5660" s="161"/>
    </row>
    <row r="5661" spans="2:8" x14ac:dyDescent="0.25">
      <c r="B5661" t="s">
        <v>228</v>
      </c>
      <c r="C5661" t="s">
        <v>250</v>
      </c>
      <c r="D5661" t="s">
        <v>251</v>
      </c>
      <c r="E5661">
        <v>2</v>
      </c>
      <c r="F5661">
        <v>2015</v>
      </c>
      <c r="G5661" s="161">
        <v>4365267.8713999996</v>
      </c>
      <c r="H5661" s="161"/>
    </row>
    <row r="5662" spans="2:8" x14ac:dyDescent="0.25">
      <c r="B5662" t="s">
        <v>228</v>
      </c>
      <c r="C5662" t="s">
        <v>250</v>
      </c>
      <c r="D5662" t="s">
        <v>251</v>
      </c>
      <c r="E5662">
        <v>2</v>
      </c>
      <c r="F5662">
        <v>2020</v>
      </c>
      <c r="G5662" s="161">
        <v>4452916.9636300001</v>
      </c>
      <c r="H5662" s="161"/>
    </row>
    <row r="5663" spans="2:8" x14ac:dyDescent="0.25">
      <c r="B5663" t="s">
        <v>228</v>
      </c>
      <c r="C5663" t="s">
        <v>250</v>
      </c>
      <c r="D5663" t="s">
        <v>251</v>
      </c>
      <c r="E5663">
        <v>2</v>
      </c>
      <c r="F5663">
        <v>2025</v>
      </c>
      <c r="G5663" s="161">
        <v>4469575.4227900002</v>
      </c>
      <c r="H5663" s="161"/>
    </row>
    <row r="5664" spans="2:8" x14ac:dyDescent="0.25">
      <c r="B5664" t="s">
        <v>228</v>
      </c>
      <c r="C5664" t="s">
        <v>250</v>
      </c>
      <c r="D5664" t="s">
        <v>251</v>
      </c>
      <c r="E5664">
        <v>2</v>
      </c>
      <c r="F5664">
        <v>2030</v>
      </c>
      <c r="G5664" s="161">
        <v>4415460.0318900002</v>
      </c>
      <c r="H5664" s="161"/>
    </row>
    <row r="5665" spans="2:8" x14ac:dyDescent="0.25">
      <c r="B5665" t="s">
        <v>228</v>
      </c>
      <c r="C5665" t="s">
        <v>250</v>
      </c>
      <c r="D5665" t="s">
        <v>251</v>
      </c>
      <c r="E5665">
        <v>2</v>
      </c>
      <c r="F5665">
        <v>2035</v>
      </c>
      <c r="G5665" s="161">
        <v>4301688.4189200001</v>
      </c>
      <c r="H5665" s="161"/>
    </row>
    <row r="5666" spans="2:8" x14ac:dyDescent="0.25">
      <c r="B5666" t="s">
        <v>228</v>
      </c>
      <c r="C5666" t="s">
        <v>250</v>
      </c>
      <c r="D5666" t="s">
        <v>251</v>
      </c>
      <c r="E5666">
        <v>2</v>
      </c>
      <c r="F5666">
        <v>2040</v>
      </c>
      <c r="G5666" s="161">
        <v>4142650.0599600002</v>
      </c>
      <c r="H5666" s="161"/>
    </row>
    <row r="5667" spans="2:8" x14ac:dyDescent="0.25">
      <c r="B5667" t="s">
        <v>228</v>
      </c>
      <c r="C5667" t="s">
        <v>250</v>
      </c>
      <c r="D5667" t="s">
        <v>251</v>
      </c>
      <c r="E5667">
        <v>2</v>
      </c>
      <c r="F5667">
        <v>2045</v>
      </c>
      <c r="G5667" s="161">
        <v>4034065.44141</v>
      </c>
      <c r="H5667" s="161"/>
    </row>
    <row r="5668" spans="2:8" x14ac:dyDescent="0.25">
      <c r="B5668" t="s">
        <v>228</v>
      </c>
      <c r="C5668" t="s">
        <v>250</v>
      </c>
      <c r="D5668" t="s">
        <v>251</v>
      </c>
      <c r="E5668">
        <v>2</v>
      </c>
      <c r="F5668">
        <v>2050</v>
      </c>
      <c r="G5668" s="161">
        <v>3978225.2843399998</v>
      </c>
      <c r="H5668" s="161"/>
    </row>
    <row r="5669" spans="2:8" x14ac:dyDescent="0.25">
      <c r="B5669" t="s">
        <v>228</v>
      </c>
      <c r="C5669" t="s">
        <v>250</v>
      </c>
      <c r="D5669" t="s">
        <v>251</v>
      </c>
      <c r="E5669">
        <v>3</v>
      </c>
      <c r="F5669">
        <v>2010</v>
      </c>
      <c r="G5669" s="161">
        <v>1871910.59616</v>
      </c>
      <c r="H5669" s="161"/>
    </row>
    <row r="5670" spans="2:8" x14ac:dyDescent="0.25">
      <c r="B5670" t="s">
        <v>228</v>
      </c>
      <c r="C5670" t="s">
        <v>250</v>
      </c>
      <c r="D5670" t="s">
        <v>251</v>
      </c>
      <c r="E5670">
        <v>3</v>
      </c>
      <c r="F5670">
        <v>2015</v>
      </c>
      <c r="G5670" s="161">
        <v>1873021.1853100001</v>
      </c>
      <c r="H5670" s="161"/>
    </row>
    <row r="5671" spans="2:8" x14ac:dyDescent="0.25">
      <c r="B5671" t="s">
        <v>228</v>
      </c>
      <c r="C5671" t="s">
        <v>250</v>
      </c>
      <c r="D5671" t="s">
        <v>251</v>
      </c>
      <c r="E5671">
        <v>3</v>
      </c>
      <c r="F5671">
        <v>2020</v>
      </c>
      <c r="G5671" s="161">
        <v>1810055.37056</v>
      </c>
      <c r="H5671" s="161"/>
    </row>
    <row r="5672" spans="2:8" x14ac:dyDescent="0.25">
      <c r="B5672" t="s">
        <v>228</v>
      </c>
      <c r="C5672" t="s">
        <v>250</v>
      </c>
      <c r="D5672" t="s">
        <v>251</v>
      </c>
      <c r="E5672">
        <v>3</v>
      </c>
      <c r="F5672">
        <v>2025</v>
      </c>
      <c r="G5672" s="161">
        <v>1767536.1159099999</v>
      </c>
      <c r="H5672" s="161"/>
    </row>
    <row r="5673" spans="2:8" x14ac:dyDescent="0.25">
      <c r="B5673" t="s">
        <v>228</v>
      </c>
      <c r="C5673" t="s">
        <v>250</v>
      </c>
      <c r="D5673" t="s">
        <v>251</v>
      </c>
      <c r="E5673">
        <v>3</v>
      </c>
      <c r="F5673">
        <v>2030</v>
      </c>
      <c r="G5673" s="161">
        <v>1733224.6039199999</v>
      </c>
      <c r="H5673" s="161"/>
    </row>
    <row r="5674" spans="2:8" x14ac:dyDescent="0.25">
      <c r="B5674" t="s">
        <v>228</v>
      </c>
      <c r="C5674" t="s">
        <v>250</v>
      </c>
      <c r="D5674" t="s">
        <v>251</v>
      </c>
      <c r="E5674">
        <v>3</v>
      </c>
      <c r="F5674">
        <v>2035</v>
      </c>
      <c r="G5674" s="161">
        <v>1681482.1825999999</v>
      </c>
      <c r="H5674" s="161"/>
    </row>
    <row r="5675" spans="2:8" x14ac:dyDescent="0.25">
      <c r="B5675" t="s">
        <v>228</v>
      </c>
      <c r="C5675" t="s">
        <v>250</v>
      </c>
      <c r="D5675" t="s">
        <v>251</v>
      </c>
      <c r="E5675">
        <v>3</v>
      </c>
      <c r="F5675">
        <v>2040</v>
      </c>
      <c r="G5675" s="161">
        <v>1659854.9903200001</v>
      </c>
      <c r="H5675" s="161"/>
    </row>
    <row r="5676" spans="2:8" x14ac:dyDescent="0.25">
      <c r="B5676" t="s">
        <v>228</v>
      </c>
      <c r="C5676" t="s">
        <v>250</v>
      </c>
      <c r="D5676" t="s">
        <v>251</v>
      </c>
      <c r="E5676">
        <v>3</v>
      </c>
      <c r="F5676">
        <v>2045</v>
      </c>
      <c r="G5676" s="161">
        <v>1668612.97538</v>
      </c>
      <c r="H5676" s="161"/>
    </row>
    <row r="5677" spans="2:8" x14ac:dyDescent="0.25">
      <c r="B5677" t="s">
        <v>228</v>
      </c>
      <c r="C5677" t="s">
        <v>250</v>
      </c>
      <c r="D5677" t="s">
        <v>251</v>
      </c>
      <c r="E5677">
        <v>3</v>
      </c>
      <c r="F5677">
        <v>2050</v>
      </c>
      <c r="G5677" s="161">
        <v>1681017.99178</v>
      </c>
      <c r="H5677" s="161"/>
    </row>
    <row r="5678" spans="2:8" x14ac:dyDescent="0.25">
      <c r="B5678" t="s">
        <v>228</v>
      </c>
      <c r="C5678" t="s">
        <v>250</v>
      </c>
      <c r="D5678" t="s">
        <v>251</v>
      </c>
      <c r="E5678">
        <v>4</v>
      </c>
      <c r="F5678">
        <v>2010</v>
      </c>
      <c r="G5678" s="161">
        <v>2210210.3685699999</v>
      </c>
      <c r="H5678" s="161"/>
    </row>
    <row r="5679" spans="2:8" x14ac:dyDescent="0.25">
      <c r="B5679" t="s">
        <v>228</v>
      </c>
      <c r="C5679" t="s">
        <v>250</v>
      </c>
      <c r="D5679" t="s">
        <v>251</v>
      </c>
      <c r="E5679">
        <v>4</v>
      </c>
      <c r="F5679">
        <v>2015</v>
      </c>
      <c r="G5679" s="161">
        <v>2045118.4474200001</v>
      </c>
      <c r="H5679" s="161"/>
    </row>
    <row r="5680" spans="2:8" x14ac:dyDescent="0.25">
      <c r="B5680" t="s">
        <v>228</v>
      </c>
      <c r="C5680" t="s">
        <v>250</v>
      </c>
      <c r="D5680" t="s">
        <v>251</v>
      </c>
      <c r="E5680">
        <v>4</v>
      </c>
      <c r="F5680">
        <v>2020</v>
      </c>
      <c r="G5680" s="161">
        <v>1943691.3367999999</v>
      </c>
      <c r="H5680" s="161"/>
    </row>
    <row r="5681" spans="2:8" x14ac:dyDescent="0.25">
      <c r="B5681" t="s">
        <v>228</v>
      </c>
      <c r="C5681" t="s">
        <v>250</v>
      </c>
      <c r="D5681" t="s">
        <v>251</v>
      </c>
      <c r="E5681">
        <v>4</v>
      </c>
      <c r="F5681">
        <v>2025</v>
      </c>
      <c r="G5681" s="161">
        <v>1937078.62555</v>
      </c>
      <c r="H5681" s="161"/>
    </row>
    <row r="5682" spans="2:8" x14ac:dyDescent="0.25">
      <c r="B5682" t="s">
        <v>228</v>
      </c>
      <c r="C5682" t="s">
        <v>250</v>
      </c>
      <c r="D5682" t="s">
        <v>251</v>
      </c>
      <c r="E5682">
        <v>4</v>
      </c>
      <c r="F5682">
        <v>2030</v>
      </c>
      <c r="G5682" s="161">
        <v>1895340.2549999999</v>
      </c>
      <c r="H5682" s="161"/>
    </row>
    <row r="5683" spans="2:8" x14ac:dyDescent="0.25">
      <c r="B5683" t="s">
        <v>228</v>
      </c>
      <c r="C5683" t="s">
        <v>250</v>
      </c>
      <c r="D5683" t="s">
        <v>251</v>
      </c>
      <c r="E5683">
        <v>4</v>
      </c>
      <c r="F5683">
        <v>2035</v>
      </c>
      <c r="G5683" s="161">
        <v>1926035.3867500001</v>
      </c>
      <c r="H5683" s="161"/>
    </row>
    <row r="5684" spans="2:8" x14ac:dyDescent="0.25">
      <c r="B5684" t="s">
        <v>228</v>
      </c>
      <c r="C5684" t="s">
        <v>250</v>
      </c>
      <c r="D5684" t="s">
        <v>251</v>
      </c>
      <c r="E5684">
        <v>4</v>
      </c>
      <c r="F5684">
        <v>2040</v>
      </c>
      <c r="G5684" s="161">
        <v>1936058.48805</v>
      </c>
      <c r="H5684" s="161"/>
    </row>
    <row r="5685" spans="2:8" x14ac:dyDescent="0.25">
      <c r="B5685" t="s">
        <v>228</v>
      </c>
      <c r="C5685" t="s">
        <v>250</v>
      </c>
      <c r="D5685" t="s">
        <v>251</v>
      </c>
      <c r="E5685">
        <v>4</v>
      </c>
      <c r="F5685">
        <v>2045</v>
      </c>
      <c r="G5685" s="161">
        <v>1914419.7708300001</v>
      </c>
      <c r="H5685" s="161"/>
    </row>
    <row r="5686" spans="2:8" x14ac:dyDescent="0.25">
      <c r="B5686" t="s">
        <v>228</v>
      </c>
      <c r="C5686" t="s">
        <v>250</v>
      </c>
      <c r="D5686" t="s">
        <v>251</v>
      </c>
      <c r="E5686">
        <v>4</v>
      </c>
      <c r="F5686">
        <v>2050</v>
      </c>
      <c r="G5686" s="161">
        <v>1870551.0900900001</v>
      </c>
      <c r="H5686" s="161"/>
    </row>
    <row r="5687" spans="2:8" x14ac:dyDescent="0.25">
      <c r="B5687" t="s">
        <v>228</v>
      </c>
      <c r="C5687" t="s">
        <v>250</v>
      </c>
      <c r="D5687" t="s">
        <v>251</v>
      </c>
      <c r="E5687">
        <v>5</v>
      </c>
      <c r="F5687">
        <v>2010</v>
      </c>
      <c r="G5687" s="161">
        <v>1013227.5090899999</v>
      </c>
      <c r="H5687" s="161"/>
    </row>
    <row r="5688" spans="2:8" x14ac:dyDescent="0.25">
      <c r="B5688" t="s">
        <v>228</v>
      </c>
      <c r="C5688" t="s">
        <v>250</v>
      </c>
      <c r="D5688" t="s">
        <v>251</v>
      </c>
      <c r="E5688">
        <v>5</v>
      </c>
      <c r="F5688">
        <v>2015</v>
      </c>
      <c r="G5688" s="161">
        <v>844453.38313099998</v>
      </c>
      <c r="H5688" s="161"/>
    </row>
    <row r="5689" spans="2:8" x14ac:dyDescent="0.25">
      <c r="B5689" t="s">
        <v>228</v>
      </c>
      <c r="C5689" t="s">
        <v>250</v>
      </c>
      <c r="D5689" t="s">
        <v>251</v>
      </c>
      <c r="E5689">
        <v>5</v>
      </c>
      <c r="F5689">
        <v>2020</v>
      </c>
      <c r="G5689" s="161">
        <v>783263.29928599996</v>
      </c>
      <c r="H5689" s="161"/>
    </row>
    <row r="5690" spans="2:8" x14ac:dyDescent="0.25">
      <c r="B5690" t="s">
        <v>228</v>
      </c>
      <c r="C5690" t="s">
        <v>250</v>
      </c>
      <c r="D5690" t="s">
        <v>251</v>
      </c>
      <c r="E5690">
        <v>5</v>
      </c>
      <c r="F5690">
        <v>2025</v>
      </c>
      <c r="G5690" s="161">
        <v>740454.01343499997</v>
      </c>
      <c r="H5690" s="161"/>
    </row>
    <row r="5691" spans="2:8" x14ac:dyDescent="0.25">
      <c r="B5691" t="s">
        <v>228</v>
      </c>
      <c r="C5691" t="s">
        <v>250</v>
      </c>
      <c r="D5691" t="s">
        <v>251</v>
      </c>
      <c r="E5691">
        <v>5</v>
      </c>
      <c r="F5691">
        <v>2030</v>
      </c>
      <c r="G5691" s="161">
        <v>738019.86758299998</v>
      </c>
      <c r="H5691" s="161"/>
    </row>
    <row r="5692" spans="2:8" x14ac:dyDescent="0.25">
      <c r="B5692" t="s">
        <v>228</v>
      </c>
      <c r="C5692" t="s">
        <v>250</v>
      </c>
      <c r="D5692" t="s">
        <v>251</v>
      </c>
      <c r="E5692">
        <v>5</v>
      </c>
      <c r="F5692">
        <v>2035</v>
      </c>
      <c r="G5692" s="161">
        <v>741434.84573599999</v>
      </c>
      <c r="H5692" s="161"/>
    </row>
    <row r="5693" spans="2:8" x14ac:dyDescent="0.25">
      <c r="B5693" t="s">
        <v>228</v>
      </c>
      <c r="C5693" t="s">
        <v>250</v>
      </c>
      <c r="D5693" t="s">
        <v>251</v>
      </c>
      <c r="E5693">
        <v>5</v>
      </c>
      <c r="F5693">
        <v>2040</v>
      </c>
      <c r="G5693" s="161">
        <v>734271.55056200002</v>
      </c>
      <c r="H5693" s="161"/>
    </row>
    <row r="5694" spans="2:8" x14ac:dyDescent="0.25">
      <c r="B5694" t="s">
        <v>228</v>
      </c>
      <c r="C5694" t="s">
        <v>250</v>
      </c>
      <c r="D5694" t="s">
        <v>251</v>
      </c>
      <c r="E5694">
        <v>5</v>
      </c>
      <c r="F5694">
        <v>2045</v>
      </c>
      <c r="G5694" s="161">
        <v>730252.45323400002</v>
      </c>
      <c r="H5694" s="161"/>
    </row>
    <row r="5695" spans="2:8" x14ac:dyDescent="0.25">
      <c r="B5695" t="s">
        <v>228</v>
      </c>
      <c r="C5695" t="s">
        <v>250</v>
      </c>
      <c r="D5695" t="s">
        <v>251</v>
      </c>
      <c r="E5695">
        <v>5</v>
      </c>
      <c r="F5695">
        <v>2050</v>
      </c>
      <c r="G5695" s="161">
        <v>701694.98873900005</v>
      </c>
      <c r="H5695" s="161"/>
    </row>
    <row r="5696" spans="2:8" x14ac:dyDescent="0.25">
      <c r="B5696" t="s">
        <v>228</v>
      </c>
      <c r="C5696" t="s">
        <v>250</v>
      </c>
      <c r="D5696" t="s">
        <v>251</v>
      </c>
      <c r="E5696">
        <v>6</v>
      </c>
      <c r="F5696">
        <v>2010</v>
      </c>
      <c r="G5696" s="161">
        <v>407567.39896700002</v>
      </c>
      <c r="H5696" s="161"/>
    </row>
    <row r="5697" spans="2:8" x14ac:dyDescent="0.25">
      <c r="B5697" t="s">
        <v>228</v>
      </c>
      <c r="C5697" t="s">
        <v>250</v>
      </c>
      <c r="D5697" t="s">
        <v>251</v>
      </c>
      <c r="E5697">
        <v>6</v>
      </c>
      <c r="F5697">
        <v>2015</v>
      </c>
      <c r="G5697" s="161">
        <v>349203.25887299998</v>
      </c>
      <c r="H5697" s="161"/>
    </row>
    <row r="5698" spans="2:8" x14ac:dyDescent="0.25">
      <c r="B5698" t="s">
        <v>228</v>
      </c>
      <c r="C5698" t="s">
        <v>250</v>
      </c>
      <c r="D5698" t="s">
        <v>251</v>
      </c>
      <c r="E5698">
        <v>6</v>
      </c>
      <c r="F5698">
        <v>2020</v>
      </c>
      <c r="G5698" s="161">
        <v>311583.04276099999</v>
      </c>
      <c r="H5698" s="161"/>
    </row>
    <row r="5699" spans="2:8" x14ac:dyDescent="0.25">
      <c r="B5699" t="s">
        <v>228</v>
      </c>
      <c r="C5699" t="s">
        <v>250</v>
      </c>
      <c r="D5699" t="s">
        <v>251</v>
      </c>
      <c r="E5699">
        <v>6</v>
      </c>
      <c r="F5699">
        <v>2025</v>
      </c>
      <c r="G5699" s="161">
        <v>301847.09013999999</v>
      </c>
      <c r="H5699" s="161"/>
    </row>
    <row r="5700" spans="2:8" x14ac:dyDescent="0.25">
      <c r="B5700" t="s">
        <v>228</v>
      </c>
      <c r="C5700" t="s">
        <v>250</v>
      </c>
      <c r="D5700" t="s">
        <v>251</v>
      </c>
      <c r="E5700">
        <v>6</v>
      </c>
      <c r="F5700">
        <v>2030</v>
      </c>
      <c r="G5700" s="161">
        <v>299644.170445</v>
      </c>
      <c r="H5700" s="161"/>
    </row>
    <row r="5701" spans="2:8" x14ac:dyDescent="0.25">
      <c r="B5701" t="s">
        <v>228</v>
      </c>
      <c r="C5701" t="s">
        <v>250</v>
      </c>
      <c r="D5701" t="s">
        <v>251</v>
      </c>
      <c r="E5701">
        <v>6</v>
      </c>
      <c r="F5701">
        <v>2035</v>
      </c>
      <c r="G5701" s="161">
        <v>304616.48658999999</v>
      </c>
      <c r="H5701" s="161"/>
    </row>
    <row r="5702" spans="2:8" x14ac:dyDescent="0.25">
      <c r="B5702" t="s">
        <v>228</v>
      </c>
      <c r="C5702" t="s">
        <v>250</v>
      </c>
      <c r="D5702" t="s">
        <v>251</v>
      </c>
      <c r="E5702">
        <v>6</v>
      </c>
      <c r="F5702">
        <v>2040</v>
      </c>
      <c r="G5702" s="161">
        <v>309299.56849799998</v>
      </c>
      <c r="H5702" s="161"/>
    </row>
    <row r="5703" spans="2:8" x14ac:dyDescent="0.25">
      <c r="B5703" t="s">
        <v>228</v>
      </c>
      <c r="C5703" t="s">
        <v>250</v>
      </c>
      <c r="D5703" t="s">
        <v>251</v>
      </c>
      <c r="E5703">
        <v>6</v>
      </c>
      <c r="F5703">
        <v>2045</v>
      </c>
      <c r="G5703" s="161">
        <v>294553.09369800001</v>
      </c>
      <c r="H5703" s="161"/>
    </row>
    <row r="5704" spans="2:8" x14ac:dyDescent="0.25">
      <c r="B5704" t="s">
        <v>228</v>
      </c>
      <c r="C5704" t="s">
        <v>250</v>
      </c>
      <c r="D5704" t="s">
        <v>251</v>
      </c>
      <c r="E5704">
        <v>6</v>
      </c>
      <c r="F5704">
        <v>2050</v>
      </c>
      <c r="G5704" s="161">
        <v>289221.00166399998</v>
      </c>
      <c r="H5704" s="161"/>
    </row>
    <row r="5705" spans="2:8" x14ac:dyDescent="0.25">
      <c r="B5705" t="s">
        <v>228</v>
      </c>
      <c r="C5705" t="s">
        <v>250</v>
      </c>
      <c r="D5705" t="s">
        <v>254</v>
      </c>
      <c r="E5705">
        <v>1</v>
      </c>
      <c r="F5705">
        <v>2010</v>
      </c>
      <c r="G5705" s="161">
        <v>1158625.7080000001</v>
      </c>
      <c r="H5705" s="161"/>
    </row>
    <row r="5706" spans="2:8" x14ac:dyDescent="0.25">
      <c r="B5706" t="s">
        <v>228</v>
      </c>
      <c r="C5706" t="s">
        <v>250</v>
      </c>
      <c r="D5706" t="s">
        <v>254</v>
      </c>
      <c r="E5706">
        <v>1</v>
      </c>
      <c r="F5706">
        <v>2015</v>
      </c>
      <c r="G5706" s="161">
        <v>1446651.2916900001</v>
      </c>
      <c r="H5706" s="161"/>
    </row>
    <row r="5707" spans="2:8" x14ac:dyDescent="0.25">
      <c r="B5707" t="s">
        <v>228</v>
      </c>
      <c r="C5707" t="s">
        <v>250</v>
      </c>
      <c r="D5707" t="s">
        <v>254</v>
      </c>
      <c r="E5707">
        <v>1</v>
      </c>
      <c r="F5707">
        <v>2020</v>
      </c>
      <c r="G5707" s="161">
        <v>1553563.96053</v>
      </c>
      <c r="H5707" s="161"/>
    </row>
    <row r="5708" spans="2:8" x14ac:dyDescent="0.25">
      <c r="B5708" t="s">
        <v>228</v>
      </c>
      <c r="C5708" t="s">
        <v>250</v>
      </c>
      <c r="D5708" t="s">
        <v>254</v>
      </c>
      <c r="E5708">
        <v>1</v>
      </c>
      <c r="F5708">
        <v>2025</v>
      </c>
      <c r="G5708" s="161">
        <v>1568719.1496900001</v>
      </c>
      <c r="H5708" s="161"/>
    </row>
    <row r="5709" spans="2:8" x14ac:dyDescent="0.25">
      <c r="B5709" t="s">
        <v>228</v>
      </c>
      <c r="C5709" t="s">
        <v>250</v>
      </c>
      <c r="D5709" t="s">
        <v>254</v>
      </c>
      <c r="E5709">
        <v>1</v>
      </c>
      <c r="F5709">
        <v>2030</v>
      </c>
      <c r="G5709" s="161">
        <v>1597637.6011099999</v>
      </c>
      <c r="H5709" s="161"/>
    </row>
    <row r="5710" spans="2:8" x14ac:dyDescent="0.25">
      <c r="B5710" t="s">
        <v>228</v>
      </c>
      <c r="C5710" t="s">
        <v>250</v>
      </c>
      <c r="D5710" t="s">
        <v>254</v>
      </c>
      <c r="E5710">
        <v>1</v>
      </c>
      <c r="F5710">
        <v>2035</v>
      </c>
      <c r="G5710" s="161">
        <v>1570169.5074400001</v>
      </c>
      <c r="H5710" s="161"/>
    </row>
    <row r="5711" spans="2:8" x14ac:dyDescent="0.25">
      <c r="B5711" t="s">
        <v>228</v>
      </c>
      <c r="C5711" t="s">
        <v>250</v>
      </c>
      <c r="D5711" t="s">
        <v>254</v>
      </c>
      <c r="E5711">
        <v>1</v>
      </c>
      <c r="F5711">
        <v>2040</v>
      </c>
      <c r="G5711" s="161">
        <v>1540284.1937599999</v>
      </c>
      <c r="H5711" s="161"/>
    </row>
    <row r="5712" spans="2:8" x14ac:dyDescent="0.25">
      <c r="B5712" t="s">
        <v>228</v>
      </c>
      <c r="C5712" t="s">
        <v>250</v>
      </c>
      <c r="D5712" t="s">
        <v>254</v>
      </c>
      <c r="E5712">
        <v>1</v>
      </c>
      <c r="F5712">
        <v>2045</v>
      </c>
      <c r="G5712" s="161">
        <v>1501181.3485300001</v>
      </c>
      <c r="H5712" s="161"/>
    </row>
    <row r="5713" spans="2:8" x14ac:dyDescent="0.25">
      <c r="B5713" t="s">
        <v>228</v>
      </c>
      <c r="C5713" t="s">
        <v>250</v>
      </c>
      <c r="D5713" t="s">
        <v>254</v>
      </c>
      <c r="E5713">
        <v>1</v>
      </c>
      <c r="F5713">
        <v>2050</v>
      </c>
      <c r="G5713" s="161">
        <v>1485566.2445700001</v>
      </c>
      <c r="H5713" s="161"/>
    </row>
    <row r="5714" spans="2:8" x14ac:dyDescent="0.25">
      <c r="B5714" t="s">
        <v>228</v>
      </c>
      <c r="C5714" t="s">
        <v>250</v>
      </c>
      <c r="D5714" t="s">
        <v>254</v>
      </c>
      <c r="E5714">
        <v>2</v>
      </c>
      <c r="F5714">
        <v>2010</v>
      </c>
      <c r="G5714" s="161">
        <v>3004187.8787199999</v>
      </c>
      <c r="H5714" s="161"/>
    </row>
    <row r="5715" spans="2:8" x14ac:dyDescent="0.25">
      <c r="B5715" t="s">
        <v>228</v>
      </c>
      <c r="C5715" t="s">
        <v>250</v>
      </c>
      <c r="D5715" t="s">
        <v>254</v>
      </c>
      <c r="E5715">
        <v>2</v>
      </c>
      <c r="F5715">
        <v>2015</v>
      </c>
      <c r="G5715" s="161">
        <v>2803113.5570999999</v>
      </c>
      <c r="H5715" s="161"/>
    </row>
    <row r="5716" spans="2:8" x14ac:dyDescent="0.25">
      <c r="B5716" t="s">
        <v>228</v>
      </c>
      <c r="C5716" t="s">
        <v>250</v>
      </c>
      <c r="D5716" t="s">
        <v>254</v>
      </c>
      <c r="E5716">
        <v>2</v>
      </c>
      <c r="F5716">
        <v>2020</v>
      </c>
      <c r="G5716" s="161">
        <v>2667395.4946300001</v>
      </c>
      <c r="H5716" s="161"/>
    </row>
    <row r="5717" spans="2:8" x14ac:dyDescent="0.25">
      <c r="B5717" t="s">
        <v>228</v>
      </c>
      <c r="C5717" t="s">
        <v>250</v>
      </c>
      <c r="D5717" t="s">
        <v>254</v>
      </c>
      <c r="E5717">
        <v>2</v>
      </c>
      <c r="F5717">
        <v>2025</v>
      </c>
      <c r="G5717" s="161">
        <v>2507535.92441</v>
      </c>
      <c r="H5717" s="161"/>
    </row>
    <row r="5718" spans="2:8" x14ac:dyDescent="0.25">
      <c r="B5718" t="s">
        <v>228</v>
      </c>
      <c r="C5718" t="s">
        <v>250</v>
      </c>
      <c r="D5718" t="s">
        <v>254</v>
      </c>
      <c r="E5718">
        <v>2</v>
      </c>
      <c r="F5718">
        <v>2030</v>
      </c>
      <c r="G5718" s="161">
        <v>2386900.4475500002</v>
      </c>
      <c r="H5718" s="161"/>
    </row>
    <row r="5719" spans="2:8" x14ac:dyDescent="0.25">
      <c r="B5719" t="s">
        <v>228</v>
      </c>
      <c r="C5719" t="s">
        <v>250</v>
      </c>
      <c r="D5719" t="s">
        <v>254</v>
      </c>
      <c r="E5719">
        <v>2</v>
      </c>
      <c r="F5719">
        <v>2035</v>
      </c>
      <c r="G5719" s="161">
        <v>2285783.9503500001</v>
      </c>
      <c r="H5719" s="161"/>
    </row>
    <row r="5720" spans="2:8" x14ac:dyDescent="0.25">
      <c r="B5720" t="s">
        <v>228</v>
      </c>
      <c r="C5720" t="s">
        <v>250</v>
      </c>
      <c r="D5720" t="s">
        <v>254</v>
      </c>
      <c r="E5720">
        <v>2</v>
      </c>
      <c r="F5720">
        <v>2040</v>
      </c>
      <c r="G5720" s="161">
        <v>2189347.59748</v>
      </c>
      <c r="H5720" s="161"/>
    </row>
    <row r="5721" spans="2:8" x14ac:dyDescent="0.25">
      <c r="B5721" t="s">
        <v>228</v>
      </c>
      <c r="C5721" t="s">
        <v>250</v>
      </c>
      <c r="D5721" t="s">
        <v>254</v>
      </c>
      <c r="E5721">
        <v>2</v>
      </c>
      <c r="F5721">
        <v>2045</v>
      </c>
      <c r="G5721" s="161">
        <v>2140966.6118600001</v>
      </c>
      <c r="H5721" s="161"/>
    </row>
    <row r="5722" spans="2:8" x14ac:dyDescent="0.25">
      <c r="B5722" t="s">
        <v>228</v>
      </c>
      <c r="C5722" t="s">
        <v>250</v>
      </c>
      <c r="D5722" t="s">
        <v>254</v>
      </c>
      <c r="E5722">
        <v>2</v>
      </c>
      <c r="F5722">
        <v>2050</v>
      </c>
      <c r="G5722" s="161">
        <v>2141266.6860500001</v>
      </c>
      <c r="H5722" s="161"/>
    </row>
    <row r="5723" spans="2:8" x14ac:dyDescent="0.25">
      <c r="B5723" t="s">
        <v>228</v>
      </c>
      <c r="C5723" t="s">
        <v>250</v>
      </c>
      <c r="D5723" t="s">
        <v>254</v>
      </c>
      <c r="E5723">
        <v>3</v>
      </c>
      <c r="F5723">
        <v>2010</v>
      </c>
      <c r="G5723" s="161">
        <v>848590.79943799996</v>
      </c>
      <c r="H5723" s="161"/>
    </row>
    <row r="5724" spans="2:8" x14ac:dyDescent="0.25">
      <c r="B5724" t="s">
        <v>228</v>
      </c>
      <c r="C5724" t="s">
        <v>250</v>
      </c>
      <c r="D5724" t="s">
        <v>254</v>
      </c>
      <c r="E5724">
        <v>3</v>
      </c>
      <c r="F5724">
        <v>2015</v>
      </c>
      <c r="G5724" s="161">
        <v>815681.28599799995</v>
      </c>
      <c r="H5724" s="161"/>
    </row>
    <row r="5725" spans="2:8" x14ac:dyDescent="0.25">
      <c r="B5725" t="s">
        <v>228</v>
      </c>
      <c r="C5725" t="s">
        <v>250</v>
      </c>
      <c r="D5725" t="s">
        <v>254</v>
      </c>
      <c r="E5725">
        <v>3</v>
      </c>
      <c r="F5725">
        <v>2020</v>
      </c>
      <c r="G5725" s="161">
        <v>785118.22196500003</v>
      </c>
      <c r="H5725" s="161"/>
    </row>
    <row r="5726" spans="2:8" x14ac:dyDescent="0.25">
      <c r="B5726" t="s">
        <v>228</v>
      </c>
      <c r="C5726" t="s">
        <v>250</v>
      </c>
      <c r="D5726" t="s">
        <v>254</v>
      </c>
      <c r="E5726">
        <v>3</v>
      </c>
      <c r="F5726">
        <v>2025</v>
      </c>
      <c r="G5726" s="161">
        <v>793500.80843199999</v>
      </c>
      <c r="H5726" s="161"/>
    </row>
    <row r="5727" spans="2:8" x14ac:dyDescent="0.25">
      <c r="B5727" t="s">
        <v>228</v>
      </c>
      <c r="C5727" t="s">
        <v>250</v>
      </c>
      <c r="D5727" t="s">
        <v>254</v>
      </c>
      <c r="E5727">
        <v>3</v>
      </c>
      <c r="F5727">
        <v>2030</v>
      </c>
      <c r="G5727" s="161">
        <v>776192.39102800004</v>
      </c>
      <c r="H5727" s="161"/>
    </row>
    <row r="5728" spans="2:8" x14ac:dyDescent="0.25">
      <c r="B5728" t="s">
        <v>228</v>
      </c>
      <c r="C5728" t="s">
        <v>250</v>
      </c>
      <c r="D5728" t="s">
        <v>254</v>
      </c>
      <c r="E5728">
        <v>3</v>
      </c>
      <c r="F5728">
        <v>2035</v>
      </c>
      <c r="G5728" s="161">
        <v>753371.47946299997</v>
      </c>
      <c r="H5728" s="161"/>
    </row>
    <row r="5729" spans="2:8" x14ac:dyDescent="0.25">
      <c r="B5729" t="s">
        <v>228</v>
      </c>
      <c r="C5729" t="s">
        <v>250</v>
      </c>
      <c r="D5729" t="s">
        <v>254</v>
      </c>
      <c r="E5729">
        <v>3</v>
      </c>
      <c r="F5729">
        <v>2040</v>
      </c>
      <c r="G5729" s="161">
        <v>775203.80084499996</v>
      </c>
      <c r="H5729" s="161"/>
    </row>
    <row r="5730" spans="2:8" x14ac:dyDescent="0.25">
      <c r="B5730" t="s">
        <v>228</v>
      </c>
      <c r="C5730" t="s">
        <v>250</v>
      </c>
      <c r="D5730" t="s">
        <v>254</v>
      </c>
      <c r="E5730">
        <v>3</v>
      </c>
      <c r="F5730">
        <v>2045</v>
      </c>
      <c r="G5730" s="161">
        <v>761861.83784299996</v>
      </c>
      <c r="H5730" s="161"/>
    </row>
    <row r="5731" spans="2:8" x14ac:dyDescent="0.25">
      <c r="B5731" t="s">
        <v>228</v>
      </c>
      <c r="C5731" t="s">
        <v>250</v>
      </c>
      <c r="D5731" t="s">
        <v>254</v>
      </c>
      <c r="E5731">
        <v>3</v>
      </c>
      <c r="F5731">
        <v>2050</v>
      </c>
      <c r="G5731" s="161">
        <v>771046.88353899994</v>
      </c>
      <c r="H5731" s="161"/>
    </row>
    <row r="5732" spans="2:8" x14ac:dyDescent="0.25">
      <c r="B5732" t="s">
        <v>228</v>
      </c>
      <c r="C5732" t="s">
        <v>250</v>
      </c>
      <c r="D5732" t="s">
        <v>254</v>
      </c>
      <c r="E5732">
        <v>4</v>
      </c>
      <c r="F5732">
        <v>2010</v>
      </c>
      <c r="G5732" s="161">
        <v>1041981.69157</v>
      </c>
      <c r="H5732" s="161"/>
    </row>
    <row r="5733" spans="2:8" x14ac:dyDescent="0.25">
      <c r="B5733" t="s">
        <v>228</v>
      </c>
      <c r="C5733" t="s">
        <v>250</v>
      </c>
      <c r="D5733" t="s">
        <v>254</v>
      </c>
      <c r="E5733">
        <v>4</v>
      </c>
      <c r="F5733">
        <v>2015</v>
      </c>
      <c r="G5733" s="161">
        <v>938780.31718100002</v>
      </c>
      <c r="H5733" s="161"/>
    </row>
    <row r="5734" spans="2:8" x14ac:dyDescent="0.25">
      <c r="B5734" t="s">
        <v>228</v>
      </c>
      <c r="C5734" t="s">
        <v>250</v>
      </c>
      <c r="D5734" t="s">
        <v>254</v>
      </c>
      <c r="E5734">
        <v>4</v>
      </c>
      <c r="F5734">
        <v>2020</v>
      </c>
      <c r="G5734" s="161">
        <v>889298.94200699998</v>
      </c>
      <c r="H5734" s="161"/>
    </row>
    <row r="5735" spans="2:8" x14ac:dyDescent="0.25">
      <c r="B5735" t="s">
        <v>228</v>
      </c>
      <c r="C5735" t="s">
        <v>250</v>
      </c>
      <c r="D5735" t="s">
        <v>254</v>
      </c>
      <c r="E5735">
        <v>4</v>
      </c>
      <c r="F5735">
        <v>2025</v>
      </c>
      <c r="G5735" s="161">
        <v>881795.32054700004</v>
      </c>
      <c r="H5735" s="161"/>
    </row>
    <row r="5736" spans="2:8" x14ac:dyDescent="0.25">
      <c r="B5736" t="s">
        <v>228</v>
      </c>
      <c r="C5736" t="s">
        <v>250</v>
      </c>
      <c r="D5736" t="s">
        <v>254</v>
      </c>
      <c r="E5736">
        <v>4</v>
      </c>
      <c r="F5736">
        <v>2030</v>
      </c>
      <c r="G5736" s="161">
        <v>902854.00173200003</v>
      </c>
      <c r="H5736" s="161"/>
    </row>
    <row r="5737" spans="2:8" x14ac:dyDescent="0.25">
      <c r="B5737" t="s">
        <v>228</v>
      </c>
      <c r="C5737" t="s">
        <v>250</v>
      </c>
      <c r="D5737" t="s">
        <v>254</v>
      </c>
      <c r="E5737">
        <v>4</v>
      </c>
      <c r="F5737">
        <v>2035</v>
      </c>
      <c r="G5737" s="161">
        <v>910165.25424100005</v>
      </c>
      <c r="H5737" s="161"/>
    </row>
    <row r="5738" spans="2:8" x14ac:dyDescent="0.25">
      <c r="B5738" t="s">
        <v>228</v>
      </c>
      <c r="C5738" t="s">
        <v>250</v>
      </c>
      <c r="D5738" t="s">
        <v>254</v>
      </c>
      <c r="E5738">
        <v>4</v>
      </c>
      <c r="F5738">
        <v>2040</v>
      </c>
      <c r="G5738" s="161">
        <v>929296.15211200004</v>
      </c>
      <c r="H5738" s="161"/>
    </row>
    <row r="5739" spans="2:8" x14ac:dyDescent="0.25">
      <c r="B5739" t="s">
        <v>228</v>
      </c>
      <c r="C5739" t="s">
        <v>250</v>
      </c>
      <c r="D5739" t="s">
        <v>254</v>
      </c>
      <c r="E5739">
        <v>4</v>
      </c>
      <c r="F5739">
        <v>2045</v>
      </c>
      <c r="G5739" s="161">
        <v>932189.57105999999</v>
      </c>
      <c r="H5739" s="161"/>
    </row>
    <row r="5740" spans="2:8" x14ac:dyDescent="0.25">
      <c r="B5740" t="s">
        <v>228</v>
      </c>
      <c r="C5740" t="s">
        <v>250</v>
      </c>
      <c r="D5740" t="s">
        <v>254</v>
      </c>
      <c r="E5740">
        <v>4</v>
      </c>
      <c r="F5740">
        <v>2050</v>
      </c>
      <c r="G5740" s="161">
        <v>929476.01320799999</v>
      </c>
      <c r="H5740" s="161"/>
    </row>
    <row r="5741" spans="2:8" x14ac:dyDescent="0.25">
      <c r="B5741" t="s">
        <v>228</v>
      </c>
      <c r="C5741" t="s">
        <v>250</v>
      </c>
      <c r="D5741" t="s">
        <v>254</v>
      </c>
      <c r="E5741">
        <v>5</v>
      </c>
      <c r="F5741">
        <v>2010</v>
      </c>
      <c r="G5741" s="161">
        <v>402181.968116</v>
      </c>
      <c r="H5741" s="161"/>
    </row>
    <row r="5742" spans="2:8" x14ac:dyDescent="0.25">
      <c r="B5742" t="s">
        <v>228</v>
      </c>
      <c r="C5742" t="s">
        <v>250</v>
      </c>
      <c r="D5742" t="s">
        <v>254</v>
      </c>
      <c r="E5742">
        <v>5</v>
      </c>
      <c r="F5742">
        <v>2015</v>
      </c>
      <c r="G5742" s="161">
        <v>368400.14089099999</v>
      </c>
      <c r="H5742" s="161"/>
    </row>
    <row r="5743" spans="2:8" x14ac:dyDescent="0.25">
      <c r="B5743" t="s">
        <v>228</v>
      </c>
      <c r="C5743" t="s">
        <v>250</v>
      </c>
      <c r="D5743" t="s">
        <v>254</v>
      </c>
      <c r="E5743">
        <v>5</v>
      </c>
      <c r="F5743">
        <v>2020</v>
      </c>
      <c r="G5743" s="161">
        <v>344179.20259599999</v>
      </c>
      <c r="H5743" s="161"/>
    </row>
    <row r="5744" spans="2:8" x14ac:dyDescent="0.25">
      <c r="B5744" t="s">
        <v>228</v>
      </c>
      <c r="C5744" t="s">
        <v>250</v>
      </c>
      <c r="D5744" t="s">
        <v>254</v>
      </c>
      <c r="E5744">
        <v>5</v>
      </c>
      <c r="F5744">
        <v>2025</v>
      </c>
      <c r="G5744" s="161">
        <v>344904.00898799999</v>
      </c>
      <c r="H5744" s="161"/>
    </row>
    <row r="5745" spans="2:8" x14ac:dyDescent="0.25">
      <c r="B5745" t="s">
        <v>228</v>
      </c>
      <c r="C5745" t="s">
        <v>250</v>
      </c>
      <c r="D5745" t="s">
        <v>254</v>
      </c>
      <c r="E5745">
        <v>5</v>
      </c>
      <c r="F5745">
        <v>2030</v>
      </c>
      <c r="G5745" s="161">
        <v>346586.39257299999</v>
      </c>
      <c r="H5745" s="161"/>
    </row>
    <row r="5746" spans="2:8" x14ac:dyDescent="0.25">
      <c r="B5746" t="s">
        <v>228</v>
      </c>
      <c r="C5746" t="s">
        <v>250</v>
      </c>
      <c r="D5746" t="s">
        <v>254</v>
      </c>
      <c r="E5746">
        <v>5</v>
      </c>
      <c r="F5746">
        <v>2035</v>
      </c>
      <c r="G5746" s="161">
        <v>357708.80566900002</v>
      </c>
      <c r="H5746" s="161"/>
    </row>
    <row r="5747" spans="2:8" x14ac:dyDescent="0.25">
      <c r="B5747" t="s">
        <v>228</v>
      </c>
      <c r="C5747" t="s">
        <v>250</v>
      </c>
      <c r="D5747" t="s">
        <v>254</v>
      </c>
      <c r="E5747">
        <v>5</v>
      </c>
      <c r="F5747">
        <v>2040</v>
      </c>
      <c r="G5747" s="161">
        <v>351387.67635199998</v>
      </c>
      <c r="H5747" s="161"/>
    </row>
    <row r="5748" spans="2:8" x14ac:dyDescent="0.25">
      <c r="B5748" t="s">
        <v>228</v>
      </c>
      <c r="C5748" t="s">
        <v>250</v>
      </c>
      <c r="D5748" t="s">
        <v>254</v>
      </c>
      <c r="E5748">
        <v>5</v>
      </c>
      <c r="F5748">
        <v>2045</v>
      </c>
      <c r="G5748" s="161">
        <v>350256.77681900002</v>
      </c>
      <c r="H5748" s="161"/>
    </row>
    <row r="5749" spans="2:8" x14ac:dyDescent="0.25">
      <c r="B5749" t="s">
        <v>228</v>
      </c>
      <c r="C5749" t="s">
        <v>250</v>
      </c>
      <c r="D5749" t="s">
        <v>254</v>
      </c>
      <c r="E5749">
        <v>5</v>
      </c>
      <c r="F5749">
        <v>2050</v>
      </c>
      <c r="G5749" s="161">
        <v>349539.30180900003</v>
      </c>
      <c r="H5749" s="161"/>
    </row>
    <row r="5750" spans="2:8" x14ac:dyDescent="0.25">
      <c r="B5750" t="s">
        <v>228</v>
      </c>
      <c r="C5750" t="s">
        <v>250</v>
      </c>
      <c r="D5750" t="s">
        <v>254</v>
      </c>
      <c r="E5750">
        <v>6</v>
      </c>
      <c r="F5750">
        <v>2010</v>
      </c>
      <c r="G5750" s="161">
        <v>109735.25172</v>
      </c>
      <c r="H5750" s="161"/>
    </row>
    <row r="5751" spans="2:8" x14ac:dyDescent="0.25">
      <c r="B5751" t="s">
        <v>228</v>
      </c>
      <c r="C5751" t="s">
        <v>250</v>
      </c>
      <c r="D5751" t="s">
        <v>254</v>
      </c>
      <c r="E5751">
        <v>6</v>
      </c>
      <c r="F5751">
        <v>2015</v>
      </c>
      <c r="G5751" s="161">
        <v>110718.814868</v>
      </c>
      <c r="H5751" s="161"/>
    </row>
    <row r="5752" spans="2:8" x14ac:dyDescent="0.25">
      <c r="B5752" t="s">
        <v>228</v>
      </c>
      <c r="C5752" t="s">
        <v>250</v>
      </c>
      <c r="D5752" t="s">
        <v>254</v>
      </c>
      <c r="E5752">
        <v>6</v>
      </c>
      <c r="F5752">
        <v>2020</v>
      </c>
      <c r="G5752" s="161">
        <v>113481.152451</v>
      </c>
      <c r="H5752" s="161"/>
    </row>
    <row r="5753" spans="2:8" x14ac:dyDescent="0.25">
      <c r="B5753" t="s">
        <v>228</v>
      </c>
      <c r="C5753" t="s">
        <v>250</v>
      </c>
      <c r="D5753" t="s">
        <v>254</v>
      </c>
      <c r="E5753">
        <v>6</v>
      </c>
      <c r="F5753">
        <v>2025</v>
      </c>
      <c r="G5753" s="161">
        <v>112997.83351300001</v>
      </c>
      <c r="H5753" s="161"/>
    </row>
    <row r="5754" spans="2:8" x14ac:dyDescent="0.25">
      <c r="B5754" t="s">
        <v>228</v>
      </c>
      <c r="C5754" t="s">
        <v>250</v>
      </c>
      <c r="D5754" t="s">
        <v>254</v>
      </c>
      <c r="E5754">
        <v>6</v>
      </c>
      <c r="F5754">
        <v>2030</v>
      </c>
      <c r="G5754" s="161">
        <v>115188.827269</v>
      </c>
      <c r="H5754" s="161"/>
    </row>
    <row r="5755" spans="2:8" x14ac:dyDescent="0.25">
      <c r="B5755" t="s">
        <v>228</v>
      </c>
      <c r="C5755" t="s">
        <v>250</v>
      </c>
      <c r="D5755" t="s">
        <v>254</v>
      </c>
      <c r="E5755">
        <v>6</v>
      </c>
      <c r="F5755">
        <v>2035</v>
      </c>
      <c r="G5755" s="161">
        <v>119582.995826</v>
      </c>
      <c r="H5755" s="161"/>
    </row>
    <row r="5756" spans="2:8" x14ac:dyDescent="0.25">
      <c r="B5756" t="s">
        <v>228</v>
      </c>
      <c r="C5756" t="s">
        <v>250</v>
      </c>
      <c r="D5756" t="s">
        <v>254</v>
      </c>
      <c r="E5756">
        <v>6</v>
      </c>
      <c r="F5756">
        <v>2040</v>
      </c>
      <c r="G5756" s="161">
        <v>120272.063689</v>
      </c>
      <c r="H5756" s="161"/>
    </row>
    <row r="5757" spans="2:8" x14ac:dyDescent="0.25">
      <c r="B5757" t="s">
        <v>228</v>
      </c>
      <c r="C5757" t="s">
        <v>250</v>
      </c>
      <c r="D5757" t="s">
        <v>254</v>
      </c>
      <c r="E5757">
        <v>6</v>
      </c>
      <c r="F5757">
        <v>2045</v>
      </c>
      <c r="G5757" s="161">
        <v>123758.921737</v>
      </c>
      <c r="H5757" s="161"/>
    </row>
    <row r="5758" spans="2:8" x14ac:dyDescent="0.25">
      <c r="B5758" t="s">
        <v>228</v>
      </c>
      <c r="C5758" t="s">
        <v>250</v>
      </c>
      <c r="D5758" t="s">
        <v>254</v>
      </c>
      <c r="E5758">
        <v>6</v>
      </c>
      <c r="F5758">
        <v>2050</v>
      </c>
      <c r="G5758" s="161">
        <v>125512.81952200001</v>
      </c>
      <c r="H5758" s="161"/>
    </row>
    <row r="5759" spans="2:8" x14ac:dyDescent="0.25">
      <c r="B5759" t="s">
        <v>228</v>
      </c>
      <c r="C5759" t="s">
        <v>250</v>
      </c>
      <c r="D5759" t="s">
        <v>257</v>
      </c>
      <c r="E5759">
        <v>1</v>
      </c>
      <c r="F5759">
        <v>2010</v>
      </c>
      <c r="G5759" s="161">
        <v>473745.48973099998</v>
      </c>
      <c r="H5759" s="161"/>
    </row>
    <row r="5760" spans="2:8" x14ac:dyDescent="0.25">
      <c r="B5760" t="s">
        <v>228</v>
      </c>
      <c r="C5760" t="s">
        <v>250</v>
      </c>
      <c r="D5760" t="s">
        <v>257</v>
      </c>
      <c r="E5760">
        <v>1</v>
      </c>
      <c r="F5760">
        <v>2015</v>
      </c>
      <c r="G5760" s="161">
        <v>668712.30941999995</v>
      </c>
      <c r="H5760" s="161"/>
    </row>
    <row r="5761" spans="2:8" x14ac:dyDescent="0.25">
      <c r="B5761" t="s">
        <v>228</v>
      </c>
      <c r="C5761" t="s">
        <v>250</v>
      </c>
      <c r="D5761" t="s">
        <v>257</v>
      </c>
      <c r="E5761">
        <v>1</v>
      </c>
      <c r="F5761">
        <v>2020</v>
      </c>
      <c r="G5761" s="161">
        <v>751168.88219300006</v>
      </c>
      <c r="H5761" s="161"/>
    </row>
    <row r="5762" spans="2:8" x14ac:dyDescent="0.25">
      <c r="B5762" t="s">
        <v>228</v>
      </c>
      <c r="C5762" t="s">
        <v>250</v>
      </c>
      <c r="D5762" t="s">
        <v>257</v>
      </c>
      <c r="E5762">
        <v>1</v>
      </c>
      <c r="F5762">
        <v>2025</v>
      </c>
      <c r="G5762" s="161">
        <v>796897.23004699999</v>
      </c>
      <c r="H5762" s="161"/>
    </row>
    <row r="5763" spans="2:8" x14ac:dyDescent="0.25">
      <c r="B5763" t="s">
        <v>228</v>
      </c>
      <c r="C5763" t="s">
        <v>250</v>
      </c>
      <c r="D5763" t="s">
        <v>257</v>
      </c>
      <c r="E5763">
        <v>1</v>
      </c>
      <c r="F5763">
        <v>2030</v>
      </c>
      <c r="G5763" s="161">
        <v>836718.74665900005</v>
      </c>
      <c r="H5763" s="161"/>
    </row>
    <row r="5764" spans="2:8" x14ac:dyDescent="0.25">
      <c r="B5764" t="s">
        <v>228</v>
      </c>
      <c r="C5764" t="s">
        <v>250</v>
      </c>
      <c r="D5764" t="s">
        <v>257</v>
      </c>
      <c r="E5764">
        <v>1</v>
      </c>
      <c r="F5764">
        <v>2035</v>
      </c>
      <c r="G5764" s="161">
        <v>825922.82059500006</v>
      </c>
      <c r="H5764" s="161"/>
    </row>
    <row r="5765" spans="2:8" x14ac:dyDescent="0.25">
      <c r="B5765" t="s">
        <v>228</v>
      </c>
      <c r="C5765" t="s">
        <v>250</v>
      </c>
      <c r="D5765" t="s">
        <v>257</v>
      </c>
      <c r="E5765">
        <v>1</v>
      </c>
      <c r="F5765">
        <v>2040</v>
      </c>
      <c r="G5765" s="161">
        <v>798204.97574999998</v>
      </c>
      <c r="H5765" s="161"/>
    </row>
    <row r="5766" spans="2:8" x14ac:dyDescent="0.25">
      <c r="B5766" t="s">
        <v>228</v>
      </c>
      <c r="C5766" t="s">
        <v>250</v>
      </c>
      <c r="D5766" t="s">
        <v>257</v>
      </c>
      <c r="E5766">
        <v>1</v>
      </c>
      <c r="F5766">
        <v>2045</v>
      </c>
      <c r="G5766" s="161">
        <v>784108.26867699996</v>
      </c>
      <c r="H5766" s="161"/>
    </row>
    <row r="5767" spans="2:8" x14ac:dyDescent="0.25">
      <c r="B5767" t="s">
        <v>228</v>
      </c>
      <c r="C5767" t="s">
        <v>250</v>
      </c>
      <c r="D5767" t="s">
        <v>257</v>
      </c>
      <c r="E5767">
        <v>1</v>
      </c>
      <c r="F5767">
        <v>2050</v>
      </c>
      <c r="G5767" s="161">
        <v>770306.00552300003</v>
      </c>
      <c r="H5767" s="161"/>
    </row>
    <row r="5768" spans="2:8" x14ac:dyDescent="0.25">
      <c r="B5768" t="s">
        <v>228</v>
      </c>
      <c r="C5768" t="s">
        <v>250</v>
      </c>
      <c r="D5768" t="s">
        <v>257</v>
      </c>
      <c r="E5768">
        <v>2</v>
      </c>
      <c r="F5768">
        <v>2010</v>
      </c>
      <c r="G5768" s="161">
        <v>1756487.21052</v>
      </c>
      <c r="H5768" s="161"/>
    </row>
    <row r="5769" spans="2:8" x14ac:dyDescent="0.25">
      <c r="B5769" t="s">
        <v>228</v>
      </c>
      <c r="C5769" t="s">
        <v>250</v>
      </c>
      <c r="D5769" t="s">
        <v>257</v>
      </c>
      <c r="E5769">
        <v>2</v>
      </c>
      <c r="F5769">
        <v>2015</v>
      </c>
      <c r="G5769" s="161">
        <v>1707352.65818</v>
      </c>
      <c r="H5769" s="161"/>
    </row>
    <row r="5770" spans="2:8" x14ac:dyDescent="0.25">
      <c r="B5770" t="s">
        <v>228</v>
      </c>
      <c r="C5770" t="s">
        <v>250</v>
      </c>
      <c r="D5770" t="s">
        <v>257</v>
      </c>
      <c r="E5770">
        <v>2</v>
      </c>
      <c r="F5770">
        <v>2020</v>
      </c>
      <c r="G5770" s="161">
        <v>1635195.35778</v>
      </c>
      <c r="H5770" s="161"/>
    </row>
    <row r="5771" spans="2:8" x14ac:dyDescent="0.25">
      <c r="B5771" t="s">
        <v>228</v>
      </c>
      <c r="C5771" t="s">
        <v>250</v>
      </c>
      <c r="D5771" t="s">
        <v>257</v>
      </c>
      <c r="E5771">
        <v>2</v>
      </c>
      <c r="F5771">
        <v>2025</v>
      </c>
      <c r="G5771" s="161">
        <v>1521862.5717800001</v>
      </c>
      <c r="H5771" s="161"/>
    </row>
    <row r="5772" spans="2:8" x14ac:dyDescent="0.25">
      <c r="B5772" t="s">
        <v>228</v>
      </c>
      <c r="C5772" t="s">
        <v>250</v>
      </c>
      <c r="D5772" t="s">
        <v>257</v>
      </c>
      <c r="E5772">
        <v>2</v>
      </c>
      <c r="F5772">
        <v>2030</v>
      </c>
      <c r="G5772" s="161">
        <v>1415082.0440400001</v>
      </c>
      <c r="H5772" s="161"/>
    </row>
    <row r="5773" spans="2:8" x14ac:dyDescent="0.25">
      <c r="B5773" t="s">
        <v>228</v>
      </c>
      <c r="C5773" t="s">
        <v>250</v>
      </c>
      <c r="D5773" t="s">
        <v>257</v>
      </c>
      <c r="E5773">
        <v>2</v>
      </c>
      <c r="F5773">
        <v>2035</v>
      </c>
      <c r="G5773" s="161">
        <v>1300576.8525700001</v>
      </c>
      <c r="H5773" s="161"/>
    </row>
    <row r="5774" spans="2:8" x14ac:dyDescent="0.25">
      <c r="B5774" t="s">
        <v>228</v>
      </c>
      <c r="C5774" t="s">
        <v>250</v>
      </c>
      <c r="D5774" t="s">
        <v>257</v>
      </c>
      <c r="E5774">
        <v>2</v>
      </c>
      <c r="F5774">
        <v>2040</v>
      </c>
      <c r="G5774" s="161">
        <v>1210963.07504</v>
      </c>
      <c r="H5774" s="161"/>
    </row>
    <row r="5775" spans="2:8" x14ac:dyDescent="0.25">
      <c r="B5775" t="s">
        <v>228</v>
      </c>
      <c r="C5775" t="s">
        <v>250</v>
      </c>
      <c r="D5775" t="s">
        <v>257</v>
      </c>
      <c r="E5775">
        <v>2</v>
      </c>
      <c r="F5775">
        <v>2045</v>
      </c>
      <c r="G5775" s="161">
        <v>1153459.09011</v>
      </c>
      <c r="H5775" s="161"/>
    </row>
    <row r="5776" spans="2:8" x14ac:dyDescent="0.25">
      <c r="B5776" t="s">
        <v>228</v>
      </c>
      <c r="C5776" t="s">
        <v>250</v>
      </c>
      <c r="D5776" t="s">
        <v>257</v>
      </c>
      <c r="E5776">
        <v>2</v>
      </c>
      <c r="F5776">
        <v>2050</v>
      </c>
      <c r="G5776" s="161">
        <v>1138357.3406199999</v>
      </c>
      <c r="H5776" s="161"/>
    </row>
    <row r="5777" spans="2:8" x14ac:dyDescent="0.25">
      <c r="B5777" t="s">
        <v>228</v>
      </c>
      <c r="C5777" t="s">
        <v>250</v>
      </c>
      <c r="D5777" t="s">
        <v>257</v>
      </c>
      <c r="E5777">
        <v>3</v>
      </c>
      <c r="F5777">
        <v>2010</v>
      </c>
      <c r="G5777" s="161">
        <v>494013.36661500001</v>
      </c>
      <c r="H5777" s="161"/>
    </row>
    <row r="5778" spans="2:8" x14ac:dyDescent="0.25">
      <c r="B5778" t="s">
        <v>228</v>
      </c>
      <c r="C5778" t="s">
        <v>250</v>
      </c>
      <c r="D5778" t="s">
        <v>257</v>
      </c>
      <c r="E5778">
        <v>3</v>
      </c>
      <c r="F5778">
        <v>2015</v>
      </c>
      <c r="G5778" s="161">
        <v>465607.71879900002</v>
      </c>
      <c r="H5778" s="161"/>
    </row>
    <row r="5779" spans="2:8" x14ac:dyDescent="0.25">
      <c r="B5779" t="s">
        <v>228</v>
      </c>
      <c r="C5779" t="s">
        <v>250</v>
      </c>
      <c r="D5779" t="s">
        <v>257</v>
      </c>
      <c r="E5779">
        <v>3</v>
      </c>
      <c r="F5779">
        <v>2020</v>
      </c>
      <c r="G5779" s="161">
        <v>433184.284889</v>
      </c>
      <c r="H5779" s="161"/>
    </row>
    <row r="5780" spans="2:8" x14ac:dyDescent="0.25">
      <c r="B5780" t="s">
        <v>228</v>
      </c>
      <c r="C5780" t="s">
        <v>250</v>
      </c>
      <c r="D5780" t="s">
        <v>257</v>
      </c>
      <c r="E5780">
        <v>3</v>
      </c>
      <c r="F5780">
        <v>2025</v>
      </c>
      <c r="G5780" s="161">
        <v>422811.976646</v>
      </c>
      <c r="H5780" s="161"/>
    </row>
    <row r="5781" spans="2:8" x14ac:dyDescent="0.25">
      <c r="B5781" t="s">
        <v>228</v>
      </c>
      <c r="C5781" t="s">
        <v>250</v>
      </c>
      <c r="D5781" t="s">
        <v>257</v>
      </c>
      <c r="E5781">
        <v>3</v>
      </c>
      <c r="F5781">
        <v>2030</v>
      </c>
      <c r="G5781" s="161">
        <v>421436.92919699999</v>
      </c>
      <c r="H5781" s="161"/>
    </row>
    <row r="5782" spans="2:8" x14ac:dyDescent="0.25">
      <c r="B5782" t="s">
        <v>228</v>
      </c>
      <c r="C5782" t="s">
        <v>250</v>
      </c>
      <c r="D5782" t="s">
        <v>257</v>
      </c>
      <c r="E5782">
        <v>3</v>
      </c>
      <c r="F5782">
        <v>2035</v>
      </c>
      <c r="G5782" s="161">
        <v>412200.95962199999</v>
      </c>
      <c r="H5782" s="161"/>
    </row>
    <row r="5783" spans="2:8" x14ac:dyDescent="0.25">
      <c r="B5783" t="s">
        <v>228</v>
      </c>
      <c r="C5783" t="s">
        <v>250</v>
      </c>
      <c r="D5783" t="s">
        <v>257</v>
      </c>
      <c r="E5783">
        <v>3</v>
      </c>
      <c r="F5783">
        <v>2040</v>
      </c>
      <c r="G5783" s="161">
        <v>411779.39477499999</v>
      </c>
      <c r="H5783" s="161"/>
    </row>
    <row r="5784" spans="2:8" x14ac:dyDescent="0.25">
      <c r="B5784" t="s">
        <v>228</v>
      </c>
      <c r="C5784" t="s">
        <v>250</v>
      </c>
      <c r="D5784" t="s">
        <v>257</v>
      </c>
      <c r="E5784">
        <v>3</v>
      </c>
      <c r="F5784">
        <v>2045</v>
      </c>
      <c r="G5784" s="161">
        <v>407566.21996800002</v>
      </c>
      <c r="H5784" s="161"/>
    </row>
    <row r="5785" spans="2:8" x14ac:dyDescent="0.25">
      <c r="B5785" t="s">
        <v>228</v>
      </c>
      <c r="C5785" t="s">
        <v>250</v>
      </c>
      <c r="D5785" t="s">
        <v>257</v>
      </c>
      <c r="E5785">
        <v>3</v>
      </c>
      <c r="F5785">
        <v>2050</v>
      </c>
      <c r="G5785" s="161">
        <v>405856.37774800003</v>
      </c>
      <c r="H5785" s="161"/>
    </row>
    <row r="5786" spans="2:8" x14ac:dyDescent="0.25">
      <c r="B5786" t="s">
        <v>228</v>
      </c>
      <c r="C5786" t="s">
        <v>250</v>
      </c>
      <c r="D5786" t="s">
        <v>257</v>
      </c>
      <c r="E5786">
        <v>4</v>
      </c>
      <c r="F5786">
        <v>2010</v>
      </c>
      <c r="G5786" s="161">
        <v>635120.12594900001</v>
      </c>
      <c r="H5786" s="161"/>
    </row>
    <row r="5787" spans="2:8" x14ac:dyDescent="0.25">
      <c r="B5787" t="s">
        <v>228</v>
      </c>
      <c r="C5787" t="s">
        <v>250</v>
      </c>
      <c r="D5787" t="s">
        <v>257</v>
      </c>
      <c r="E5787">
        <v>4</v>
      </c>
      <c r="F5787">
        <v>2015</v>
      </c>
      <c r="G5787" s="161">
        <v>534929.44699500001</v>
      </c>
      <c r="H5787" s="161"/>
    </row>
    <row r="5788" spans="2:8" x14ac:dyDescent="0.25">
      <c r="B5788" t="s">
        <v>228</v>
      </c>
      <c r="C5788" t="s">
        <v>250</v>
      </c>
      <c r="D5788" t="s">
        <v>257</v>
      </c>
      <c r="E5788">
        <v>4</v>
      </c>
      <c r="F5788">
        <v>2020</v>
      </c>
      <c r="G5788" s="161">
        <v>492880.64055700001</v>
      </c>
      <c r="H5788" s="161"/>
    </row>
    <row r="5789" spans="2:8" x14ac:dyDescent="0.25">
      <c r="B5789" t="s">
        <v>228</v>
      </c>
      <c r="C5789" t="s">
        <v>250</v>
      </c>
      <c r="D5789" t="s">
        <v>257</v>
      </c>
      <c r="E5789">
        <v>4</v>
      </c>
      <c r="F5789">
        <v>2025</v>
      </c>
      <c r="G5789" s="161">
        <v>496840.01311200002</v>
      </c>
      <c r="H5789" s="161"/>
    </row>
    <row r="5790" spans="2:8" x14ac:dyDescent="0.25">
      <c r="B5790" t="s">
        <v>228</v>
      </c>
      <c r="C5790" t="s">
        <v>250</v>
      </c>
      <c r="D5790" t="s">
        <v>257</v>
      </c>
      <c r="E5790">
        <v>4</v>
      </c>
      <c r="F5790">
        <v>2030</v>
      </c>
      <c r="G5790" s="161">
        <v>491342.087772</v>
      </c>
      <c r="H5790" s="161"/>
    </row>
    <row r="5791" spans="2:8" x14ac:dyDescent="0.25">
      <c r="B5791" t="s">
        <v>228</v>
      </c>
      <c r="C5791" t="s">
        <v>250</v>
      </c>
      <c r="D5791" t="s">
        <v>257</v>
      </c>
      <c r="E5791">
        <v>4</v>
      </c>
      <c r="F5791">
        <v>2035</v>
      </c>
      <c r="G5791" s="161">
        <v>491978.01771500002</v>
      </c>
      <c r="H5791" s="161"/>
    </row>
    <row r="5792" spans="2:8" x14ac:dyDescent="0.25">
      <c r="B5792" t="s">
        <v>228</v>
      </c>
      <c r="C5792" t="s">
        <v>250</v>
      </c>
      <c r="D5792" t="s">
        <v>257</v>
      </c>
      <c r="E5792">
        <v>4</v>
      </c>
      <c r="F5792">
        <v>2040</v>
      </c>
      <c r="G5792" s="161">
        <v>504163.53309899999</v>
      </c>
      <c r="H5792" s="161"/>
    </row>
    <row r="5793" spans="2:8" x14ac:dyDescent="0.25">
      <c r="B5793" t="s">
        <v>228</v>
      </c>
      <c r="C5793" t="s">
        <v>250</v>
      </c>
      <c r="D5793" t="s">
        <v>257</v>
      </c>
      <c r="E5793">
        <v>4</v>
      </c>
      <c r="F5793">
        <v>2045</v>
      </c>
      <c r="G5793" s="161">
        <v>513639.58783799998</v>
      </c>
      <c r="H5793" s="161"/>
    </row>
    <row r="5794" spans="2:8" x14ac:dyDescent="0.25">
      <c r="B5794" t="s">
        <v>228</v>
      </c>
      <c r="C5794" t="s">
        <v>250</v>
      </c>
      <c r="D5794" t="s">
        <v>257</v>
      </c>
      <c r="E5794">
        <v>4</v>
      </c>
      <c r="F5794">
        <v>2050</v>
      </c>
      <c r="G5794" s="161">
        <v>505875.87278199999</v>
      </c>
      <c r="H5794" s="161"/>
    </row>
    <row r="5795" spans="2:8" x14ac:dyDescent="0.25">
      <c r="B5795" t="s">
        <v>228</v>
      </c>
      <c r="C5795" t="s">
        <v>250</v>
      </c>
      <c r="D5795" t="s">
        <v>257</v>
      </c>
      <c r="E5795">
        <v>5</v>
      </c>
      <c r="F5795">
        <v>2010</v>
      </c>
      <c r="G5795" s="161">
        <v>250263.42775900001</v>
      </c>
      <c r="H5795" s="161"/>
    </row>
    <row r="5796" spans="2:8" x14ac:dyDescent="0.25">
      <c r="B5796" t="s">
        <v>228</v>
      </c>
      <c r="C5796" t="s">
        <v>250</v>
      </c>
      <c r="D5796" t="s">
        <v>257</v>
      </c>
      <c r="E5796">
        <v>5</v>
      </c>
      <c r="F5796">
        <v>2015</v>
      </c>
      <c r="G5796" s="161">
        <v>219742.38878899999</v>
      </c>
      <c r="H5796" s="161"/>
    </row>
    <row r="5797" spans="2:8" x14ac:dyDescent="0.25">
      <c r="B5797" t="s">
        <v>228</v>
      </c>
      <c r="C5797" t="s">
        <v>250</v>
      </c>
      <c r="D5797" t="s">
        <v>257</v>
      </c>
      <c r="E5797">
        <v>5</v>
      </c>
      <c r="F5797">
        <v>2020</v>
      </c>
      <c r="G5797" s="161">
        <v>198657.351463</v>
      </c>
      <c r="H5797" s="161"/>
    </row>
    <row r="5798" spans="2:8" x14ac:dyDescent="0.25">
      <c r="B5798" t="s">
        <v>228</v>
      </c>
      <c r="C5798" t="s">
        <v>250</v>
      </c>
      <c r="D5798" t="s">
        <v>257</v>
      </c>
      <c r="E5798">
        <v>5</v>
      </c>
      <c r="F5798">
        <v>2025</v>
      </c>
      <c r="G5798" s="161">
        <v>189104.202395</v>
      </c>
      <c r="H5798" s="161"/>
    </row>
    <row r="5799" spans="2:8" x14ac:dyDescent="0.25">
      <c r="B5799" t="s">
        <v>228</v>
      </c>
      <c r="C5799" t="s">
        <v>250</v>
      </c>
      <c r="D5799" t="s">
        <v>257</v>
      </c>
      <c r="E5799">
        <v>5</v>
      </c>
      <c r="F5799">
        <v>2030</v>
      </c>
      <c r="G5799" s="161">
        <v>191613.871381</v>
      </c>
      <c r="H5799" s="161"/>
    </row>
    <row r="5800" spans="2:8" x14ac:dyDescent="0.25">
      <c r="B5800" t="s">
        <v>228</v>
      </c>
      <c r="C5800" t="s">
        <v>250</v>
      </c>
      <c r="D5800" t="s">
        <v>257</v>
      </c>
      <c r="E5800">
        <v>5</v>
      </c>
      <c r="F5800">
        <v>2035</v>
      </c>
      <c r="G5800" s="161">
        <v>197079.409606</v>
      </c>
      <c r="H5800" s="161"/>
    </row>
    <row r="5801" spans="2:8" x14ac:dyDescent="0.25">
      <c r="B5801" t="s">
        <v>228</v>
      </c>
      <c r="C5801" t="s">
        <v>250</v>
      </c>
      <c r="D5801" t="s">
        <v>257</v>
      </c>
      <c r="E5801">
        <v>5</v>
      </c>
      <c r="F5801">
        <v>2040</v>
      </c>
      <c r="G5801" s="161">
        <v>194380.339118</v>
      </c>
      <c r="H5801" s="161"/>
    </row>
    <row r="5802" spans="2:8" x14ac:dyDescent="0.25">
      <c r="B5802" t="s">
        <v>228</v>
      </c>
      <c r="C5802" t="s">
        <v>250</v>
      </c>
      <c r="D5802" t="s">
        <v>257</v>
      </c>
      <c r="E5802">
        <v>5</v>
      </c>
      <c r="F5802">
        <v>2045</v>
      </c>
      <c r="G5802" s="161">
        <v>192052.71854</v>
      </c>
      <c r="H5802" s="161"/>
    </row>
    <row r="5803" spans="2:8" x14ac:dyDescent="0.25">
      <c r="B5803" t="s">
        <v>228</v>
      </c>
      <c r="C5803" t="s">
        <v>250</v>
      </c>
      <c r="D5803" t="s">
        <v>257</v>
      </c>
      <c r="E5803">
        <v>5</v>
      </c>
      <c r="F5803">
        <v>2050</v>
      </c>
      <c r="G5803" s="161">
        <v>192050.500608</v>
      </c>
    </row>
    <row r="5804" spans="2:8" x14ac:dyDescent="0.25">
      <c r="B5804" t="s">
        <v>228</v>
      </c>
      <c r="C5804" t="s">
        <v>250</v>
      </c>
      <c r="D5804" t="s">
        <v>257</v>
      </c>
      <c r="E5804">
        <v>6</v>
      </c>
      <c r="F5804">
        <v>2010</v>
      </c>
      <c r="G5804">
        <v>64769.998936889999</v>
      </c>
    </row>
    <row r="5805" spans="2:8" x14ac:dyDescent="0.25">
      <c r="B5805" t="s">
        <v>228</v>
      </c>
      <c r="C5805" t="s">
        <v>250</v>
      </c>
      <c r="D5805" t="s">
        <v>257</v>
      </c>
      <c r="E5805">
        <v>6</v>
      </c>
      <c r="F5805">
        <v>2015</v>
      </c>
      <c r="G5805">
        <v>64501.870123020002</v>
      </c>
    </row>
    <row r="5806" spans="2:8" x14ac:dyDescent="0.25">
      <c r="B5806" t="s">
        <v>228</v>
      </c>
      <c r="C5806" t="s">
        <v>250</v>
      </c>
      <c r="D5806" t="s">
        <v>257</v>
      </c>
      <c r="E5806">
        <v>6</v>
      </c>
      <c r="F5806">
        <v>2020</v>
      </c>
      <c r="G5806">
        <v>68585.583365590006</v>
      </c>
    </row>
    <row r="5807" spans="2:8" x14ac:dyDescent="0.25">
      <c r="B5807" t="s">
        <v>228</v>
      </c>
      <c r="C5807" t="s">
        <v>250</v>
      </c>
      <c r="D5807" t="s">
        <v>257</v>
      </c>
      <c r="E5807">
        <v>6</v>
      </c>
      <c r="F5807">
        <v>2025</v>
      </c>
      <c r="G5807">
        <v>66831.757549450005</v>
      </c>
    </row>
    <row r="5808" spans="2:8" x14ac:dyDescent="0.25">
      <c r="B5808" t="s">
        <v>228</v>
      </c>
      <c r="C5808" t="s">
        <v>250</v>
      </c>
      <c r="D5808" t="s">
        <v>257</v>
      </c>
      <c r="E5808">
        <v>6</v>
      </c>
      <c r="F5808">
        <v>2030</v>
      </c>
      <c r="G5808">
        <v>63472.31551773</v>
      </c>
    </row>
    <row r="5809" spans="2:8" x14ac:dyDescent="0.25">
      <c r="B5809" t="s">
        <v>228</v>
      </c>
      <c r="C5809" t="s">
        <v>250</v>
      </c>
      <c r="D5809" t="s">
        <v>257</v>
      </c>
      <c r="E5809">
        <v>6</v>
      </c>
      <c r="F5809">
        <v>2035</v>
      </c>
      <c r="G5809">
        <v>63178.203234230001</v>
      </c>
    </row>
    <row r="5810" spans="2:8" x14ac:dyDescent="0.25">
      <c r="B5810" t="s">
        <v>228</v>
      </c>
      <c r="C5810" t="s">
        <v>250</v>
      </c>
      <c r="D5810" t="s">
        <v>257</v>
      </c>
      <c r="E5810">
        <v>6</v>
      </c>
      <c r="F5810">
        <v>2040</v>
      </c>
      <c r="G5810">
        <v>64379.83894152</v>
      </c>
    </row>
    <row r="5811" spans="2:8" x14ac:dyDescent="0.25">
      <c r="B5811" t="s">
        <v>228</v>
      </c>
      <c r="C5811" t="s">
        <v>250</v>
      </c>
      <c r="D5811" t="s">
        <v>257</v>
      </c>
      <c r="E5811">
        <v>6</v>
      </c>
      <c r="F5811">
        <v>2045</v>
      </c>
      <c r="G5811">
        <v>68690.447711390007</v>
      </c>
    </row>
    <row r="5812" spans="2:8" x14ac:dyDescent="0.25">
      <c r="B5812" t="s">
        <v>228</v>
      </c>
      <c r="C5812" t="s">
        <v>250</v>
      </c>
      <c r="D5812" t="s">
        <v>257</v>
      </c>
      <c r="E5812">
        <v>6</v>
      </c>
      <c r="F5812">
        <v>2050</v>
      </c>
      <c r="G5812">
        <v>69365.580515449998</v>
      </c>
      <c r="H5812" s="161"/>
    </row>
    <row r="5813" spans="2:8" x14ac:dyDescent="0.25">
      <c r="B5813" t="s">
        <v>228</v>
      </c>
      <c r="C5813" t="s">
        <v>250</v>
      </c>
      <c r="D5813" t="s">
        <v>258</v>
      </c>
      <c r="E5813">
        <v>1</v>
      </c>
      <c r="F5813">
        <v>2010</v>
      </c>
      <c r="G5813" s="161">
        <v>507610.64888499997</v>
      </c>
      <c r="H5813" s="161"/>
    </row>
    <row r="5814" spans="2:8" x14ac:dyDescent="0.25">
      <c r="B5814" t="s">
        <v>228</v>
      </c>
      <c r="C5814" t="s">
        <v>250</v>
      </c>
      <c r="D5814" t="s">
        <v>258</v>
      </c>
      <c r="E5814">
        <v>1</v>
      </c>
      <c r="F5814">
        <v>2015</v>
      </c>
      <c r="G5814" s="161">
        <v>710064.35164500005</v>
      </c>
      <c r="H5814" s="161"/>
    </row>
    <row r="5815" spans="2:8" x14ac:dyDescent="0.25">
      <c r="B5815" t="s">
        <v>228</v>
      </c>
      <c r="C5815" t="s">
        <v>250</v>
      </c>
      <c r="D5815" t="s">
        <v>258</v>
      </c>
      <c r="E5815">
        <v>1</v>
      </c>
      <c r="F5815">
        <v>2020</v>
      </c>
      <c r="G5815" s="161">
        <v>826313.05213600001</v>
      </c>
      <c r="H5815" s="161"/>
    </row>
    <row r="5816" spans="2:8" x14ac:dyDescent="0.25">
      <c r="B5816" t="s">
        <v>228</v>
      </c>
      <c r="C5816" t="s">
        <v>250</v>
      </c>
      <c r="D5816" t="s">
        <v>258</v>
      </c>
      <c r="E5816">
        <v>1</v>
      </c>
      <c r="F5816">
        <v>2025</v>
      </c>
      <c r="G5816" s="161">
        <v>897032.39891700004</v>
      </c>
      <c r="H5816" s="161"/>
    </row>
    <row r="5817" spans="2:8" x14ac:dyDescent="0.25">
      <c r="B5817" t="s">
        <v>228</v>
      </c>
      <c r="C5817" t="s">
        <v>250</v>
      </c>
      <c r="D5817" t="s">
        <v>258</v>
      </c>
      <c r="E5817">
        <v>1</v>
      </c>
      <c r="F5817">
        <v>2030</v>
      </c>
      <c r="G5817" s="161">
        <v>926404.23419400002</v>
      </c>
      <c r="H5817" s="161"/>
    </row>
    <row r="5818" spans="2:8" x14ac:dyDescent="0.25">
      <c r="B5818" t="s">
        <v>228</v>
      </c>
      <c r="C5818" t="s">
        <v>250</v>
      </c>
      <c r="D5818" t="s">
        <v>258</v>
      </c>
      <c r="E5818">
        <v>1</v>
      </c>
      <c r="F5818">
        <v>2035</v>
      </c>
      <c r="G5818" s="161">
        <v>948924.63541600003</v>
      </c>
      <c r="H5818" s="161"/>
    </row>
    <row r="5819" spans="2:8" x14ac:dyDescent="0.25">
      <c r="B5819" t="s">
        <v>228</v>
      </c>
      <c r="C5819" t="s">
        <v>250</v>
      </c>
      <c r="D5819" t="s">
        <v>258</v>
      </c>
      <c r="E5819">
        <v>1</v>
      </c>
      <c r="F5819">
        <v>2040</v>
      </c>
      <c r="G5819" s="161">
        <v>961226.61556399998</v>
      </c>
      <c r="H5819" s="161"/>
    </row>
    <row r="5820" spans="2:8" x14ac:dyDescent="0.25">
      <c r="B5820" t="s">
        <v>228</v>
      </c>
      <c r="C5820" t="s">
        <v>250</v>
      </c>
      <c r="D5820" t="s">
        <v>258</v>
      </c>
      <c r="E5820">
        <v>1</v>
      </c>
      <c r="F5820">
        <v>2045</v>
      </c>
      <c r="G5820" s="161">
        <v>947281.858626</v>
      </c>
      <c r="H5820" s="161"/>
    </row>
    <row r="5821" spans="2:8" x14ac:dyDescent="0.25">
      <c r="B5821" t="s">
        <v>228</v>
      </c>
      <c r="C5821" t="s">
        <v>250</v>
      </c>
      <c r="D5821" t="s">
        <v>258</v>
      </c>
      <c r="E5821">
        <v>1</v>
      </c>
      <c r="F5821">
        <v>2050</v>
      </c>
      <c r="G5821" s="161">
        <v>939982.82132500003</v>
      </c>
      <c r="H5821" s="161"/>
    </row>
    <row r="5822" spans="2:8" x14ac:dyDescent="0.25">
      <c r="B5822" t="s">
        <v>228</v>
      </c>
      <c r="C5822" t="s">
        <v>250</v>
      </c>
      <c r="D5822" t="s">
        <v>258</v>
      </c>
      <c r="E5822">
        <v>2</v>
      </c>
      <c r="F5822">
        <v>2010</v>
      </c>
      <c r="G5822" s="161">
        <v>1350176.5703</v>
      </c>
      <c r="H5822" s="161"/>
    </row>
    <row r="5823" spans="2:8" x14ac:dyDescent="0.25">
      <c r="B5823" t="s">
        <v>228</v>
      </c>
      <c r="C5823" t="s">
        <v>250</v>
      </c>
      <c r="D5823" t="s">
        <v>258</v>
      </c>
      <c r="E5823">
        <v>2</v>
      </c>
      <c r="F5823">
        <v>2015</v>
      </c>
      <c r="G5823" s="161">
        <v>1499887.2326100001</v>
      </c>
      <c r="H5823" s="161"/>
    </row>
    <row r="5824" spans="2:8" x14ac:dyDescent="0.25">
      <c r="B5824" t="s">
        <v>228</v>
      </c>
      <c r="C5824" t="s">
        <v>250</v>
      </c>
      <c r="D5824" t="s">
        <v>258</v>
      </c>
      <c r="E5824">
        <v>2</v>
      </c>
      <c r="F5824">
        <v>2020</v>
      </c>
      <c r="G5824" s="161">
        <v>1593383.58057</v>
      </c>
      <c r="H5824" s="161"/>
    </row>
    <row r="5825" spans="2:8" x14ac:dyDescent="0.25">
      <c r="B5825" t="s">
        <v>228</v>
      </c>
      <c r="C5825" t="s">
        <v>250</v>
      </c>
      <c r="D5825" t="s">
        <v>258</v>
      </c>
      <c r="E5825">
        <v>2</v>
      </c>
      <c r="F5825">
        <v>2025</v>
      </c>
      <c r="G5825" s="161">
        <v>1617332.0237</v>
      </c>
      <c r="H5825" s="161"/>
    </row>
    <row r="5826" spans="2:8" x14ac:dyDescent="0.25">
      <c r="B5826" t="s">
        <v>228</v>
      </c>
      <c r="C5826" t="s">
        <v>250</v>
      </c>
      <c r="D5826" t="s">
        <v>258</v>
      </c>
      <c r="E5826">
        <v>2</v>
      </c>
      <c r="F5826">
        <v>2030</v>
      </c>
      <c r="G5826" s="161">
        <v>1569782.89689</v>
      </c>
      <c r="H5826" s="161"/>
    </row>
    <row r="5827" spans="2:8" x14ac:dyDescent="0.25">
      <c r="B5827" t="s">
        <v>228</v>
      </c>
      <c r="C5827" t="s">
        <v>250</v>
      </c>
      <c r="D5827" t="s">
        <v>258</v>
      </c>
      <c r="E5827">
        <v>2</v>
      </c>
      <c r="F5827">
        <v>2035</v>
      </c>
      <c r="G5827" s="161">
        <v>1493666.5492799999</v>
      </c>
      <c r="H5827" s="161"/>
    </row>
    <row r="5828" spans="2:8" x14ac:dyDescent="0.25">
      <c r="B5828" t="s">
        <v>228</v>
      </c>
      <c r="C5828" t="s">
        <v>250</v>
      </c>
      <c r="D5828" t="s">
        <v>258</v>
      </c>
      <c r="E5828">
        <v>2</v>
      </c>
      <c r="F5828">
        <v>2040</v>
      </c>
      <c r="G5828" s="161">
        <v>1395553.0880100001</v>
      </c>
      <c r="H5828" s="161"/>
    </row>
    <row r="5829" spans="2:8" x14ac:dyDescent="0.25">
      <c r="B5829" t="s">
        <v>228</v>
      </c>
      <c r="C5829" t="s">
        <v>250</v>
      </c>
      <c r="D5829" t="s">
        <v>258</v>
      </c>
      <c r="E5829">
        <v>2</v>
      </c>
      <c r="F5829">
        <v>2045</v>
      </c>
      <c r="G5829" s="161">
        <v>1314807.75199</v>
      </c>
      <c r="H5829" s="161"/>
    </row>
    <row r="5830" spans="2:8" x14ac:dyDescent="0.25">
      <c r="B5830" t="s">
        <v>228</v>
      </c>
      <c r="C5830" t="s">
        <v>250</v>
      </c>
      <c r="D5830" t="s">
        <v>258</v>
      </c>
      <c r="E5830">
        <v>2</v>
      </c>
      <c r="F5830">
        <v>2050</v>
      </c>
      <c r="G5830" s="161">
        <v>1270478.6599900001</v>
      </c>
      <c r="H5830" s="161"/>
    </row>
    <row r="5831" spans="2:8" x14ac:dyDescent="0.25">
      <c r="B5831" t="s">
        <v>228</v>
      </c>
      <c r="C5831" t="s">
        <v>250</v>
      </c>
      <c r="D5831" t="s">
        <v>258</v>
      </c>
      <c r="E5831">
        <v>3</v>
      </c>
      <c r="F5831">
        <v>2010</v>
      </c>
      <c r="G5831" s="161">
        <v>578438.20213500003</v>
      </c>
      <c r="H5831" s="161"/>
    </row>
    <row r="5832" spans="2:8" x14ac:dyDescent="0.25">
      <c r="B5832" t="s">
        <v>228</v>
      </c>
      <c r="C5832" t="s">
        <v>250</v>
      </c>
      <c r="D5832" t="s">
        <v>258</v>
      </c>
      <c r="E5832">
        <v>3</v>
      </c>
      <c r="F5832">
        <v>2015</v>
      </c>
      <c r="G5832" s="161">
        <v>562773.65587899997</v>
      </c>
      <c r="H5832" s="161"/>
    </row>
    <row r="5833" spans="2:8" x14ac:dyDescent="0.25">
      <c r="B5833" t="s">
        <v>228</v>
      </c>
      <c r="C5833" t="s">
        <v>250</v>
      </c>
      <c r="D5833" t="s">
        <v>258</v>
      </c>
      <c r="E5833">
        <v>3</v>
      </c>
      <c r="F5833">
        <v>2020</v>
      </c>
      <c r="G5833" s="161">
        <v>517489.37736799999</v>
      </c>
      <c r="H5833" s="161"/>
    </row>
    <row r="5834" spans="2:8" x14ac:dyDescent="0.25">
      <c r="B5834" t="s">
        <v>228</v>
      </c>
      <c r="C5834" t="s">
        <v>250</v>
      </c>
      <c r="D5834" t="s">
        <v>258</v>
      </c>
      <c r="E5834">
        <v>3</v>
      </c>
      <c r="F5834">
        <v>2025</v>
      </c>
      <c r="G5834" s="161">
        <v>453547.767253</v>
      </c>
      <c r="H5834" s="161"/>
    </row>
    <row r="5835" spans="2:8" x14ac:dyDescent="0.25">
      <c r="B5835" t="s">
        <v>228</v>
      </c>
      <c r="C5835" t="s">
        <v>250</v>
      </c>
      <c r="D5835" t="s">
        <v>258</v>
      </c>
      <c r="E5835">
        <v>3</v>
      </c>
      <c r="F5835">
        <v>2030</v>
      </c>
      <c r="G5835" s="161">
        <v>452943.437714</v>
      </c>
      <c r="H5835" s="161"/>
    </row>
    <row r="5836" spans="2:8" x14ac:dyDescent="0.25">
      <c r="B5836" t="s">
        <v>228</v>
      </c>
      <c r="C5836" t="s">
        <v>250</v>
      </c>
      <c r="D5836" t="s">
        <v>258</v>
      </c>
      <c r="E5836">
        <v>3</v>
      </c>
      <c r="F5836">
        <v>2035</v>
      </c>
      <c r="G5836" s="161">
        <v>427001.00976799999</v>
      </c>
      <c r="H5836" s="161"/>
    </row>
    <row r="5837" spans="2:8" x14ac:dyDescent="0.25">
      <c r="B5837" t="s">
        <v>228</v>
      </c>
      <c r="C5837" t="s">
        <v>250</v>
      </c>
      <c r="D5837" t="s">
        <v>258</v>
      </c>
      <c r="E5837">
        <v>3</v>
      </c>
      <c r="F5837">
        <v>2040</v>
      </c>
      <c r="G5837" s="161">
        <v>433226.28428000002</v>
      </c>
      <c r="H5837" s="161"/>
    </row>
    <row r="5838" spans="2:8" x14ac:dyDescent="0.25">
      <c r="B5838" t="s">
        <v>228</v>
      </c>
      <c r="C5838" t="s">
        <v>250</v>
      </c>
      <c r="D5838" t="s">
        <v>258</v>
      </c>
      <c r="E5838">
        <v>3</v>
      </c>
      <c r="F5838">
        <v>2045</v>
      </c>
      <c r="G5838" s="161">
        <v>430402.06456600002</v>
      </c>
      <c r="H5838" s="161"/>
    </row>
    <row r="5839" spans="2:8" x14ac:dyDescent="0.25">
      <c r="B5839" t="s">
        <v>228</v>
      </c>
      <c r="C5839" t="s">
        <v>250</v>
      </c>
      <c r="D5839" t="s">
        <v>258</v>
      </c>
      <c r="E5839">
        <v>3</v>
      </c>
      <c r="F5839">
        <v>2050</v>
      </c>
      <c r="G5839" s="161">
        <v>423673.30529799999</v>
      </c>
      <c r="H5839" s="161"/>
    </row>
    <row r="5840" spans="2:8" x14ac:dyDescent="0.25">
      <c r="B5840" t="s">
        <v>228</v>
      </c>
      <c r="C5840" t="s">
        <v>250</v>
      </c>
      <c r="D5840" t="s">
        <v>258</v>
      </c>
      <c r="E5840">
        <v>4</v>
      </c>
      <c r="F5840">
        <v>2010</v>
      </c>
      <c r="G5840" s="161">
        <v>814493.63942300004</v>
      </c>
      <c r="H5840" s="161"/>
    </row>
    <row r="5841" spans="2:8" x14ac:dyDescent="0.25">
      <c r="B5841" t="s">
        <v>228</v>
      </c>
      <c r="C5841" t="s">
        <v>250</v>
      </c>
      <c r="D5841" t="s">
        <v>258</v>
      </c>
      <c r="E5841">
        <v>4</v>
      </c>
      <c r="F5841">
        <v>2015</v>
      </c>
      <c r="G5841" s="161">
        <v>632994.11107800005</v>
      </c>
      <c r="H5841" s="161"/>
    </row>
    <row r="5842" spans="2:8" x14ac:dyDescent="0.25">
      <c r="B5842" t="s">
        <v>228</v>
      </c>
      <c r="C5842" t="s">
        <v>250</v>
      </c>
      <c r="D5842" t="s">
        <v>258</v>
      </c>
      <c r="E5842">
        <v>4</v>
      </c>
      <c r="F5842">
        <v>2020</v>
      </c>
      <c r="G5842" s="161">
        <v>528304.55416599999</v>
      </c>
      <c r="H5842" s="161"/>
    </row>
    <row r="5843" spans="2:8" x14ac:dyDescent="0.25">
      <c r="B5843" t="s">
        <v>228</v>
      </c>
      <c r="C5843" t="s">
        <v>250</v>
      </c>
      <c r="D5843" t="s">
        <v>258</v>
      </c>
      <c r="E5843">
        <v>4</v>
      </c>
      <c r="F5843">
        <v>2025</v>
      </c>
      <c r="G5843" s="161">
        <v>506456.42062300001</v>
      </c>
      <c r="H5843" s="161"/>
    </row>
    <row r="5844" spans="2:8" x14ac:dyDescent="0.25">
      <c r="B5844" t="s">
        <v>228</v>
      </c>
      <c r="C5844" t="s">
        <v>250</v>
      </c>
      <c r="D5844" t="s">
        <v>258</v>
      </c>
      <c r="E5844">
        <v>4</v>
      </c>
      <c r="F5844">
        <v>2030</v>
      </c>
      <c r="G5844" s="161">
        <v>491495.26527199999</v>
      </c>
      <c r="H5844" s="161"/>
    </row>
    <row r="5845" spans="2:8" x14ac:dyDescent="0.25">
      <c r="B5845" t="s">
        <v>228</v>
      </c>
      <c r="C5845" t="s">
        <v>250</v>
      </c>
      <c r="D5845" t="s">
        <v>258</v>
      </c>
      <c r="E5845">
        <v>4</v>
      </c>
      <c r="F5845">
        <v>2035</v>
      </c>
      <c r="G5845" s="161">
        <v>514011.20598899998</v>
      </c>
      <c r="H5845" s="161"/>
    </row>
    <row r="5846" spans="2:8" x14ac:dyDescent="0.25">
      <c r="B5846" t="s">
        <v>228</v>
      </c>
      <c r="C5846" t="s">
        <v>250</v>
      </c>
      <c r="D5846" t="s">
        <v>258</v>
      </c>
      <c r="E5846">
        <v>4</v>
      </c>
      <c r="F5846">
        <v>2040</v>
      </c>
      <c r="G5846" s="161">
        <v>510124.52943699999</v>
      </c>
      <c r="H5846" s="161"/>
    </row>
    <row r="5847" spans="2:8" x14ac:dyDescent="0.25">
      <c r="B5847" t="s">
        <v>228</v>
      </c>
      <c r="C5847" t="s">
        <v>250</v>
      </c>
      <c r="D5847" t="s">
        <v>258</v>
      </c>
      <c r="E5847">
        <v>4</v>
      </c>
      <c r="F5847">
        <v>2045</v>
      </c>
      <c r="G5847" s="161">
        <v>525920.85481499997</v>
      </c>
      <c r="H5847" s="161"/>
    </row>
    <row r="5848" spans="2:8" x14ac:dyDescent="0.25">
      <c r="B5848" t="s">
        <v>228</v>
      </c>
      <c r="C5848" t="s">
        <v>250</v>
      </c>
      <c r="D5848" t="s">
        <v>258</v>
      </c>
      <c r="E5848">
        <v>4</v>
      </c>
      <c r="F5848">
        <v>2050</v>
      </c>
      <c r="G5848" s="161">
        <v>506985.51339899999</v>
      </c>
      <c r="H5848" s="161"/>
    </row>
    <row r="5849" spans="2:8" x14ac:dyDescent="0.25">
      <c r="B5849" t="s">
        <v>228</v>
      </c>
      <c r="C5849" t="s">
        <v>250</v>
      </c>
      <c r="D5849" t="s">
        <v>258</v>
      </c>
      <c r="E5849">
        <v>5</v>
      </c>
      <c r="F5849">
        <v>2010</v>
      </c>
      <c r="G5849" s="161">
        <v>297811.93768999999</v>
      </c>
      <c r="H5849" s="161"/>
    </row>
    <row r="5850" spans="2:8" x14ac:dyDescent="0.25">
      <c r="B5850" t="s">
        <v>228</v>
      </c>
      <c r="C5850" t="s">
        <v>250</v>
      </c>
      <c r="D5850" t="s">
        <v>258</v>
      </c>
      <c r="E5850">
        <v>5</v>
      </c>
      <c r="F5850">
        <v>2015</v>
      </c>
      <c r="G5850" s="161">
        <v>234892.09295399999</v>
      </c>
      <c r="H5850" s="161"/>
    </row>
    <row r="5851" spans="2:8" x14ac:dyDescent="0.25">
      <c r="B5851" t="s">
        <v>228</v>
      </c>
      <c r="C5851" t="s">
        <v>250</v>
      </c>
      <c r="D5851" t="s">
        <v>258</v>
      </c>
      <c r="E5851">
        <v>5</v>
      </c>
      <c r="F5851">
        <v>2020</v>
      </c>
      <c r="G5851" s="161">
        <v>196938.16144600001</v>
      </c>
      <c r="H5851" s="161"/>
    </row>
    <row r="5852" spans="2:8" x14ac:dyDescent="0.25">
      <c r="B5852" t="s">
        <v>228</v>
      </c>
      <c r="C5852" t="s">
        <v>250</v>
      </c>
      <c r="D5852" t="s">
        <v>258</v>
      </c>
      <c r="E5852">
        <v>5</v>
      </c>
      <c r="F5852">
        <v>2025</v>
      </c>
      <c r="G5852" s="161">
        <v>192071.55720499999</v>
      </c>
      <c r="H5852" s="161"/>
    </row>
    <row r="5853" spans="2:8" x14ac:dyDescent="0.25">
      <c r="B5853" t="s">
        <v>228</v>
      </c>
      <c r="C5853" t="s">
        <v>250</v>
      </c>
      <c r="D5853" t="s">
        <v>258</v>
      </c>
      <c r="E5853">
        <v>5</v>
      </c>
      <c r="F5853">
        <v>2030</v>
      </c>
      <c r="G5853" s="161">
        <v>190305.981015</v>
      </c>
      <c r="H5853" s="161"/>
    </row>
    <row r="5854" spans="2:8" x14ac:dyDescent="0.25">
      <c r="B5854" t="s">
        <v>228</v>
      </c>
      <c r="C5854" t="s">
        <v>250</v>
      </c>
      <c r="D5854" t="s">
        <v>258</v>
      </c>
      <c r="E5854">
        <v>5</v>
      </c>
      <c r="F5854">
        <v>2035</v>
      </c>
      <c r="G5854" s="161">
        <v>194864.62858799999</v>
      </c>
      <c r="H5854" s="161"/>
    </row>
    <row r="5855" spans="2:8" x14ac:dyDescent="0.25">
      <c r="B5855" t="s">
        <v>228</v>
      </c>
      <c r="C5855" t="s">
        <v>250</v>
      </c>
      <c r="D5855" t="s">
        <v>258</v>
      </c>
      <c r="E5855">
        <v>5</v>
      </c>
      <c r="F5855">
        <v>2040</v>
      </c>
      <c r="G5855" s="161">
        <v>201211.416895</v>
      </c>
      <c r="H5855" s="161"/>
    </row>
    <row r="5856" spans="2:8" x14ac:dyDescent="0.25">
      <c r="B5856" t="s">
        <v>228</v>
      </c>
      <c r="C5856" t="s">
        <v>250</v>
      </c>
      <c r="D5856" t="s">
        <v>258</v>
      </c>
      <c r="E5856">
        <v>5</v>
      </c>
      <c r="F5856">
        <v>2045</v>
      </c>
      <c r="G5856" s="161">
        <v>203244.908765</v>
      </c>
      <c r="H5856" s="161"/>
    </row>
    <row r="5857" spans="2:8" x14ac:dyDescent="0.25">
      <c r="B5857" t="s">
        <v>228</v>
      </c>
      <c r="C5857" t="s">
        <v>250</v>
      </c>
      <c r="D5857" t="s">
        <v>258</v>
      </c>
      <c r="E5857">
        <v>5</v>
      </c>
      <c r="F5857">
        <v>2050</v>
      </c>
      <c r="G5857" s="161">
        <v>197144.09338400001</v>
      </c>
    </row>
    <row r="5858" spans="2:8" x14ac:dyDescent="0.25">
      <c r="B5858" t="s">
        <v>228</v>
      </c>
      <c r="C5858" t="s">
        <v>250</v>
      </c>
      <c r="D5858" t="s">
        <v>258</v>
      </c>
      <c r="E5858">
        <v>6</v>
      </c>
      <c r="F5858">
        <v>2010</v>
      </c>
      <c r="G5858">
        <v>77327.13128062</v>
      </c>
    </row>
    <row r="5859" spans="2:8" x14ac:dyDescent="0.25">
      <c r="B5859" t="s">
        <v>228</v>
      </c>
      <c r="C5859" t="s">
        <v>250</v>
      </c>
      <c r="D5859" t="s">
        <v>258</v>
      </c>
      <c r="E5859">
        <v>6</v>
      </c>
      <c r="F5859">
        <v>2015</v>
      </c>
      <c r="G5859">
        <v>63834.960748750003</v>
      </c>
    </row>
    <row r="5860" spans="2:8" x14ac:dyDescent="0.25">
      <c r="B5860" t="s">
        <v>228</v>
      </c>
      <c r="C5860" t="s">
        <v>250</v>
      </c>
      <c r="D5860" t="s">
        <v>258</v>
      </c>
      <c r="E5860">
        <v>6</v>
      </c>
      <c r="F5860">
        <v>2020</v>
      </c>
      <c r="G5860">
        <v>68561.45656264</v>
      </c>
    </row>
    <row r="5861" spans="2:8" x14ac:dyDescent="0.25">
      <c r="B5861" t="s">
        <v>228</v>
      </c>
      <c r="C5861" t="s">
        <v>250</v>
      </c>
      <c r="D5861" t="s">
        <v>258</v>
      </c>
      <c r="E5861">
        <v>6</v>
      </c>
      <c r="F5861">
        <v>2025</v>
      </c>
      <c r="G5861">
        <v>67888.730997890001</v>
      </c>
    </row>
    <row r="5862" spans="2:8" x14ac:dyDescent="0.25">
      <c r="B5862" t="s">
        <v>228</v>
      </c>
      <c r="C5862" t="s">
        <v>250</v>
      </c>
      <c r="D5862" t="s">
        <v>258</v>
      </c>
      <c r="E5862">
        <v>6</v>
      </c>
      <c r="F5862">
        <v>2030</v>
      </c>
      <c r="G5862">
        <v>69433.577367610007</v>
      </c>
    </row>
    <row r="5863" spans="2:8" x14ac:dyDescent="0.25">
      <c r="B5863" t="s">
        <v>228</v>
      </c>
      <c r="C5863" t="s">
        <v>250</v>
      </c>
      <c r="D5863" t="s">
        <v>258</v>
      </c>
      <c r="E5863">
        <v>6</v>
      </c>
      <c r="F5863">
        <v>2035</v>
      </c>
      <c r="G5863">
        <v>73414.59735933</v>
      </c>
    </row>
    <row r="5864" spans="2:8" x14ac:dyDescent="0.25">
      <c r="B5864" t="s">
        <v>228</v>
      </c>
      <c r="C5864" t="s">
        <v>250</v>
      </c>
      <c r="D5864" t="s">
        <v>258</v>
      </c>
      <c r="E5864">
        <v>6</v>
      </c>
      <c r="F5864">
        <v>2040</v>
      </c>
      <c r="G5864">
        <v>74538.706651539993</v>
      </c>
    </row>
    <row r="5865" spans="2:8" x14ac:dyDescent="0.25">
      <c r="B5865" t="s">
        <v>228</v>
      </c>
      <c r="C5865" t="s">
        <v>250</v>
      </c>
      <c r="D5865" t="s">
        <v>258</v>
      </c>
      <c r="E5865">
        <v>6</v>
      </c>
      <c r="F5865">
        <v>2045</v>
      </c>
      <c r="G5865">
        <v>74309.020819540005</v>
      </c>
    </row>
    <row r="5866" spans="2:8" x14ac:dyDescent="0.25">
      <c r="B5866" t="s">
        <v>228</v>
      </c>
      <c r="C5866" t="s">
        <v>250</v>
      </c>
      <c r="D5866" t="s">
        <v>258</v>
      </c>
      <c r="E5866">
        <v>6</v>
      </c>
      <c r="F5866">
        <v>2050</v>
      </c>
      <c r="G5866">
        <v>76743.683629859996</v>
      </c>
      <c r="H5866" s="161"/>
    </row>
    <row r="5867" spans="2:8" x14ac:dyDescent="0.25">
      <c r="B5867" t="s">
        <v>228</v>
      </c>
      <c r="C5867" t="s">
        <v>250</v>
      </c>
      <c r="D5867" t="s">
        <v>259</v>
      </c>
      <c r="E5867">
        <v>1</v>
      </c>
      <c r="F5867">
        <v>2010</v>
      </c>
      <c r="G5867" s="161">
        <v>200500.24929899999</v>
      </c>
      <c r="H5867" s="161"/>
    </row>
    <row r="5868" spans="2:8" x14ac:dyDescent="0.25">
      <c r="B5868" t="s">
        <v>228</v>
      </c>
      <c r="C5868" t="s">
        <v>250</v>
      </c>
      <c r="D5868" t="s">
        <v>259</v>
      </c>
      <c r="E5868">
        <v>1</v>
      </c>
      <c r="F5868">
        <v>2015</v>
      </c>
      <c r="G5868" s="161">
        <v>316338.35359299998</v>
      </c>
      <c r="H5868" s="161"/>
    </row>
    <row r="5869" spans="2:8" x14ac:dyDescent="0.25">
      <c r="B5869" t="s">
        <v>228</v>
      </c>
      <c r="C5869" t="s">
        <v>250</v>
      </c>
      <c r="D5869" t="s">
        <v>259</v>
      </c>
      <c r="E5869">
        <v>1</v>
      </c>
      <c r="F5869">
        <v>2020</v>
      </c>
      <c r="G5869" s="161">
        <v>390631.07469099999</v>
      </c>
      <c r="H5869" s="161"/>
    </row>
    <row r="5870" spans="2:8" x14ac:dyDescent="0.25">
      <c r="B5870" t="s">
        <v>228</v>
      </c>
      <c r="C5870" t="s">
        <v>250</v>
      </c>
      <c r="D5870" t="s">
        <v>259</v>
      </c>
      <c r="E5870">
        <v>1</v>
      </c>
      <c r="F5870">
        <v>2025</v>
      </c>
      <c r="G5870" s="161">
        <v>451035.543879</v>
      </c>
      <c r="H5870" s="161"/>
    </row>
    <row r="5871" spans="2:8" x14ac:dyDescent="0.25">
      <c r="B5871" t="s">
        <v>228</v>
      </c>
      <c r="C5871" t="s">
        <v>250</v>
      </c>
      <c r="D5871" t="s">
        <v>259</v>
      </c>
      <c r="E5871">
        <v>1</v>
      </c>
      <c r="F5871">
        <v>2030</v>
      </c>
      <c r="G5871" s="161">
        <v>489693.22905000002</v>
      </c>
      <c r="H5871" s="161"/>
    </row>
    <row r="5872" spans="2:8" x14ac:dyDescent="0.25">
      <c r="B5872" t="s">
        <v>228</v>
      </c>
      <c r="C5872" t="s">
        <v>250</v>
      </c>
      <c r="D5872" t="s">
        <v>259</v>
      </c>
      <c r="E5872">
        <v>1</v>
      </c>
      <c r="F5872">
        <v>2035</v>
      </c>
      <c r="G5872" s="161">
        <v>517842.50092600001</v>
      </c>
      <c r="H5872" s="161"/>
    </row>
    <row r="5873" spans="2:8" x14ac:dyDescent="0.25">
      <c r="B5873" t="s">
        <v>228</v>
      </c>
      <c r="C5873" t="s">
        <v>250</v>
      </c>
      <c r="D5873" t="s">
        <v>259</v>
      </c>
      <c r="E5873">
        <v>1</v>
      </c>
      <c r="F5873">
        <v>2040</v>
      </c>
      <c r="G5873" s="161">
        <v>554792.13476699998</v>
      </c>
      <c r="H5873" s="161"/>
    </row>
    <row r="5874" spans="2:8" x14ac:dyDescent="0.25">
      <c r="B5874" t="s">
        <v>228</v>
      </c>
      <c r="C5874" t="s">
        <v>250</v>
      </c>
      <c r="D5874" t="s">
        <v>259</v>
      </c>
      <c r="E5874">
        <v>1</v>
      </c>
      <c r="F5874">
        <v>2045</v>
      </c>
      <c r="G5874" s="161">
        <v>573782.475523</v>
      </c>
      <c r="H5874" s="161"/>
    </row>
    <row r="5875" spans="2:8" x14ac:dyDescent="0.25">
      <c r="B5875" t="s">
        <v>228</v>
      </c>
      <c r="C5875" t="s">
        <v>250</v>
      </c>
      <c r="D5875" t="s">
        <v>259</v>
      </c>
      <c r="E5875">
        <v>1</v>
      </c>
      <c r="F5875">
        <v>2050</v>
      </c>
      <c r="G5875" s="161">
        <v>611496.88933599996</v>
      </c>
      <c r="H5875" s="161"/>
    </row>
    <row r="5876" spans="2:8" x14ac:dyDescent="0.25">
      <c r="B5876" t="s">
        <v>228</v>
      </c>
      <c r="C5876" t="s">
        <v>250</v>
      </c>
      <c r="D5876" t="s">
        <v>259</v>
      </c>
      <c r="E5876">
        <v>2</v>
      </c>
      <c r="F5876">
        <v>2010</v>
      </c>
      <c r="G5876" s="161">
        <v>531141.30241</v>
      </c>
      <c r="H5876" s="161"/>
    </row>
    <row r="5877" spans="2:8" x14ac:dyDescent="0.25">
      <c r="B5877" t="s">
        <v>228</v>
      </c>
      <c r="C5877" t="s">
        <v>250</v>
      </c>
      <c r="D5877" t="s">
        <v>259</v>
      </c>
      <c r="E5877">
        <v>2</v>
      </c>
      <c r="F5877">
        <v>2015</v>
      </c>
      <c r="G5877" s="161">
        <v>633330.21376499999</v>
      </c>
      <c r="H5877" s="161"/>
    </row>
    <row r="5878" spans="2:8" x14ac:dyDescent="0.25">
      <c r="B5878" t="s">
        <v>228</v>
      </c>
      <c r="C5878" t="s">
        <v>250</v>
      </c>
      <c r="D5878" t="s">
        <v>259</v>
      </c>
      <c r="E5878">
        <v>2</v>
      </c>
      <c r="F5878">
        <v>2020</v>
      </c>
      <c r="G5878" s="161">
        <v>771144.607739</v>
      </c>
      <c r="H5878" s="161"/>
    </row>
    <row r="5879" spans="2:8" x14ac:dyDescent="0.25">
      <c r="B5879" t="s">
        <v>228</v>
      </c>
      <c r="C5879" t="s">
        <v>250</v>
      </c>
      <c r="D5879" t="s">
        <v>259</v>
      </c>
      <c r="E5879">
        <v>2</v>
      </c>
      <c r="F5879">
        <v>2025</v>
      </c>
      <c r="G5879" s="161">
        <v>925994.71369400003</v>
      </c>
      <c r="H5879" s="161"/>
    </row>
    <row r="5880" spans="2:8" x14ac:dyDescent="0.25">
      <c r="B5880" t="s">
        <v>228</v>
      </c>
      <c r="C5880" t="s">
        <v>250</v>
      </c>
      <c r="D5880" t="s">
        <v>259</v>
      </c>
      <c r="E5880">
        <v>2</v>
      </c>
      <c r="F5880">
        <v>2030</v>
      </c>
      <c r="G5880" s="161">
        <v>1071260.6335799999</v>
      </c>
      <c r="H5880" s="161"/>
    </row>
    <row r="5881" spans="2:8" x14ac:dyDescent="0.25">
      <c r="B5881" t="s">
        <v>228</v>
      </c>
      <c r="C5881" t="s">
        <v>250</v>
      </c>
      <c r="D5881" t="s">
        <v>259</v>
      </c>
      <c r="E5881">
        <v>2</v>
      </c>
      <c r="F5881">
        <v>2035</v>
      </c>
      <c r="G5881" s="161">
        <v>1161888.3594500001</v>
      </c>
      <c r="H5881" s="161"/>
    </row>
    <row r="5882" spans="2:8" x14ac:dyDescent="0.25">
      <c r="B5882" t="s">
        <v>228</v>
      </c>
      <c r="C5882" t="s">
        <v>250</v>
      </c>
      <c r="D5882" t="s">
        <v>259</v>
      </c>
      <c r="E5882">
        <v>2</v>
      </c>
      <c r="F5882">
        <v>2040</v>
      </c>
      <c r="G5882" s="161">
        <v>1204939.11304</v>
      </c>
      <c r="H5882" s="161"/>
    </row>
    <row r="5883" spans="2:8" x14ac:dyDescent="0.25">
      <c r="B5883" t="s">
        <v>228</v>
      </c>
      <c r="C5883" t="s">
        <v>250</v>
      </c>
      <c r="D5883" t="s">
        <v>259</v>
      </c>
      <c r="E5883">
        <v>2</v>
      </c>
      <c r="F5883">
        <v>2045</v>
      </c>
      <c r="G5883" s="161">
        <v>1201197.4476999999</v>
      </c>
      <c r="H5883" s="161"/>
    </row>
    <row r="5884" spans="2:8" x14ac:dyDescent="0.25">
      <c r="B5884" t="s">
        <v>228</v>
      </c>
      <c r="C5884" t="s">
        <v>250</v>
      </c>
      <c r="D5884" t="s">
        <v>259</v>
      </c>
      <c r="E5884">
        <v>2</v>
      </c>
      <c r="F5884">
        <v>2050</v>
      </c>
      <c r="G5884" s="161">
        <v>1219073.62757</v>
      </c>
      <c r="H5884" s="161"/>
    </row>
    <row r="5885" spans="2:8" x14ac:dyDescent="0.25">
      <c r="B5885" t="s">
        <v>228</v>
      </c>
      <c r="C5885" t="s">
        <v>250</v>
      </c>
      <c r="D5885" t="s">
        <v>259</v>
      </c>
      <c r="E5885">
        <v>3</v>
      </c>
      <c r="F5885">
        <v>2010</v>
      </c>
      <c r="G5885" s="161">
        <v>333384.62055400002</v>
      </c>
      <c r="H5885" s="161"/>
    </row>
    <row r="5886" spans="2:8" x14ac:dyDescent="0.25">
      <c r="B5886" t="s">
        <v>228</v>
      </c>
      <c r="C5886" t="s">
        <v>250</v>
      </c>
      <c r="D5886" t="s">
        <v>259</v>
      </c>
      <c r="E5886">
        <v>3</v>
      </c>
      <c r="F5886">
        <v>2015</v>
      </c>
      <c r="G5886" s="161">
        <v>334381.00849400001</v>
      </c>
      <c r="H5886" s="161"/>
    </row>
    <row r="5887" spans="2:8" x14ac:dyDescent="0.25">
      <c r="B5887" t="s">
        <v>228</v>
      </c>
      <c r="C5887" t="s">
        <v>250</v>
      </c>
      <c r="D5887" t="s">
        <v>259</v>
      </c>
      <c r="E5887">
        <v>3</v>
      </c>
      <c r="F5887">
        <v>2020</v>
      </c>
      <c r="G5887" s="161">
        <v>389111.508959</v>
      </c>
      <c r="H5887" s="161"/>
    </row>
    <row r="5888" spans="2:8" x14ac:dyDescent="0.25">
      <c r="B5888" t="s">
        <v>228</v>
      </c>
      <c r="C5888" t="s">
        <v>250</v>
      </c>
      <c r="D5888" t="s">
        <v>259</v>
      </c>
      <c r="E5888">
        <v>3</v>
      </c>
      <c r="F5888">
        <v>2025</v>
      </c>
      <c r="G5888" s="161">
        <v>428236.582237</v>
      </c>
      <c r="H5888" s="161"/>
    </row>
    <row r="5889" spans="2:8" x14ac:dyDescent="0.25">
      <c r="B5889" t="s">
        <v>228</v>
      </c>
      <c r="C5889" t="s">
        <v>250</v>
      </c>
      <c r="D5889" t="s">
        <v>259</v>
      </c>
      <c r="E5889">
        <v>3</v>
      </c>
      <c r="F5889">
        <v>2030</v>
      </c>
      <c r="G5889" s="161">
        <v>431327.81926800002</v>
      </c>
      <c r="H5889" s="161"/>
    </row>
    <row r="5890" spans="2:8" x14ac:dyDescent="0.25">
      <c r="B5890" t="s">
        <v>228</v>
      </c>
      <c r="C5890" t="s">
        <v>250</v>
      </c>
      <c r="D5890" t="s">
        <v>259</v>
      </c>
      <c r="E5890">
        <v>3</v>
      </c>
      <c r="F5890">
        <v>2035</v>
      </c>
      <c r="G5890" s="161">
        <v>414556.01277700003</v>
      </c>
      <c r="H5890" s="161"/>
    </row>
    <row r="5891" spans="2:8" x14ac:dyDescent="0.25">
      <c r="B5891" t="s">
        <v>228</v>
      </c>
      <c r="C5891" t="s">
        <v>250</v>
      </c>
      <c r="D5891" t="s">
        <v>259</v>
      </c>
      <c r="E5891">
        <v>3</v>
      </c>
      <c r="F5891">
        <v>2040</v>
      </c>
      <c r="G5891" s="161">
        <v>400449.02316300001</v>
      </c>
      <c r="H5891" s="161"/>
    </row>
    <row r="5892" spans="2:8" x14ac:dyDescent="0.25">
      <c r="B5892" t="s">
        <v>228</v>
      </c>
      <c r="C5892" t="s">
        <v>250</v>
      </c>
      <c r="D5892" t="s">
        <v>259</v>
      </c>
      <c r="E5892">
        <v>3</v>
      </c>
      <c r="F5892">
        <v>2045</v>
      </c>
      <c r="G5892" s="161">
        <v>411962.39342899999</v>
      </c>
      <c r="H5892" s="161"/>
    </row>
    <row r="5893" spans="2:8" x14ac:dyDescent="0.25">
      <c r="B5893" t="s">
        <v>228</v>
      </c>
      <c r="C5893" t="s">
        <v>250</v>
      </c>
      <c r="D5893" t="s">
        <v>259</v>
      </c>
      <c r="E5893">
        <v>3</v>
      </c>
      <c r="F5893">
        <v>2050</v>
      </c>
      <c r="G5893" s="161">
        <v>409600.70293199999</v>
      </c>
      <c r="H5893" s="161"/>
    </row>
    <row r="5894" spans="2:8" x14ac:dyDescent="0.25">
      <c r="B5894" t="s">
        <v>228</v>
      </c>
      <c r="C5894" t="s">
        <v>250</v>
      </c>
      <c r="D5894" t="s">
        <v>259</v>
      </c>
      <c r="E5894">
        <v>4</v>
      </c>
      <c r="F5894">
        <v>2010</v>
      </c>
      <c r="G5894" s="161">
        <v>651324.88921599998</v>
      </c>
      <c r="H5894" s="161"/>
    </row>
    <row r="5895" spans="2:8" x14ac:dyDescent="0.25">
      <c r="B5895" t="s">
        <v>228</v>
      </c>
      <c r="C5895" t="s">
        <v>250</v>
      </c>
      <c r="D5895" t="s">
        <v>259</v>
      </c>
      <c r="E5895">
        <v>4</v>
      </c>
      <c r="F5895">
        <v>2015</v>
      </c>
      <c r="G5895" s="161">
        <v>654323.92874999996</v>
      </c>
      <c r="H5895" s="161"/>
    </row>
    <row r="5896" spans="2:8" x14ac:dyDescent="0.25">
      <c r="B5896" t="s">
        <v>228</v>
      </c>
      <c r="C5896" t="s">
        <v>250</v>
      </c>
      <c r="D5896" t="s">
        <v>259</v>
      </c>
      <c r="E5896">
        <v>4</v>
      </c>
      <c r="F5896">
        <v>2020</v>
      </c>
      <c r="G5896" s="161">
        <v>617187.01396999997</v>
      </c>
      <c r="H5896" s="161"/>
    </row>
    <row r="5897" spans="2:8" x14ac:dyDescent="0.25">
      <c r="B5897" t="s">
        <v>228</v>
      </c>
      <c r="C5897" t="s">
        <v>250</v>
      </c>
      <c r="D5897" t="s">
        <v>259</v>
      </c>
      <c r="E5897">
        <v>4</v>
      </c>
      <c r="F5897">
        <v>2025</v>
      </c>
      <c r="G5897" s="161">
        <v>595266.84356399998</v>
      </c>
      <c r="H5897" s="161"/>
    </row>
    <row r="5898" spans="2:8" x14ac:dyDescent="0.25">
      <c r="B5898" t="s">
        <v>228</v>
      </c>
      <c r="C5898" t="s">
        <v>250</v>
      </c>
      <c r="D5898" t="s">
        <v>259</v>
      </c>
      <c r="E5898">
        <v>4</v>
      </c>
      <c r="F5898">
        <v>2030</v>
      </c>
      <c r="G5898" s="161">
        <v>554477.92698900006</v>
      </c>
      <c r="H5898" s="161"/>
    </row>
    <row r="5899" spans="2:8" x14ac:dyDescent="0.25">
      <c r="B5899" t="s">
        <v>228</v>
      </c>
      <c r="C5899" t="s">
        <v>250</v>
      </c>
      <c r="D5899" t="s">
        <v>259</v>
      </c>
      <c r="E5899">
        <v>4</v>
      </c>
      <c r="F5899">
        <v>2035</v>
      </c>
      <c r="G5899" s="161">
        <v>552227.22557300003</v>
      </c>
      <c r="H5899" s="161"/>
    </row>
    <row r="5900" spans="2:8" x14ac:dyDescent="0.25">
      <c r="B5900" t="s">
        <v>228</v>
      </c>
      <c r="C5900" t="s">
        <v>250</v>
      </c>
      <c r="D5900" t="s">
        <v>259</v>
      </c>
      <c r="E5900">
        <v>4</v>
      </c>
      <c r="F5900">
        <v>2040</v>
      </c>
      <c r="G5900" s="161">
        <v>568707.76699100004</v>
      </c>
      <c r="H5900" s="161"/>
    </row>
    <row r="5901" spans="2:8" x14ac:dyDescent="0.25">
      <c r="B5901" t="s">
        <v>228</v>
      </c>
      <c r="C5901" t="s">
        <v>250</v>
      </c>
      <c r="D5901" t="s">
        <v>259</v>
      </c>
      <c r="E5901">
        <v>4</v>
      </c>
      <c r="F5901">
        <v>2045</v>
      </c>
      <c r="G5901" s="161">
        <v>568483.05015899998</v>
      </c>
      <c r="H5901" s="161"/>
    </row>
    <row r="5902" spans="2:8" x14ac:dyDescent="0.25">
      <c r="B5902" t="s">
        <v>228</v>
      </c>
      <c r="C5902" t="s">
        <v>250</v>
      </c>
      <c r="D5902" t="s">
        <v>259</v>
      </c>
      <c r="E5902">
        <v>4</v>
      </c>
      <c r="F5902">
        <v>2050</v>
      </c>
      <c r="G5902" s="161">
        <v>556209.044826</v>
      </c>
      <c r="H5902" s="161"/>
    </row>
    <row r="5903" spans="2:8" x14ac:dyDescent="0.25">
      <c r="B5903" t="s">
        <v>228</v>
      </c>
      <c r="C5903" t="s">
        <v>250</v>
      </c>
      <c r="D5903" t="s">
        <v>259</v>
      </c>
      <c r="E5903">
        <v>5</v>
      </c>
      <c r="F5903">
        <v>2010</v>
      </c>
      <c r="G5903" s="161">
        <v>269155.77049099997</v>
      </c>
      <c r="H5903" s="161"/>
    </row>
    <row r="5904" spans="2:8" x14ac:dyDescent="0.25">
      <c r="B5904" t="s">
        <v>228</v>
      </c>
      <c r="C5904" t="s">
        <v>250</v>
      </c>
      <c r="D5904" t="s">
        <v>259</v>
      </c>
      <c r="E5904">
        <v>5</v>
      </c>
      <c r="F5904">
        <v>2015</v>
      </c>
      <c r="G5904" s="161">
        <v>283378.61055500002</v>
      </c>
      <c r="H5904" s="161"/>
    </row>
    <row r="5905" spans="2:8" x14ac:dyDescent="0.25">
      <c r="B5905" t="s">
        <v>228</v>
      </c>
      <c r="C5905" t="s">
        <v>250</v>
      </c>
      <c r="D5905" t="s">
        <v>259</v>
      </c>
      <c r="E5905">
        <v>5</v>
      </c>
      <c r="F5905">
        <v>2020</v>
      </c>
      <c r="G5905" s="161">
        <v>252609.90384799999</v>
      </c>
      <c r="H5905" s="161"/>
    </row>
    <row r="5906" spans="2:8" x14ac:dyDescent="0.25">
      <c r="B5906" t="s">
        <v>228</v>
      </c>
      <c r="C5906" t="s">
        <v>250</v>
      </c>
      <c r="D5906" t="s">
        <v>259</v>
      </c>
      <c r="E5906">
        <v>5</v>
      </c>
      <c r="F5906">
        <v>2025</v>
      </c>
      <c r="G5906" s="161">
        <v>222536.38704199999</v>
      </c>
      <c r="H5906" s="161"/>
    </row>
    <row r="5907" spans="2:8" x14ac:dyDescent="0.25">
      <c r="B5907" t="s">
        <v>228</v>
      </c>
      <c r="C5907" t="s">
        <v>250</v>
      </c>
      <c r="D5907" t="s">
        <v>259</v>
      </c>
      <c r="E5907">
        <v>5</v>
      </c>
      <c r="F5907">
        <v>2030</v>
      </c>
      <c r="G5907" s="161">
        <v>221801.88375899999</v>
      </c>
      <c r="H5907" s="161"/>
    </row>
    <row r="5908" spans="2:8" x14ac:dyDescent="0.25">
      <c r="B5908" t="s">
        <v>228</v>
      </c>
      <c r="C5908" t="s">
        <v>250</v>
      </c>
      <c r="D5908" t="s">
        <v>259</v>
      </c>
      <c r="E5908">
        <v>5</v>
      </c>
      <c r="F5908">
        <v>2035</v>
      </c>
      <c r="G5908" s="161">
        <v>223991.04866</v>
      </c>
      <c r="H5908" s="161"/>
    </row>
    <row r="5909" spans="2:8" x14ac:dyDescent="0.25">
      <c r="B5909" t="s">
        <v>228</v>
      </c>
      <c r="C5909" t="s">
        <v>250</v>
      </c>
      <c r="D5909" t="s">
        <v>259</v>
      </c>
      <c r="E5909">
        <v>5</v>
      </c>
      <c r="F5909">
        <v>2040</v>
      </c>
      <c r="G5909" s="161">
        <v>221535.06495599999</v>
      </c>
      <c r="H5909" s="161"/>
    </row>
    <row r="5910" spans="2:8" x14ac:dyDescent="0.25">
      <c r="B5910" t="s">
        <v>228</v>
      </c>
      <c r="C5910" t="s">
        <v>250</v>
      </c>
      <c r="D5910" t="s">
        <v>259</v>
      </c>
      <c r="E5910">
        <v>5</v>
      </c>
      <c r="F5910">
        <v>2045</v>
      </c>
      <c r="G5910" s="161">
        <v>234370.34486099999</v>
      </c>
      <c r="H5910" s="161"/>
    </row>
    <row r="5911" spans="2:8" x14ac:dyDescent="0.25">
      <c r="B5911" t="s">
        <v>228</v>
      </c>
      <c r="C5911" t="s">
        <v>250</v>
      </c>
      <c r="D5911" t="s">
        <v>259</v>
      </c>
      <c r="E5911">
        <v>5</v>
      </c>
      <c r="F5911">
        <v>2050</v>
      </c>
      <c r="G5911" s="161">
        <v>226067.21638100001</v>
      </c>
    </row>
    <row r="5912" spans="2:8" x14ac:dyDescent="0.25">
      <c r="B5912" t="s">
        <v>228</v>
      </c>
      <c r="C5912" t="s">
        <v>250</v>
      </c>
      <c r="D5912" t="s">
        <v>259</v>
      </c>
      <c r="E5912">
        <v>6</v>
      </c>
      <c r="F5912">
        <v>2010</v>
      </c>
      <c r="G5912">
        <v>61091.296765120002</v>
      </c>
    </row>
    <row r="5913" spans="2:8" x14ac:dyDescent="0.25">
      <c r="B5913" t="s">
        <v>228</v>
      </c>
      <c r="C5913" t="s">
        <v>250</v>
      </c>
      <c r="D5913" t="s">
        <v>259</v>
      </c>
      <c r="E5913">
        <v>6</v>
      </c>
      <c r="F5913">
        <v>2015</v>
      </c>
      <c r="G5913">
        <v>74711.186183309997</v>
      </c>
    </row>
    <row r="5914" spans="2:8" x14ac:dyDescent="0.25">
      <c r="B5914" t="s">
        <v>228</v>
      </c>
      <c r="C5914" t="s">
        <v>250</v>
      </c>
      <c r="D5914" t="s">
        <v>259</v>
      </c>
      <c r="E5914">
        <v>6</v>
      </c>
      <c r="F5914">
        <v>2020</v>
      </c>
      <c r="G5914">
        <v>78521.113483759997</v>
      </c>
    </row>
    <row r="5915" spans="2:8" x14ac:dyDescent="0.25">
      <c r="B5915" t="s">
        <v>228</v>
      </c>
      <c r="C5915" t="s">
        <v>250</v>
      </c>
      <c r="D5915" t="s">
        <v>259</v>
      </c>
      <c r="E5915">
        <v>6</v>
      </c>
      <c r="F5915">
        <v>2025</v>
      </c>
      <c r="G5915">
        <v>69980.878034459995</v>
      </c>
    </row>
    <row r="5916" spans="2:8" x14ac:dyDescent="0.25">
      <c r="B5916" t="s">
        <v>228</v>
      </c>
      <c r="C5916" t="s">
        <v>250</v>
      </c>
      <c r="D5916" t="s">
        <v>259</v>
      </c>
      <c r="E5916">
        <v>6</v>
      </c>
      <c r="F5916">
        <v>2030</v>
      </c>
      <c r="G5916">
        <v>70587.981207160003</v>
      </c>
    </row>
    <row r="5917" spans="2:8" x14ac:dyDescent="0.25">
      <c r="B5917" t="s">
        <v>228</v>
      </c>
      <c r="C5917" t="s">
        <v>250</v>
      </c>
      <c r="D5917" t="s">
        <v>259</v>
      </c>
      <c r="E5917">
        <v>6</v>
      </c>
      <c r="F5917">
        <v>2035</v>
      </c>
      <c r="G5917">
        <v>67731.525573079998</v>
      </c>
    </row>
    <row r="5918" spans="2:8" x14ac:dyDescent="0.25">
      <c r="B5918" t="s">
        <v>228</v>
      </c>
      <c r="C5918" t="s">
        <v>250</v>
      </c>
      <c r="D5918" t="s">
        <v>259</v>
      </c>
      <c r="E5918">
        <v>6</v>
      </c>
      <c r="F5918">
        <v>2040</v>
      </c>
      <c r="G5918">
        <v>80287.580050360004</v>
      </c>
    </row>
    <row r="5919" spans="2:8" x14ac:dyDescent="0.25">
      <c r="B5919" t="s">
        <v>228</v>
      </c>
      <c r="C5919" t="s">
        <v>250</v>
      </c>
      <c r="D5919" t="s">
        <v>259</v>
      </c>
      <c r="E5919">
        <v>6</v>
      </c>
      <c r="F5919">
        <v>2045</v>
      </c>
      <c r="G5919">
        <v>74585.567458589998</v>
      </c>
    </row>
    <row r="5920" spans="2:8" x14ac:dyDescent="0.25">
      <c r="B5920" t="s">
        <v>228</v>
      </c>
      <c r="C5920" t="s">
        <v>250</v>
      </c>
      <c r="D5920" t="s">
        <v>259</v>
      </c>
      <c r="E5920">
        <v>6</v>
      </c>
      <c r="F5920">
        <v>2050</v>
      </c>
      <c r="G5920">
        <v>74405.529115369995</v>
      </c>
      <c r="H5920" s="161"/>
    </row>
    <row r="5921" spans="2:8" x14ac:dyDescent="0.25">
      <c r="B5921" t="s">
        <v>228</v>
      </c>
      <c r="C5921" t="s">
        <v>253</v>
      </c>
      <c r="D5921" t="s">
        <v>251</v>
      </c>
      <c r="E5921">
        <v>1</v>
      </c>
      <c r="F5921">
        <v>2010</v>
      </c>
      <c r="G5921" s="161">
        <v>342226.20690799999</v>
      </c>
      <c r="H5921" s="161"/>
    </row>
    <row r="5922" spans="2:8" x14ac:dyDescent="0.25">
      <c r="B5922" t="s">
        <v>228</v>
      </c>
      <c r="C5922" t="s">
        <v>253</v>
      </c>
      <c r="D5922" t="s">
        <v>251</v>
      </c>
      <c r="E5922">
        <v>1</v>
      </c>
      <c r="F5922">
        <v>2015</v>
      </c>
      <c r="G5922" s="161">
        <v>420956.549734</v>
      </c>
      <c r="H5922" s="161"/>
    </row>
    <row r="5923" spans="2:8" x14ac:dyDescent="0.25">
      <c r="B5923" t="s">
        <v>228</v>
      </c>
      <c r="C5923" t="s">
        <v>253</v>
      </c>
      <c r="D5923" t="s">
        <v>251</v>
      </c>
      <c r="E5923">
        <v>1</v>
      </c>
      <c r="F5923">
        <v>2020</v>
      </c>
      <c r="G5923" s="161">
        <v>434781.99508800003</v>
      </c>
      <c r="H5923" s="161"/>
    </row>
    <row r="5924" spans="2:8" x14ac:dyDescent="0.25">
      <c r="B5924" t="s">
        <v>228</v>
      </c>
      <c r="C5924" t="s">
        <v>253</v>
      </c>
      <c r="D5924" t="s">
        <v>251</v>
      </c>
      <c r="E5924">
        <v>1</v>
      </c>
      <c r="F5924">
        <v>2025</v>
      </c>
      <c r="G5924" s="161">
        <v>471546.44108999998</v>
      </c>
      <c r="H5924" s="161"/>
    </row>
    <row r="5925" spans="2:8" x14ac:dyDescent="0.25">
      <c r="B5925" t="s">
        <v>228</v>
      </c>
      <c r="C5925" t="s">
        <v>253</v>
      </c>
      <c r="D5925" t="s">
        <v>251</v>
      </c>
      <c r="E5925">
        <v>1</v>
      </c>
      <c r="F5925">
        <v>2030</v>
      </c>
      <c r="G5925" s="161">
        <v>488222.13364299998</v>
      </c>
      <c r="H5925" s="161"/>
    </row>
    <row r="5926" spans="2:8" x14ac:dyDescent="0.25">
      <c r="B5926" t="s">
        <v>228</v>
      </c>
      <c r="C5926" t="s">
        <v>253</v>
      </c>
      <c r="D5926" t="s">
        <v>251</v>
      </c>
      <c r="E5926">
        <v>1</v>
      </c>
      <c r="F5926">
        <v>2035</v>
      </c>
      <c r="G5926" s="161">
        <v>497264.86715000001</v>
      </c>
      <c r="H5926" s="161"/>
    </row>
    <row r="5927" spans="2:8" x14ac:dyDescent="0.25">
      <c r="B5927" t="s">
        <v>228</v>
      </c>
      <c r="C5927" t="s">
        <v>253</v>
      </c>
      <c r="D5927" t="s">
        <v>251</v>
      </c>
      <c r="E5927">
        <v>1</v>
      </c>
      <c r="F5927">
        <v>2040</v>
      </c>
      <c r="G5927" s="161">
        <v>510620.61780800001</v>
      </c>
      <c r="H5927" s="161"/>
    </row>
    <row r="5928" spans="2:8" x14ac:dyDescent="0.25">
      <c r="B5928" t="s">
        <v>228</v>
      </c>
      <c r="C5928" t="s">
        <v>253</v>
      </c>
      <c r="D5928" t="s">
        <v>251</v>
      </c>
      <c r="E5928">
        <v>1</v>
      </c>
      <c r="F5928">
        <v>2045</v>
      </c>
      <c r="G5928" s="161">
        <v>511810.79886500002</v>
      </c>
      <c r="H5928" s="161"/>
    </row>
    <row r="5929" spans="2:8" x14ac:dyDescent="0.25">
      <c r="B5929" t="s">
        <v>228</v>
      </c>
      <c r="C5929" t="s">
        <v>253</v>
      </c>
      <c r="D5929" t="s">
        <v>251</v>
      </c>
      <c r="E5929">
        <v>1</v>
      </c>
      <c r="F5929">
        <v>2050</v>
      </c>
      <c r="G5929" s="161">
        <v>498024.81772499997</v>
      </c>
      <c r="H5929" s="161"/>
    </row>
    <row r="5930" spans="2:8" x14ac:dyDescent="0.25">
      <c r="B5930" t="s">
        <v>228</v>
      </c>
      <c r="C5930" t="s">
        <v>253</v>
      </c>
      <c r="D5930" t="s">
        <v>251</v>
      </c>
      <c r="E5930">
        <v>2</v>
      </c>
      <c r="F5930">
        <v>2010</v>
      </c>
      <c r="G5930" s="161">
        <v>310550.82011099998</v>
      </c>
      <c r="H5930" s="161"/>
    </row>
    <row r="5931" spans="2:8" x14ac:dyDescent="0.25">
      <c r="B5931" t="s">
        <v>228</v>
      </c>
      <c r="C5931" t="s">
        <v>253</v>
      </c>
      <c r="D5931" t="s">
        <v>251</v>
      </c>
      <c r="E5931">
        <v>2</v>
      </c>
      <c r="F5931">
        <v>2015</v>
      </c>
      <c r="G5931" s="161">
        <v>323973.75433099997</v>
      </c>
      <c r="H5931" s="161"/>
    </row>
    <row r="5932" spans="2:8" x14ac:dyDescent="0.25">
      <c r="B5932" t="s">
        <v>228</v>
      </c>
      <c r="C5932" t="s">
        <v>253</v>
      </c>
      <c r="D5932" t="s">
        <v>251</v>
      </c>
      <c r="E5932">
        <v>2</v>
      </c>
      <c r="F5932">
        <v>2020</v>
      </c>
      <c r="G5932" s="161">
        <v>333055.619221</v>
      </c>
      <c r="H5932" s="161"/>
    </row>
    <row r="5933" spans="2:8" x14ac:dyDescent="0.25">
      <c r="B5933" t="s">
        <v>228</v>
      </c>
      <c r="C5933" t="s">
        <v>253</v>
      </c>
      <c r="D5933" t="s">
        <v>251</v>
      </c>
      <c r="E5933">
        <v>2</v>
      </c>
      <c r="F5933">
        <v>2025</v>
      </c>
      <c r="G5933" s="161">
        <v>336996.43962199998</v>
      </c>
      <c r="H5933" s="161"/>
    </row>
    <row r="5934" spans="2:8" x14ac:dyDescent="0.25">
      <c r="B5934" t="s">
        <v>228</v>
      </c>
      <c r="C5934" t="s">
        <v>253</v>
      </c>
      <c r="D5934" t="s">
        <v>251</v>
      </c>
      <c r="E5934">
        <v>2</v>
      </c>
      <c r="F5934">
        <v>2030</v>
      </c>
      <c r="G5934" s="161">
        <v>326654.86249600002</v>
      </c>
      <c r="H5934" s="161"/>
    </row>
    <row r="5935" spans="2:8" x14ac:dyDescent="0.25">
      <c r="B5935" t="s">
        <v>228</v>
      </c>
      <c r="C5935" t="s">
        <v>253</v>
      </c>
      <c r="D5935" t="s">
        <v>251</v>
      </c>
      <c r="E5935">
        <v>2</v>
      </c>
      <c r="F5935">
        <v>2035</v>
      </c>
      <c r="G5935" s="161">
        <v>327583.51127900003</v>
      </c>
      <c r="H5935" s="161"/>
    </row>
    <row r="5936" spans="2:8" x14ac:dyDescent="0.25">
      <c r="B5936" t="s">
        <v>228</v>
      </c>
      <c r="C5936" t="s">
        <v>253</v>
      </c>
      <c r="D5936" t="s">
        <v>251</v>
      </c>
      <c r="E5936">
        <v>2</v>
      </c>
      <c r="F5936">
        <v>2040</v>
      </c>
      <c r="G5936" s="161">
        <v>319083.75395500002</v>
      </c>
      <c r="H5936" s="161"/>
    </row>
    <row r="5937" spans="2:8" x14ac:dyDescent="0.25">
      <c r="B5937" t="s">
        <v>228</v>
      </c>
      <c r="C5937" t="s">
        <v>253</v>
      </c>
      <c r="D5937" t="s">
        <v>251</v>
      </c>
      <c r="E5937">
        <v>2</v>
      </c>
      <c r="F5937">
        <v>2045</v>
      </c>
      <c r="G5937" s="161">
        <v>307335.45529800002</v>
      </c>
      <c r="H5937" s="161"/>
    </row>
    <row r="5938" spans="2:8" x14ac:dyDescent="0.25">
      <c r="B5938" t="s">
        <v>228</v>
      </c>
      <c r="C5938" t="s">
        <v>253</v>
      </c>
      <c r="D5938" t="s">
        <v>251</v>
      </c>
      <c r="E5938">
        <v>2</v>
      </c>
      <c r="F5938">
        <v>2050</v>
      </c>
      <c r="G5938" s="161">
        <v>308423.55214799999</v>
      </c>
      <c r="H5938" s="161"/>
    </row>
    <row r="5939" spans="2:8" x14ac:dyDescent="0.25">
      <c r="B5939" t="s">
        <v>228</v>
      </c>
      <c r="C5939" t="s">
        <v>253</v>
      </c>
      <c r="D5939" t="s">
        <v>251</v>
      </c>
      <c r="E5939">
        <v>3</v>
      </c>
      <c r="F5939">
        <v>2010</v>
      </c>
      <c r="G5939" s="161">
        <v>111038.481306</v>
      </c>
      <c r="H5939" s="161"/>
    </row>
    <row r="5940" spans="2:8" x14ac:dyDescent="0.25">
      <c r="B5940" t="s">
        <v>228</v>
      </c>
      <c r="C5940" t="s">
        <v>253</v>
      </c>
      <c r="D5940" t="s">
        <v>251</v>
      </c>
      <c r="E5940">
        <v>3</v>
      </c>
      <c r="F5940">
        <v>2015</v>
      </c>
      <c r="G5940" s="161">
        <v>107306.87510400001</v>
      </c>
      <c r="H5940" s="161"/>
    </row>
    <row r="5941" spans="2:8" x14ac:dyDescent="0.25">
      <c r="B5941" t="s">
        <v>228</v>
      </c>
      <c r="C5941" t="s">
        <v>253</v>
      </c>
      <c r="D5941" t="s">
        <v>251</v>
      </c>
      <c r="E5941">
        <v>3</v>
      </c>
      <c r="F5941">
        <v>2020</v>
      </c>
      <c r="G5941" s="161">
        <v>108245.534976</v>
      </c>
      <c r="H5941" s="161"/>
    </row>
    <row r="5942" spans="2:8" x14ac:dyDescent="0.25">
      <c r="B5942" t="s">
        <v>228</v>
      </c>
      <c r="C5942" t="s">
        <v>253</v>
      </c>
      <c r="D5942" t="s">
        <v>251</v>
      </c>
      <c r="E5942">
        <v>3</v>
      </c>
      <c r="F5942">
        <v>2025</v>
      </c>
      <c r="G5942" s="161">
        <v>108546.393077</v>
      </c>
      <c r="H5942" s="161"/>
    </row>
    <row r="5943" spans="2:8" x14ac:dyDescent="0.25">
      <c r="B5943" t="s">
        <v>228</v>
      </c>
      <c r="C5943" t="s">
        <v>253</v>
      </c>
      <c r="D5943" t="s">
        <v>251</v>
      </c>
      <c r="E5943">
        <v>3</v>
      </c>
      <c r="F5943">
        <v>2030</v>
      </c>
      <c r="G5943" s="161">
        <v>110223.26244999999</v>
      </c>
      <c r="H5943" s="161"/>
    </row>
    <row r="5944" spans="2:8" x14ac:dyDescent="0.25">
      <c r="B5944" t="s">
        <v>228</v>
      </c>
      <c r="C5944" t="s">
        <v>253</v>
      </c>
      <c r="D5944" t="s">
        <v>251</v>
      </c>
      <c r="E5944">
        <v>3</v>
      </c>
      <c r="F5944">
        <v>2035</v>
      </c>
      <c r="G5944" s="161">
        <v>106964.76528399999</v>
      </c>
      <c r="H5944" s="161"/>
    </row>
    <row r="5945" spans="2:8" x14ac:dyDescent="0.25">
      <c r="B5945" t="s">
        <v>228</v>
      </c>
      <c r="C5945" t="s">
        <v>253</v>
      </c>
      <c r="D5945" t="s">
        <v>251</v>
      </c>
      <c r="E5945">
        <v>3</v>
      </c>
      <c r="F5945">
        <v>2040</v>
      </c>
      <c r="G5945" s="161">
        <v>111438.35135899999</v>
      </c>
      <c r="H5945" s="161"/>
    </row>
    <row r="5946" spans="2:8" x14ac:dyDescent="0.25">
      <c r="B5946" t="s">
        <v>228</v>
      </c>
      <c r="C5946" t="s">
        <v>253</v>
      </c>
      <c r="D5946" t="s">
        <v>251</v>
      </c>
      <c r="E5946">
        <v>3</v>
      </c>
      <c r="F5946">
        <v>2045</v>
      </c>
      <c r="G5946" s="161">
        <v>111757.224556</v>
      </c>
      <c r="H5946" s="161"/>
    </row>
    <row r="5947" spans="2:8" x14ac:dyDescent="0.25">
      <c r="B5947" t="s">
        <v>228</v>
      </c>
      <c r="C5947" t="s">
        <v>253</v>
      </c>
      <c r="D5947" t="s">
        <v>251</v>
      </c>
      <c r="E5947">
        <v>3</v>
      </c>
      <c r="F5947">
        <v>2050</v>
      </c>
      <c r="G5947" s="161">
        <v>106661.55259599999</v>
      </c>
    </row>
    <row r="5948" spans="2:8" x14ac:dyDescent="0.25">
      <c r="B5948" t="s">
        <v>228</v>
      </c>
      <c r="C5948" t="s">
        <v>253</v>
      </c>
      <c r="D5948" t="s">
        <v>251</v>
      </c>
      <c r="E5948">
        <v>4</v>
      </c>
      <c r="F5948">
        <v>2010</v>
      </c>
      <c r="G5948">
        <v>73369.196432609999</v>
      </c>
    </row>
    <row r="5949" spans="2:8" x14ac:dyDescent="0.25">
      <c r="B5949" t="s">
        <v>228</v>
      </c>
      <c r="C5949" t="s">
        <v>253</v>
      </c>
      <c r="D5949" t="s">
        <v>251</v>
      </c>
      <c r="E5949">
        <v>4</v>
      </c>
      <c r="F5949">
        <v>2015</v>
      </c>
      <c r="G5949">
        <v>80755.241838610003</v>
      </c>
    </row>
    <row r="5950" spans="2:8" x14ac:dyDescent="0.25">
      <c r="B5950" t="s">
        <v>228</v>
      </c>
      <c r="C5950" t="s">
        <v>253</v>
      </c>
      <c r="D5950" t="s">
        <v>251</v>
      </c>
      <c r="E5950">
        <v>4</v>
      </c>
      <c r="F5950">
        <v>2020</v>
      </c>
      <c r="G5950">
        <v>83430.525284920004</v>
      </c>
    </row>
    <row r="5951" spans="2:8" x14ac:dyDescent="0.25">
      <c r="B5951" t="s">
        <v>228</v>
      </c>
      <c r="C5951" t="s">
        <v>253</v>
      </c>
      <c r="D5951" t="s">
        <v>251</v>
      </c>
      <c r="E5951">
        <v>4</v>
      </c>
      <c r="F5951">
        <v>2025</v>
      </c>
      <c r="G5951">
        <v>87004.948063849995</v>
      </c>
    </row>
    <row r="5952" spans="2:8" x14ac:dyDescent="0.25">
      <c r="B5952" t="s">
        <v>228</v>
      </c>
      <c r="C5952" t="s">
        <v>253</v>
      </c>
      <c r="D5952" t="s">
        <v>251</v>
      </c>
      <c r="E5952">
        <v>4</v>
      </c>
      <c r="F5952">
        <v>2030</v>
      </c>
      <c r="G5952">
        <v>89945.241402259999</v>
      </c>
    </row>
    <row r="5953" spans="2:7" x14ac:dyDescent="0.25">
      <c r="B5953" t="s">
        <v>228</v>
      </c>
      <c r="C5953" t="s">
        <v>253</v>
      </c>
      <c r="D5953" t="s">
        <v>251</v>
      </c>
      <c r="E5953">
        <v>4</v>
      </c>
      <c r="F5953">
        <v>2035</v>
      </c>
      <c r="G5953">
        <v>85854.824068379996</v>
      </c>
    </row>
    <row r="5954" spans="2:7" x14ac:dyDescent="0.25">
      <c r="B5954" t="s">
        <v>228</v>
      </c>
      <c r="C5954" t="s">
        <v>253</v>
      </c>
      <c r="D5954" t="s">
        <v>251</v>
      </c>
      <c r="E5954">
        <v>4</v>
      </c>
      <c r="F5954">
        <v>2040</v>
      </c>
      <c r="G5954">
        <v>83405.922818299994</v>
      </c>
    </row>
    <row r="5955" spans="2:7" x14ac:dyDescent="0.25">
      <c r="B5955" t="s">
        <v>228</v>
      </c>
      <c r="C5955" t="s">
        <v>253</v>
      </c>
      <c r="D5955" t="s">
        <v>251</v>
      </c>
      <c r="E5955">
        <v>4</v>
      </c>
      <c r="F5955">
        <v>2045</v>
      </c>
      <c r="G5955">
        <v>79143.34975609</v>
      </c>
    </row>
    <row r="5956" spans="2:7" x14ac:dyDescent="0.25">
      <c r="B5956" t="s">
        <v>228</v>
      </c>
      <c r="C5956" t="s">
        <v>253</v>
      </c>
      <c r="D5956" t="s">
        <v>251</v>
      </c>
      <c r="E5956">
        <v>4</v>
      </c>
      <c r="F5956">
        <v>2050</v>
      </c>
      <c r="G5956">
        <v>78708.983910730007</v>
      </c>
    </row>
    <row r="5957" spans="2:7" x14ac:dyDescent="0.25">
      <c r="B5957" t="s">
        <v>228</v>
      </c>
      <c r="C5957" t="s">
        <v>253</v>
      </c>
      <c r="D5957" t="s">
        <v>251</v>
      </c>
      <c r="E5957">
        <v>5</v>
      </c>
      <c r="F5957">
        <v>2010</v>
      </c>
      <c r="G5957">
        <v>25104.597456970001</v>
      </c>
    </row>
    <row r="5958" spans="2:7" x14ac:dyDescent="0.25">
      <c r="B5958" t="s">
        <v>228</v>
      </c>
      <c r="C5958" t="s">
        <v>253</v>
      </c>
      <c r="D5958" t="s">
        <v>251</v>
      </c>
      <c r="E5958">
        <v>5</v>
      </c>
      <c r="F5958">
        <v>2015</v>
      </c>
      <c r="G5958">
        <v>29031.629324509999</v>
      </c>
    </row>
    <row r="5959" spans="2:7" x14ac:dyDescent="0.25">
      <c r="B5959" t="s">
        <v>228</v>
      </c>
      <c r="C5959" t="s">
        <v>253</v>
      </c>
      <c r="D5959" t="s">
        <v>251</v>
      </c>
      <c r="E5959">
        <v>5</v>
      </c>
      <c r="F5959">
        <v>2020</v>
      </c>
      <c r="G5959">
        <v>25755.624902489999</v>
      </c>
    </row>
    <row r="5960" spans="2:7" x14ac:dyDescent="0.25">
      <c r="B5960" t="s">
        <v>228</v>
      </c>
      <c r="C5960" t="s">
        <v>253</v>
      </c>
      <c r="D5960" t="s">
        <v>251</v>
      </c>
      <c r="E5960">
        <v>5</v>
      </c>
      <c r="F5960">
        <v>2025</v>
      </c>
      <c r="G5960">
        <v>25890.51645114</v>
      </c>
    </row>
    <row r="5961" spans="2:7" x14ac:dyDescent="0.25">
      <c r="B5961" t="s">
        <v>228</v>
      </c>
      <c r="C5961" t="s">
        <v>253</v>
      </c>
      <c r="D5961" t="s">
        <v>251</v>
      </c>
      <c r="E5961">
        <v>5</v>
      </c>
      <c r="F5961">
        <v>2030</v>
      </c>
      <c r="G5961">
        <v>30791.730765140001</v>
      </c>
    </row>
    <row r="5962" spans="2:7" x14ac:dyDescent="0.25">
      <c r="B5962" t="s">
        <v>228</v>
      </c>
      <c r="C5962" t="s">
        <v>253</v>
      </c>
      <c r="D5962" t="s">
        <v>251</v>
      </c>
      <c r="E5962">
        <v>5</v>
      </c>
      <c r="F5962">
        <v>2035</v>
      </c>
      <c r="G5962">
        <v>34727.067276510003</v>
      </c>
    </row>
    <row r="5963" spans="2:7" x14ac:dyDescent="0.25">
      <c r="B5963" t="s">
        <v>228</v>
      </c>
      <c r="C5963" t="s">
        <v>253</v>
      </c>
      <c r="D5963" t="s">
        <v>251</v>
      </c>
      <c r="E5963">
        <v>5</v>
      </c>
      <c r="F5963">
        <v>2040</v>
      </c>
      <c r="G5963">
        <v>30989.693896590001</v>
      </c>
    </row>
    <row r="5964" spans="2:7" x14ac:dyDescent="0.25">
      <c r="B5964" t="s">
        <v>228</v>
      </c>
      <c r="C5964" t="s">
        <v>253</v>
      </c>
      <c r="D5964" t="s">
        <v>251</v>
      </c>
      <c r="E5964">
        <v>5</v>
      </c>
      <c r="F5964">
        <v>2045</v>
      </c>
      <c r="G5964">
        <v>30550.727524689999</v>
      </c>
    </row>
    <row r="5965" spans="2:7" x14ac:dyDescent="0.25">
      <c r="B5965" t="s">
        <v>228</v>
      </c>
      <c r="C5965" t="s">
        <v>253</v>
      </c>
      <c r="D5965" t="s">
        <v>251</v>
      </c>
      <c r="E5965">
        <v>5</v>
      </c>
      <c r="F5965">
        <v>2050</v>
      </c>
      <c r="G5965">
        <v>29690.049603070001</v>
      </c>
    </row>
    <row r="5966" spans="2:7" x14ac:dyDescent="0.25">
      <c r="B5966" t="s">
        <v>228</v>
      </c>
      <c r="C5966" t="s">
        <v>253</v>
      </c>
      <c r="D5966" t="s">
        <v>251</v>
      </c>
      <c r="E5966">
        <v>6</v>
      </c>
      <c r="F5966">
        <v>2010</v>
      </c>
      <c r="G5966">
        <v>10692.992454540001</v>
      </c>
    </row>
    <row r="5967" spans="2:7" x14ac:dyDescent="0.25">
      <c r="B5967" t="s">
        <v>228</v>
      </c>
      <c r="C5967" t="s">
        <v>253</v>
      </c>
      <c r="D5967" t="s">
        <v>251</v>
      </c>
      <c r="E5967">
        <v>6</v>
      </c>
      <c r="F5967">
        <v>2015</v>
      </c>
      <c r="G5967">
        <v>10660.16033796</v>
      </c>
    </row>
    <row r="5968" spans="2:7" x14ac:dyDescent="0.25">
      <c r="B5968" t="s">
        <v>228</v>
      </c>
      <c r="C5968" t="s">
        <v>253</v>
      </c>
      <c r="D5968" t="s">
        <v>251</v>
      </c>
      <c r="E5968">
        <v>6</v>
      </c>
      <c r="F5968">
        <v>2020</v>
      </c>
      <c r="G5968">
        <v>11864.92769817</v>
      </c>
    </row>
    <row r="5969" spans="2:8" x14ac:dyDescent="0.25">
      <c r="B5969" t="s">
        <v>228</v>
      </c>
      <c r="C5969" t="s">
        <v>253</v>
      </c>
      <c r="D5969" t="s">
        <v>251</v>
      </c>
      <c r="E5969">
        <v>6</v>
      </c>
      <c r="F5969">
        <v>2025</v>
      </c>
      <c r="G5969">
        <v>9118.0870137099992</v>
      </c>
    </row>
    <row r="5970" spans="2:8" x14ac:dyDescent="0.25">
      <c r="B5970" t="s">
        <v>228</v>
      </c>
      <c r="C5970" t="s">
        <v>253</v>
      </c>
      <c r="D5970" t="s">
        <v>251</v>
      </c>
      <c r="E5970">
        <v>6</v>
      </c>
      <c r="F5970">
        <v>2030</v>
      </c>
      <c r="G5970">
        <v>10682.401985820001</v>
      </c>
    </row>
    <row r="5971" spans="2:8" x14ac:dyDescent="0.25">
      <c r="B5971" t="s">
        <v>228</v>
      </c>
      <c r="C5971" t="s">
        <v>253</v>
      </c>
      <c r="D5971" t="s">
        <v>251</v>
      </c>
      <c r="E5971">
        <v>6</v>
      </c>
      <c r="F5971">
        <v>2035</v>
      </c>
      <c r="G5971">
        <v>10343.47862269</v>
      </c>
    </row>
    <row r="5972" spans="2:8" x14ac:dyDescent="0.25">
      <c r="B5972" t="s">
        <v>228</v>
      </c>
      <c r="C5972" t="s">
        <v>253</v>
      </c>
      <c r="D5972" t="s">
        <v>251</v>
      </c>
      <c r="E5972">
        <v>6</v>
      </c>
      <c r="F5972">
        <v>2040</v>
      </c>
      <c r="G5972">
        <v>10876.888828650001</v>
      </c>
    </row>
    <row r="5973" spans="2:8" x14ac:dyDescent="0.25">
      <c r="B5973" t="s">
        <v>228</v>
      </c>
      <c r="C5973" t="s">
        <v>253</v>
      </c>
      <c r="D5973" t="s">
        <v>251</v>
      </c>
      <c r="E5973">
        <v>6</v>
      </c>
      <c r="F5973">
        <v>2045</v>
      </c>
      <c r="G5973">
        <v>11041.005415170001</v>
      </c>
    </row>
    <row r="5974" spans="2:8" x14ac:dyDescent="0.25">
      <c r="B5974" t="s">
        <v>228</v>
      </c>
      <c r="C5974" t="s">
        <v>253</v>
      </c>
      <c r="D5974" t="s">
        <v>251</v>
      </c>
      <c r="E5974">
        <v>6</v>
      </c>
      <c r="F5974">
        <v>2050</v>
      </c>
      <c r="G5974">
        <v>8860.5478079999993</v>
      </c>
      <c r="H5974" s="161"/>
    </row>
    <row r="5975" spans="2:8" x14ac:dyDescent="0.25">
      <c r="B5975" t="s">
        <v>228</v>
      </c>
      <c r="C5975" t="s">
        <v>253</v>
      </c>
      <c r="D5975" t="s">
        <v>254</v>
      </c>
      <c r="E5975">
        <v>1</v>
      </c>
      <c r="F5975">
        <v>2010</v>
      </c>
      <c r="G5975" s="161">
        <v>208090.29412499999</v>
      </c>
      <c r="H5975" s="161"/>
    </row>
    <row r="5976" spans="2:8" x14ac:dyDescent="0.25">
      <c r="B5976" t="s">
        <v>228</v>
      </c>
      <c r="C5976" t="s">
        <v>253</v>
      </c>
      <c r="D5976" t="s">
        <v>254</v>
      </c>
      <c r="E5976">
        <v>1</v>
      </c>
      <c r="F5976">
        <v>2015</v>
      </c>
      <c r="G5976" s="161">
        <v>237885.84070900001</v>
      </c>
      <c r="H5976" s="161"/>
    </row>
    <row r="5977" spans="2:8" x14ac:dyDescent="0.25">
      <c r="B5977" t="s">
        <v>228</v>
      </c>
      <c r="C5977" t="s">
        <v>253</v>
      </c>
      <c r="D5977" t="s">
        <v>254</v>
      </c>
      <c r="E5977">
        <v>1</v>
      </c>
      <c r="F5977">
        <v>2020</v>
      </c>
      <c r="G5977" s="161">
        <v>250864.82111399999</v>
      </c>
      <c r="H5977" s="161"/>
    </row>
    <row r="5978" spans="2:8" x14ac:dyDescent="0.25">
      <c r="B5978" t="s">
        <v>228</v>
      </c>
      <c r="C5978" t="s">
        <v>253</v>
      </c>
      <c r="D5978" t="s">
        <v>254</v>
      </c>
      <c r="E5978">
        <v>1</v>
      </c>
      <c r="F5978">
        <v>2025</v>
      </c>
      <c r="G5978" s="161">
        <v>272400.82028300001</v>
      </c>
      <c r="H5978" s="161"/>
    </row>
    <row r="5979" spans="2:8" x14ac:dyDescent="0.25">
      <c r="B5979" t="s">
        <v>228</v>
      </c>
      <c r="C5979" t="s">
        <v>253</v>
      </c>
      <c r="D5979" t="s">
        <v>254</v>
      </c>
      <c r="E5979">
        <v>1</v>
      </c>
      <c r="F5979">
        <v>2030</v>
      </c>
      <c r="G5979" s="161">
        <v>287195.86185400002</v>
      </c>
      <c r="H5979" s="161"/>
    </row>
    <row r="5980" spans="2:8" x14ac:dyDescent="0.25">
      <c r="B5980" t="s">
        <v>228</v>
      </c>
      <c r="C5980" t="s">
        <v>253</v>
      </c>
      <c r="D5980" t="s">
        <v>254</v>
      </c>
      <c r="E5980">
        <v>1</v>
      </c>
      <c r="F5980">
        <v>2035</v>
      </c>
      <c r="G5980" s="161">
        <v>305564.99831599998</v>
      </c>
      <c r="H5980" s="161"/>
    </row>
    <row r="5981" spans="2:8" x14ac:dyDescent="0.25">
      <c r="B5981" t="s">
        <v>228</v>
      </c>
      <c r="C5981" t="s">
        <v>253</v>
      </c>
      <c r="D5981" t="s">
        <v>254</v>
      </c>
      <c r="E5981">
        <v>1</v>
      </c>
      <c r="F5981">
        <v>2040</v>
      </c>
      <c r="G5981" s="161">
        <v>315420.226777</v>
      </c>
      <c r="H5981" s="161"/>
    </row>
    <row r="5982" spans="2:8" x14ac:dyDescent="0.25">
      <c r="B5982" t="s">
        <v>228</v>
      </c>
      <c r="C5982" t="s">
        <v>253</v>
      </c>
      <c r="D5982" t="s">
        <v>254</v>
      </c>
      <c r="E5982">
        <v>1</v>
      </c>
      <c r="F5982">
        <v>2045</v>
      </c>
      <c r="G5982" s="161">
        <v>312266.77140799997</v>
      </c>
      <c r="H5982" s="161"/>
    </row>
    <row r="5983" spans="2:8" x14ac:dyDescent="0.25">
      <c r="B5983" t="s">
        <v>228</v>
      </c>
      <c r="C5983" t="s">
        <v>253</v>
      </c>
      <c r="D5983" t="s">
        <v>254</v>
      </c>
      <c r="E5983">
        <v>1</v>
      </c>
      <c r="F5983">
        <v>2050</v>
      </c>
      <c r="G5983" s="161">
        <v>311616.41356399999</v>
      </c>
      <c r="H5983" s="161"/>
    </row>
    <row r="5984" spans="2:8" x14ac:dyDescent="0.25">
      <c r="B5984" t="s">
        <v>228</v>
      </c>
      <c r="C5984" t="s">
        <v>253</v>
      </c>
      <c r="D5984" t="s">
        <v>254</v>
      </c>
      <c r="E5984">
        <v>2</v>
      </c>
      <c r="F5984">
        <v>2010</v>
      </c>
      <c r="G5984" s="161">
        <v>152836.62407200001</v>
      </c>
      <c r="H5984" s="161"/>
    </row>
    <row r="5985" spans="2:8" x14ac:dyDescent="0.25">
      <c r="B5985" t="s">
        <v>228</v>
      </c>
      <c r="C5985" t="s">
        <v>253</v>
      </c>
      <c r="D5985" t="s">
        <v>254</v>
      </c>
      <c r="E5985">
        <v>2</v>
      </c>
      <c r="F5985">
        <v>2015</v>
      </c>
      <c r="G5985" s="161">
        <v>168531.79443400001</v>
      </c>
      <c r="H5985" s="161"/>
    </row>
    <row r="5986" spans="2:8" x14ac:dyDescent="0.25">
      <c r="B5986" t="s">
        <v>228</v>
      </c>
      <c r="C5986" t="s">
        <v>253</v>
      </c>
      <c r="D5986" t="s">
        <v>254</v>
      </c>
      <c r="E5986">
        <v>2</v>
      </c>
      <c r="F5986">
        <v>2020</v>
      </c>
      <c r="G5986" s="161">
        <v>167955.757595</v>
      </c>
      <c r="H5986" s="161"/>
    </row>
    <row r="5987" spans="2:8" x14ac:dyDescent="0.25">
      <c r="B5987" t="s">
        <v>228</v>
      </c>
      <c r="C5987" t="s">
        <v>253</v>
      </c>
      <c r="D5987" t="s">
        <v>254</v>
      </c>
      <c r="E5987">
        <v>2</v>
      </c>
      <c r="F5987">
        <v>2025</v>
      </c>
      <c r="G5987" s="161">
        <v>171035.13085799999</v>
      </c>
      <c r="H5987" s="161"/>
    </row>
    <row r="5988" spans="2:8" x14ac:dyDescent="0.25">
      <c r="B5988" t="s">
        <v>228</v>
      </c>
      <c r="C5988" t="s">
        <v>253</v>
      </c>
      <c r="D5988" t="s">
        <v>254</v>
      </c>
      <c r="E5988">
        <v>2</v>
      </c>
      <c r="F5988">
        <v>2030</v>
      </c>
      <c r="G5988" s="161">
        <v>173637.54397900001</v>
      </c>
      <c r="H5988" s="161"/>
    </row>
    <row r="5989" spans="2:8" x14ac:dyDescent="0.25">
      <c r="B5989" t="s">
        <v>228</v>
      </c>
      <c r="C5989" t="s">
        <v>253</v>
      </c>
      <c r="D5989" t="s">
        <v>254</v>
      </c>
      <c r="E5989">
        <v>2</v>
      </c>
      <c r="F5989">
        <v>2035</v>
      </c>
      <c r="G5989" s="161">
        <v>175779.52216200001</v>
      </c>
      <c r="H5989" s="161"/>
    </row>
    <row r="5990" spans="2:8" x14ac:dyDescent="0.25">
      <c r="B5990" t="s">
        <v>228</v>
      </c>
      <c r="C5990" t="s">
        <v>253</v>
      </c>
      <c r="D5990" t="s">
        <v>254</v>
      </c>
      <c r="E5990">
        <v>2</v>
      </c>
      <c r="F5990">
        <v>2040</v>
      </c>
      <c r="G5990" s="161">
        <v>169559.66125800001</v>
      </c>
      <c r="H5990" s="161"/>
    </row>
    <row r="5991" spans="2:8" x14ac:dyDescent="0.25">
      <c r="B5991" t="s">
        <v>228</v>
      </c>
      <c r="C5991" t="s">
        <v>253</v>
      </c>
      <c r="D5991" t="s">
        <v>254</v>
      </c>
      <c r="E5991">
        <v>2</v>
      </c>
      <c r="F5991">
        <v>2045</v>
      </c>
      <c r="G5991" s="161">
        <v>173475.75143800001</v>
      </c>
      <c r="H5991" s="161"/>
    </row>
    <row r="5992" spans="2:8" x14ac:dyDescent="0.25">
      <c r="B5992" t="s">
        <v>228</v>
      </c>
      <c r="C5992" t="s">
        <v>253</v>
      </c>
      <c r="D5992" t="s">
        <v>254</v>
      </c>
      <c r="E5992">
        <v>2</v>
      </c>
      <c r="F5992">
        <v>2050</v>
      </c>
      <c r="G5992" s="161">
        <v>168780.114604</v>
      </c>
    </row>
    <row r="5993" spans="2:8" x14ac:dyDescent="0.25">
      <c r="B5993" t="s">
        <v>228</v>
      </c>
      <c r="C5993" t="s">
        <v>253</v>
      </c>
      <c r="D5993" t="s">
        <v>254</v>
      </c>
      <c r="E5993">
        <v>3</v>
      </c>
      <c r="F5993">
        <v>2010</v>
      </c>
      <c r="G5993">
        <v>50670.97564448</v>
      </c>
    </row>
    <row r="5994" spans="2:8" x14ac:dyDescent="0.25">
      <c r="B5994" t="s">
        <v>228</v>
      </c>
      <c r="C5994" t="s">
        <v>253</v>
      </c>
      <c r="D5994" t="s">
        <v>254</v>
      </c>
      <c r="E5994">
        <v>3</v>
      </c>
      <c r="F5994">
        <v>2015</v>
      </c>
      <c r="G5994">
        <v>55160.889357090004</v>
      </c>
    </row>
    <row r="5995" spans="2:8" x14ac:dyDescent="0.25">
      <c r="B5995" t="s">
        <v>228</v>
      </c>
      <c r="C5995" t="s">
        <v>253</v>
      </c>
      <c r="D5995" t="s">
        <v>254</v>
      </c>
      <c r="E5995">
        <v>3</v>
      </c>
      <c r="F5995">
        <v>2020</v>
      </c>
      <c r="G5995">
        <v>53588.233317339997</v>
      </c>
    </row>
    <row r="5996" spans="2:8" x14ac:dyDescent="0.25">
      <c r="B5996" t="s">
        <v>228</v>
      </c>
      <c r="C5996" t="s">
        <v>253</v>
      </c>
      <c r="D5996" t="s">
        <v>254</v>
      </c>
      <c r="E5996">
        <v>3</v>
      </c>
      <c r="F5996">
        <v>2025</v>
      </c>
      <c r="G5996">
        <v>53131.160918119996</v>
      </c>
    </row>
    <row r="5997" spans="2:8" x14ac:dyDescent="0.25">
      <c r="B5997" t="s">
        <v>228</v>
      </c>
      <c r="C5997" t="s">
        <v>253</v>
      </c>
      <c r="D5997" t="s">
        <v>254</v>
      </c>
      <c r="E5997">
        <v>3</v>
      </c>
      <c r="F5997">
        <v>2030</v>
      </c>
      <c r="G5997">
        <v>56819.118766430001</v>
      </c>
    </row>
    <row r="5998" spans="2:8" x14ac:dyDescent="0.25">
      <c r="B5998" t="s">
        <v>228</v>
      </c>
      <c r="C5998" t="s">
        <v>253</v>
      </c>
      <c r="D5998" t="s">
        <v>254</v>
      </c>
      <c r="E5998">
        <v>3</v>
      </c>
      <c r="F5998">
        <v>2035</v>
      </c>
      <c r="G5998">
        <v>52968.68433353</v>
      </c>
    </row>
    <row r="5999" spans="2:8" x14ac:dyDescent="0.25">
      <c r="B5999" t="s">
        <v>228</v>
      </c>
      <c r="C5999" t="s">
        <v>253</v>
      </c>
      <c r="D5999" t="s">
        <v>254</v>
      </c>
      <c r="E5999">
        <v>3</v>
      </c>
      <c r="F5999">
        <v>2040</v>
      </c>
      <c r="G5999">
        <v>53369.730505389998</v>
      </c>
    </row>
    <row r="6000" spans="2:8" x14ac:dyDescent="0.25">
      <c r="B6000" t="s">
        <v>228</v>
      </c>
      <c r="C6000" t="s">
        <v>253</v>
      </c>
      <c r="D6000" t="s">
        <v>254</v>
      </c>
      <c r="E6000">
        <v>3</v>
      </c>
      <c r="F6000">
        <v>2045</v>
      </c>
      <c r="G6000">
        <v>54472.692126820002</v>
      </c>
    </row>
    <row r="6001" spans="2:7" x14ac:dyDescent="0.25">
      <c r="B6001" t="s">
        <v>228</v>
      </c>
      <c r="C6001" t="s">
        <v>253</v>
      </c>
      <c r="D6001" t="s">
        <v>254</v>
      </c>
      <c r="E6001">
        <v>3</v>
      </c>
      <c r="F6001">
        <v>2050</v>
      </c>
      <c r="G6001">
        <v>57550.300977630002</v>
      </c>
    </row>
    <row r="6002" spans="2:7" x14ac:dyDescent="0.25">
      <c r="B6002" t="s">
        <v>228</v>
      </c>
      <c r="C6002" t="s">
        <v>253</v>
      </c>
      <c r="D6002" t="s">
        <v>254</v>
      </c>
      <c r="E6002">
        <v>4</v>
      </c>
      <c r="F6002">
        <v>2010</v>
      </c>
      <c r="G6002">
        <v>34374.571144380003</v>
      </c>
    </row>
    <row r="6003" spans="2:7" x14ac:dyDescent="0.25">
      <c r="B6003" t="s">
        <v>228</v>
      </c>
      <c r="C6003" t="s">
        <v>253</v>
      </c>
      <c r="D6003" t="s">
        <v>254</v>
      </c>
      <c r="E6003">
        <v>4</v>
      </c>
      <c r="F6003">
        <v>2015</v>
      </c>
      <c r="G6003">
        <v>36753.840167230002</v>
      </c>
    </row>
    <row r="6004" spans="2:7" x14ac:dyDescent="0.25">
      <c r="B6004" t="s">
        <v>228</v>
      </c>
      <c r="C6004" t="s">
        <v>253</v>
      </c>
      <c r="D6004" t="s">
        <v>254</v>
      </c>
      <c r="E6004">
        <v>4</v>
      </c>
      <c r="F6004">
        <v>2020</v>
      </c>
      <c r="G6004">
        <v>40045.829210520002</v>
      </c>
    </row>
    <row r="6005" spans="2:7" x14ac:dyDescent="0.25">
      <c r="B6005" t="s">
        <v>228</v>
      </c>
      <c r="C6005" t="s">
        <v>253</v>
      </c>
      <c r="D6005" t="s">
        <v>254</v>
      </c>
      <c r="E6005">
        <v>4</v>
      </c>
      <c r="F6005">
        <v>2025</v>
      </c>
      <c r="G6005">
        <v>43534.23953246</v>
      </c>
    </row>
    <row r="6006" spans="2:7" x14ac:dyDescent="0.25">
      <c r="B6006" t="s">
        <v>228</v>
      </c>
      <c r="C6006" t="s">
        <v>253</v>
      </c>
      <c r="D6006" t="s">
        <v>254</v>
      </c>
      <c r="E6006">
        <v>4</v>
      </c>
      <c r="F6006">
        <v>2030</v>
      </c>
      <c r="G6006">
        <v>42453.069021429998</v>
      </c>
    </row>
    <row r="6007" spans="2:7" x14ac:dyDescent="0.25">
      <c r="B6007" t="s">
        <v>228</v>
      </c>
      <c r="C6007" t="s">
        <v>253</v>
      </c>
      <c r="D6007" t="s">
        <v>254</v>
      </c>
      <c r="E6007">
        <v>4</v>
      </c>
      <c r="F6007">
        <v>2035</v>
      </c>
      <c r="G6007">
        <v>47435.58730711</v>
      </c>
    </row>
    <row r="6008" spans="2:7" x14ac:dyDescent="0.25">
      <c r="B6008" t="s">
        <v>228</v>
      </c>
      <c r="C6008" t="s">
        <v>253</v>
      </c>
      <c r="D6008" t="s">
        <v>254</v>
      </c>
      <c r="E6008">
        <v>4</v>
      </c>
      <c r="F6008">
        <v>2040</v>
      </c>
      <c r="G6008">
        <v>43620.142262109999</v>
      </c>
    </row>
    <row r="6009" spans="2:7" x14ac:dyDescent="0.25">
      <c r="B6009" t="s">
        <v>228</v>
      </c>
      <c r="C6009" t="s">
        <v>253</v>
      </c>
      <c r="D6009" t="s">
        <v>254</v>
      </c>
      <c r="E6009">
        <v>4</v>
      </c>
      <c r="F6009">
        <v>2045</v>
      </c>
      <c r="G6009">
        <v>40971.342290120003</v>
      </c>
    </row>
    <row r="6010" spans="2:7" x14ac:dyDescent="0.25">
      <c r="B6010" t="s">
        <v>228</v>
      </c>
      <c r="C6010" t="s">
        <v>253</v>
      </c>
      <c r="D6010" t="s">
        <v>254</v>
      </c>
      <c r="E6010">
        <v>4</v>
      </c>
      <c r="F6010">
        <v>2050</v>
      </c>
      <c r="G6010">
        <v>43524.789427010001</v>
      </c>
    </row>
    <row r="6011" spans="2:7" x14ac:dyDescent="0.25">
      <c r="B6011" t="s">
        <v>228</v>
      </c>
      <c r="C6011" t="s">
        <v>253</v>
      </c>
      <c r="D6011" t="s">
        <v>254</v>
      </c>
      <c r="E6011">
        <v>5</v>
      </c>
      <c r="F6011">
        <v>2010</v>
      </c>
      <c r="G6011">
        <v>10405.898271280001</v>
      </c>
    </row>
    <row r="6012" spans="2:7" x14ac:dyDescent="0.25">
      <c r="B6012" t="s">
        <v>228</v>
      </c>
      <c r="C6012" t="s">
        <v>253</v>
      </c>
      <c r="D6012" t="s">
        <v>254</v>
      </c>
      <c r="E6012">
        <v>5</v>
      </c>
      <c r="F6012">
        <v>2015</v>
      </c>
      <c r="G6012">
        <v>12481.102174240001</v>
      </c>
    </row>
    <row r="6013" spans="2:7" x14ac:dyDescent="0.25">
      <c r="B6013" t="s">
        <v>228</v>
      </c>
      <c r="C6013" t="s">
        <v>253</v>
      </c>
      <c r="D6013" t="s">
        <v>254</v>
      </c>
      <c r="E6013">
        <v>5</v>
      </c>
      <c r="F6013">
        <v>2020</v>
      </c>
      <c r="G6013">
        <v>13743.55898071</v>
      </c>
    </row>
    <row r="6014" spans="2:7" x14ac:dyDescent="0.25">
      <c r="B6014" t="s">
        <v>228</v>
      </c>
      <c r="C6014" t="s">
        <v>253</v>
      </c>
      <c r="D6014" t="s">
        <v>254</v>
      </c>
      <c r="E6014">
        <v>5</v>
      </c>
      <c r="F6014">
        <v>2025</v>
      </c>
      <c r="G6014">
        <v>14372.378642600001</v>
      </c>
    </row>
    <row r="6015" spans="2:7" x14ac:dyDescent="0.25">
      <c r="B6015" t="s">
        <v>228</v>
      </c>
      <c r="C6015" t="s">
        <v>253</v>
      </c>
      <c r="D6015" t="s">
        <v>254</v>
      </c>
      <c r="E6015">
        <v>5</v>
      </c>
      <c r="F6015">
        <v>2030</v>
      </c>
      <c r="G6015">
        <v>16868.584613939998</v>
      </c>
    </row>
    <row r="6016" spans="2:7" x14ac:dyDescent="0.25">
      <c r="B6016" t="s">
        <v>228</v>
      </c>
      <c r="C6016" t="s">
        <v>253</v>
      </c>
      <c r="D6016" t="s">
        <v>254</v>
      </c>
      <c r="E6016">
        <v>5</v>
      </c>
      <c r="F6016">
        <v>2035</v>
      </c>
      <c r="G6016">
        <v>15057.21335561</v>
      </c>
    </row>
    <row r="6017" spans="2:8" x14ac:dyDescent="0.25">
      <c r="B6017" t="s">
        <v>228</v>
      </c>
      <c r="C6017" t="s">
        <v>253</v>
      </c>
      <c r="D6017" t="s">
        <v>254</v>
      </c>
      <c r="E6017">
        <v>5</v>
      </c>
      <c r="F6017">
        <v>2040</v>
      </c>
      <c r="G6017">
        <v>14669.340037649999</v>
      </c>
    </row>
    <row r="6018" spans="2:8" x14ac:dyDescent="0.25">
      <c r="B6018" t="s">
        <v>228</v>
      </c>
      <c r="C6018" t="s">
        <v>253</v>
      </c>
      <c r="D6018" t="s">
        <v>254</v>
      </c>
      <c r="E6018">
        <v>5</v>
      </c>
      <c r="F6018">
        <v>2045</v>
      </c>
      <c r="G6018">
        <v>15550.1452278</v>
      </c>
    </row>
    <row r="6019" spans="2:8" x14ac:dyDescent="0.25">
      <c r="B6019" t="s">
        <v>228</v>
      </c>
      <c r="C6019" t="s">
        <v>253</v>
      </c>
      <c r="D6019" t="s">
        <v>254</v>
      </c>
      <c r="E6019">
        <v>5</v>
      </c>
      <c r="F6019">
        <v>2050</v>
      </c>
      <c r="G6019">
        <v>14045.863107069999</v>
      </c>
    </row>
    <row r="6020" spans="2:8" x14ac:dyDescent="0.25">
      <c r="B6020" t="s">
        <v>228</v>
      </c>
      <c r="C6020" t="s">
        <v>253</v>
      </c>
      <c r="D6020" t="s">
        <v>254</v>
      </c>
      <c r="E6020">
        <v>6</v>
      </c>
      <c r="F6020">
        <v>2010</v>
      </c>
      <c r="G6020">
        <v>3919.7756231499998</v>
      </c>
    </row>
    <row r="6021" spans="2:8" x14ac:dyDescent="0.25">
      <c r="B6021" t="s">
        <v>228</v>
      </c>
      <c r="C6021" t="s">
        <v>253</v>
      </c>
      <c r="D6021" t="s">
        <v>254</v>
      </c>
      <c r="E6021">
        <v>6</v>
      </c>
      <c r="F6021">
        <v>2015</v>
      </c>
      <c r="G6021">
        <v>3242.0425337400002</v>
      </c>
    </row>
    <row r="6022" spans="2:8" x14ac:dyDescent="0.25">
      <c r="B6022" t="s">
        <v>228</v>
      </c>
      <c r="C6022" t="s">
        <v>253</v>
      </c>
      <c r="D6022" t="s">
        <v>254</v>
      </c>
      <c r="E6022">
        <v>6</v>
      </c>
      <c r="F6022">
        <v>2020</v>
      </c>
      <c r="G6022">
        <v>5364.9891623399999</v>
      </c>
    </row>
    <row r="6023" spans="2:8" x14ac:dyDescent="0.25">
      <c r="B6023" t="s">
        <v>228</v>
      </c>
      <c r="C6023" t="s">
        <v>253</v>
      </c>
      <c r="D6023" t="s">
        <v>254</v>
      </c>
      <c r="E6023">
        <v>6</v>
      </c>
      <c r="F6023">
        <v>2025</v>
      </c>
      <c r="G6023">
        <v>4020</v>
      </c>
    </row>
    <row r="6024" spans="2:8" x14ac:dyDescent="0.25">
      <c r="B6024" t="s">
        <v>228</v>
      </c>
      <c r="C6024" t="s">
        <v>253</v>
      </c>
      <c r="D6024" t="s">
        <v>254</v>
      </c>
      <c r="E6024">
        <v>6</v>
      </c>
      <c r="F6024">
        <v>2030</v>
      </c>
      <c r="G6024">
        <v>4765.7849286700002</v>
      </c>
    </row>
    <row r="6025" spans="2:8" x14ac:dyDescent="0.25">
      <c r="B6025" t="s">
        <v>228</v>
      </c>
      <c r="C6025" t="s">
        <v>253</v>
      </c>
      <c r="D6025" t="s">
        <v>254</v>
      </c>
      <c r="E6025">
        <v>6</v>
      </c>
      <c r="F6025">
        <v>2035</v>
      </c>
      <c r="G6025">
        <v>4557.7828811700001</v>
      </c>
    </row>
    <row r="6026" spans="2:8" x14ac:dyDescent="0.25">
      <c r="B6026" t="s">
        <v>228</v>
      </c>
      <c r="C6026" t="s">
        <v>253</v>
      </c>
      <c r="D6026" t="s">
        <v>254</v>
      </c>
      <c r="E6026">
        <v>6</v>
      </c>
      <c r="F6026">
        <v>2040</v>
      </c>
      <c r="G6026">
        <v>5424.5476773600003</v>
      </c>
    </row>
    <row r="6027" spans="2:8" x14ac:dyDescent="0.25">
      <c r="B6027" t="s">
        <v>228</v>
      </c>
      <c r="C6027" t="s">
        <v>253</v>
      </c>
      <c r="D6027" t="s">
        <v>254</v>
      </c>
      <c r="E6027">
        <v>6</v>
      </c>
      <c r="F6027">
        <v>2045</v>
      </c>
      <c r="G6027">
        <v>5109.9120279799999</v>
      </c>
    </row>
    <row r="6028" spans="2:8" x14ac:dyDescent="0.25">
      <c r="B6028" t="s">
        <v>228</v>
      </c>
      <c r="C6028" t="s">
        <v>253</v>
      </c>
      <c r="D6028" t="s">
        <v>254</v>
      </c>
      <c r="E6028">
        <v>6</v>
      </c>
      <c r="F6028">
        <v>2050</v>
      </c>
      <c r="G6028">
        <v>5788.1209827599996</v>
      </c>
      <c r="H6028" s="161"/>
    </row>
    <row r="6029" spans="2:8" x14ac:dyDescent="0.25">
      <c r="B6029" t="s">
        <v>228</v>
      </c>
      <c r="C6029" t="s">
        <v>253</v>
      </c>
      <c r="D6029" t="s">
        <v>257</v>
      </c>
      <c r="E6029">
        <v>1</v>
      </c>
      <c r="F6029">
        <v>2010</v>
      </c>
      <c r="G6029" s="161">
        <v>160897.012498</v>
      </c>
      <c r="H6029" s="161"/>
    </row>
    <row r="6030" spans="2:8" x14ac:dyDescent="0.25">
      <c r="B6030" t="s">
        <v>228</v>
      </c>
      <c r="C6030" t="s">
        <v>253</v>
      </c>
      <c r="D6030" t="s">
        <v>257</v>
      </c>
      <c r="E6030">
        <v>1</v>
      </c>
      <c r="F6030">
        <v>2015</v>
      </c>
      <c r="G6030" s="161">
        <v>174439.40414999999</v>
      </c>
      <c r="H6030" s="161"/>
    </row>
    <row r="6031" spans="2:8" x14ac:dyDescent="0.25">
      <c r="B6031" t="s">
        <v>228</v>
      </c>
      <c r="C6031" t="s">
        <v>253</v>
      </c>
      <c r="D6031" t="s">
        <v>257</v>
      </c>
      <c r="E6031">
        <v>1</v>
      </c>
      <c r="F6031">
        <v>2020</v>
      </c>
      <c r="G6031" s="161">
        <v>181685.67432600001</v>
      </c>
      <c r="H6031" s="161"/>
    </row>
    <row r="6032" spans="2:8" x14ac:dyDescent="0.25">
      <c r="B6032" t="s">
        <v>228</v>
      </c>
      <c r="C6032" t="s">
        <v>253</v>
      </c>
      <c r="D6032" t="s">
        <v>257</v>
      </c>
      <c r="E6032">
        <v>1</v>
      </c>
      <c r="F6032">
        <v>2025</v>
      </c>
      <c r="G6032" s="161">
        <v>195633.984402</v>
      </c>
      <c r="H6032" s="161"/>
    </row>
    <row r="6033" spans="2:8" x14ac:dyDescent="0.25">
      <c r="B6033" t="s">
        <v>228</v>
      </c>
      <c r="C6033" t="s">
        <v>253</v>
      </c>
      <c r="D6033" t="s">
        <v>257</v>
      </c>
      <c r="E6033">
        <v>1</v>
      </c>
      <c r="F6033">
        <v>2030</v>
      </c>
      <c r="G6033" s="161">
        <v>200010.24067100001</v>
      </c>
      <c r="H6033" s="161"/>
    </row>
    <row r="6034" spans="2:8" x14ac:dyDescent="0.25">
      <c r="B6034" t="s">
        <v>228</v>
      </c>
      <c r="C6034" t="s">
        <v>253</v>
      </c>
      <c r="D6034" t="s">
        <v>257</v>
      </c>
      <c r="E6034">
        <v>1</v>
      </c>
      <c r="F6034">
        <v>2035</v>
      </c>
      <c r="G6034" s="161">
        <v>208647.63879299999</v>
      </c>
      <c r="H6034" s="161"/>
    </row>
    <row r="6035" spans="2:8" x14ac:dyDescent="0.25">
      <c r="B6035" t="s">
        <v>228</v>
      </c>
      <c r="C6035" t="s">
        <v>253</v>
      </c>
      <c r="D6035" t="s">
        <v>257</v>
      </c>
      <c r="E6035">
        <v>1</v>
      </c>
      <c r="F6035">
        <v>2040</v>
      </c>
      <c r="G6035" s="161">
        <v>220837.09658499999</v>
      </c>
      <c r="H6035" s="161"/>
    </row>
    <row r="6036" spans="2:8" x14ac:dyDescent="0.25">
      <c r="B6036" t="s">
        <v>228</v>
      </c>
      <c r="C6036" t="s">
        <v>253</v>
      </c>
      <c r="D6036" t="s">
        <v>257</v>
      </c>
      <c r="E6036">
        <v>1</v>
      </c>
      <c r="F6036">
        <v>2045</v>
      </c>
      <c r="G6036" s="161">
        <v>215022.17837199999</v>
      </c>
      <c r="H6036" s="161"/>
    </row>
    <row r="6037" spans="2:8" x14ac:dyDescent="0.25">
      <c r="B6037" t="s">
        <v>228</v>
      </c>
      <c r="C6037" t="s">
        <v>253</v>
      </c>
      <c r="D6037" t="s">
        <v>257</v>
      </c>
      <c r="E6037">
        <v>1</v>
      </c>
      <c r="F6037">
        <v>2050</v>
      </c>
      <c r="G6037" s="161">
        <v>219357.845558</v>
      </c>
      <c r="H6037" s="161"/>
    </row>
    <row r="6038" spans="2:8" x14ac:dyDescent="0.25">
      <c r="B6038" t="s">
        <v>228</v>
      </c>
      <c r="C6038" t="s">
        <v>253</v>
      </c>
      <c r="D6038" t="s">
        <v>257</v>
      </c>
      <c r="E6038">
        <v>2</v>
      </c>
      <c r="F6038">
        <v>2010</v>
      </c>
      <c r="G6038" s="161">
        <v>111430.938911</v>
      </c>
      <c r="H6038" s="161"/>
    </row>
    <row r="6039" spans="2:8" x14ac:dyDescent="0.25">
      <c r="B6039" t="s">
        <v>228</v>
      </c>
      <c r="C6039" t="s">
        <v>253</v>
      </c>
      <c r="D6039" t="s">
        <v>257</v>
      </c>
      <c r="E6039">
        <v>2</v>
      </c>
      <c r="F6039">
        <v>2015</v>
      </c>
      <c r="G6039" s="161">
        <v>125055.53856</v>
      </c>
      <c r="H6039" s="161"/>
    </row>
    <row r="6040" spans="2:8" x14ac:dyDescent="0.25">
      <c r="B6040" t="s">
        <v>228</v>
      </c>
      <c r="C6040" t="s">
        <v>253</v>
      </c>
      <c r="D6040" t="s">
        <v>257</v>
      </c>
      <c r="E6040">
        <v>2</v>
      </c>
      <c r="F6040">
        <v>2020</v>
      </c>
      <c r="G6040" s="161">
        <v>124676.78602100001</v>
      </c>
      <c r="H6040" s="161"/>
    </row>
    <row r="6041" spans="2:8" x14ac:dyDescent="0.25">
      <c r="B6041" t="s">
        <v>228</v>
      </c>
      <c r="C6041" t="s">
        <v>253</v>
      </c>
      <c r="D6041" t="s">
        <v>257</v>
      </c>
      <c r="E6041">
        <v>2</v>
      </c>
      <c r="F6041">
        <v>2025</v>
      </c>
      <c r="G6041" s="161">
        <v>126582.97193099999</v>
      </c>
      <c r="H6041" s="161"/>
    </row>
    <row r="6042" spans="2:8" x14ac:dyDescent="0.25">
      <c r="B6042" t="s">
        <v>228</v>
      </c>
      <c r="C6042" t="s">
        <v>253</v>
      </c>
      <c r="D6042" t="s">
        <v>257</v>
      </c>
      <c r="E6042">
        <v>2</v>
      </c>
      <c r="F6042">
        <v>2030</v>
      </c>
      <c r="G6042" s="161">
        <v>132172.94844099999</v>
      </c>
      <c r="H6042" s="161"/>
    </row>
    <row r="6043" spans="2:8" x14ac:dyDescent="0.25">
      <c r="B6043" t="s">
        <v>228</v>
      </c>
      <c r="C6043" t="s">
        <v>253</v>
      </c>
      <c r="D6043" t="s">
        <v>257</v>
      </c>
      <c r="E6043">
        <v>2</v>
      </c>
      <c r="F6043">
        <v>2035</v>
      </c>
      <c r="G6043" s="161">
        <v>130336.473724</v>
      </c>
      <c r="H6043" s="161"/>
    </row>
    <row r="6044" spans="2:8" x14ac:dyDescent="0.25">
      <c r="B6044" t="s">
        <v>228</v>
      </c>
      <c r="C6044" t="s">
        <v>253</v>
      </c>
      <c r="D6044" t="s">
        <v>257</v>
      </c>
      <c r="E6044">
        <v>2</v>
      </c>
      <c r="F6044">
        <v>2040</v>
      </c>
      <c r="G6044" s="161">
        <v>126335.28868</v>
      </c>
      <c r="H6044" s="161"/>
    </row>
    <row r="6045" spans="2:8" x14ac:dyDescent="0.25">
      <c r="B6045" t="s">
        <v>228</v>
      </c>
      <c r="C6045" t="s">
        <v>253</v>
      </c>
      <c r="D6045" t="s">
        <v>257</v>
      </c>
      <c r="E6045">
        <v>2</v>
      </c>
      <c r="F6045">
        <v>2045</v>
      </c>
      <c r="G6045" s="161">
        <v>129708.206821</v>
      </c>
      <c r="H6045" s="161"/>
    </row>
    <row r="6046" spans="2:8" x14ac:dyDescent="0.25">
      <c r="B6046" t="s">
        <v>228</v>
      </c>
      <c r="C6046" t="s">
        <v>253</v>
      </c>
      <c r="D6046" t="s">
        <v>257</v>
      </c>
      <c r="E6046">
        <v>2</v>
      </c>
      <c r="F6046">
        <v>2050</v>
      </c>
      <c r="G6046" s="161">
        <v>125386.888381</v>
      </c>
    </row>
    <row r="6047" spans="2:8" x14ac:dyDescent="0.25">
      <c r="B6047" t="s">
        <v>228</v>
      </c>
      <c r="C6047" t="s">
        <v>253</v>
      </c>
      <c r="D6047" t="s">
        <v>257</v>
      </c>
      <c r="E6047">
        <v>3</v>
      </c>
      <c r="F6047">
        <v>2010</v>
      </c>
      <c r="G6047">
        <v>39785.677611829997</v>
      </c>
    </row>
    <row r="6048" spans="2:8" x14ac:dyDescent="0.25">
      <c r="B6048" t="s">
        <v>228</v>
      </c>
      <c r="C6048" t="s">
        <v>253</v>
      </c>
      <c r="D6048" t="s">
        <v>257</v>
      </c>
      <c r="E6048">
        <v>3</v>
      </c>
      <c r="F6048">
        <v>2015</v>
      </c>
      <c r="G6048">
        <v>39757.361684889998</v>
      </c>
    </row>
    <row r="6049" spans="2:7" x14ac:dyDescent="0.25">
      <c r="B6049" t="s">
        <v>228</v>
      </c>
      <c r="C6049" t="s">
        <v>253</v>
      </c>
      <c r="D6049" t="s">
        <v>257</v>
      </c>
      <c r="E6049">
        <v>3</v>
      </c>
      <c r="F6049">
        <v>2020</v>
      </c>
      <c r="G6049">
        <v>41873.33937342</v>
      </c>
    </row>
    <row r="6050" spans="2:7" x14ac:dyDescent="0.25">
      <c r="B6050" t="s">
        <v>228</v>
      </c>
      <c r="C6050" t="s">
        <v>253</v>
      </c>
      <c r="D6050" t="s">
        <v>257</v>
      </c>
      <c r="E6050">
        <v>3</v>
      </c>
      <c r="F6050">
        <v>2025</v>
      </c>
      <c r="G6050">
        <v>42055.317934159997</v>
      </c>
    </row>
    <row r="6051" spans="2:7" x14ac:dyDescent="0.25">
      <c r="B6051" t="s">
        <v>228</v>
      </c>
      <c r="C6051" t="s">
        <v>253</v>
      </c>
      <c r="D6051" t="s">
        <v>257</v>
      </c>
      <c r="E6051">
        <v>3</v>
      </c>
      <c r="F6051">
        <v>2030</v>
      </c>
      <c r="G6051">
        <v>42980.065868559999</v>
      </c>
    </row>
    <row r="6052" spans="2:7" x14ac:dyDescent="0.25">
      <c r="B6052" t="s">
        <v>228</v>
      </c>
      <c r="C6052" t="s">
        <v>253</v>
      </c>
      <c r="D6052" t="s">
        <v>257</v>
      </c>
      <c r="E6052">
        <v>3</v>
      </c>
      <c r="F6052">
        <v>2035</v>
      </c>
      <c r="G6052">
        <v>44217.205190859997</v>
      </c>
    </row>
    <row r="6053" spans="2:7" x14ac:dyDescent="0.25">
      <c r="B6053" t="s">
        <v>228</v>
      </c>
      <c r="C6053" t="s">
        <v>253</v>
      </c>
      <c r="D6053" t="s">
        <v>257</v>
      </c>
      <c r="E6053">
        <v>3</v>
      </c>
      <c r="F6053">
        <v>2040</v>
      </c>
      <c r="G6053">
        <v>38684.259565430002</v>
      </c>
    </row>
    <row r="6054" spans="2:7" x14ac:dyDescent="0.25">
      <c r="B6054" t="s">
        <v>228</v>
      </c>
      <c r="C6054" t="s">
        <v>253</v>
      </c>
      <c r="D6054" t="s">
        <v>257</v>
      </c>
      <c r="E6054">
        <v>3</v>
      </c>
      <c r="F6054">
        <v>2045</v>
      </c>
      <c r="G6054">
        <v>40804.666809039998</v>
      </c>
    </row>
    <row r="6055" spans="2:7" x14ac:dyDescent="0.25">
      <c r="B6055" t="s">
        <v>228</v>
      </c>
      <c r="C6055" t="s">
        <v>253</v>
      </c>
      <c r="D6055" t="s">
        <v>257</v>
      </c>
      <c r="E6055">
        <v>3</v>
      </c>
      <c r="F6055">
        <v>2050</v>
      </c>
      <c r="G6055">
        <v>42111.462962240003</v>
      </c>
    </row>
    <row r="6056" spans="2:7" x14ac:dyDescent="0.25">
      <c r="B6056" t="s">
        <v>228</v>
      </c>
      <c r="C6056" t="s">
        <v>253</v>
      </c>
      <c r="D6056" t="s">
        <v>257</v>
      </c>
      <c r="E6056">
        <v>4</v>
      </c>
      <c r="F6056">
        <v>2010</v>
      </c>
      <c r="G6056">
        <v>29790.221242669999</v>
      </c>
    </row>
    <row r="6057" spans="2:7" x14ac:dyDescent="0.25">
      <c r="B6057" t="s">
        <v>228</v>
      </c>
      <c r="C6057" t="s">
        <v>253</v>
      </c>
      <c r="D6057" t="s">
        <v>257</v>
      </c>
      <c r="E6057">
        <v>4</v>
      </c>
      <c r="F6057">
        <v>2015</v>
      </c>
      <c r="G6057">
        <v>29846.473477070002</v>
      </c>
    </row>
    <row r="6058" spans="2:7" x14ac:dyDescent="0.25">
      <c r="B6058" t="s">
        <v>228</v>
      </c>
      <c r="C6058" t="s">
        <v>253</v>
      </c>
      <c r="D6058" t="s">
        <v>257</v>
      </c>
      <c r="E6058">
        <v>4</v>
      </c>
      <c r="F6058">
        <v>2020</v>
      </c>
      <c r="G6058">
        <v>31421.462379199998</v>
      </c>
    </row>
    <row r="6059" spans="2:7" x14ac:dyDescent="0.25">
      <c r="B6059" t="s">
        <v>228</v>
      </c>
      <c r="C6059" t="s">
        <v>253</v>
      </c>
      <c r="D6059" t="s">
        <v>257</v>
      </c>
      <c r="E6059">
        <v>4</v>
      </c>
      <c r="F6059">
        <v>2025</v>
      </c>
      <c r="G6059">
        <v>32425.066700840001</v>
      </c>
    </row>
    <row r="6060" spans="2:7" x14ac:dyDescent="0.25">
      <c r="B6060" t="s">
        <v>228</v>
      </c>
      <c r="C6060" t="s">
        <v>253</v>
      </c>
      <c r="D6060" t="s">
        <v>257</v>
      </c>
      <c r="E6060">
        <v>4</v>
      </c>
      <c r="F6060">
        <v>2030</v>
      </c>
      <c r="G6060">
        <v>33781.769489799997</v>
      </c>
    </row>
    <row r="6061" spans="2:7" x14ac:dyDescent="0.25">
      <c r="B6061" t="s">
        <v>228</v>
      </c>
      <c r="C6061" t="s">
        <v>253</v>
      </c>
      <c r="D6061" t="s">
        <v>257</v>
      </c>
      <c r="E6061">
        <v>4</v>
      </c>
      <c r="F6061">
        <v>2035</v>
      </c>
      <c r="G6061">
        <v>33524.586642080001</v>
      </c>
    </row>
    <row r="6062" spans="2:7" x14ac:dyDescent="0.25">
      <c r="B6062" t="s">
        <v>228</v>
      </c>
      <c r="C6062" t="s">
        <v>253</v>
      </c>
      <c r="D6062" t="s">
        <v>257</v>
      </c>
      <c r="E6062">
        <v>4</v>
      </c>
      <c r="F6062">
        <v>2040</v>
      </c>
      <c r="G6062">
        <v>33218.232139669999</v>
      </c>
    </row>
    <row r="6063" spans="2:7" x14ac:dyDescent="0.25">
      <c r="B6063" t="s">
        <v>228</v>
      </c>
      <c r="C6063" t="s">
        <v>253</v>
      </c>
      <c r="D6063" t="s">
        <v>257</v>
      </c>
      <c r="E6063">
        <v>4</v>
      </c>
      <c r="F6063">
        <v>2045</v>
      </c>
      <c r="G6063">
        <v>31353.449188809998</v>
      </c>
    </row>
    <row r="6064" spans="2:7" x14ac:dyDescent="0.25">
      <c r="B6064" t="s">
        <v>228</v>
      </c>
      <c r="C6064" t="s">
        <v>253</v>
      </c>
      <c r="D6064" t="s">
        <v>257</v>
      </c>
      <c r="E6064">
        <v>4</v>
      </c>
      <c r="F6064">
        <v>2050</v>
      </c>
      <c r="G6064">
        <v>33009.678096410003</v>
      </c>
    </row>
    <row r="6065" spans="2:7" x14ac:dyDescent="0.25">
      <c r="B6065" t="s">
        <v>228</v>
      </c>
      <c r="C6065" t="s">
        <v>253</v>
      </c>
      <c r="D6065" t="s">
        <v>257</v>
      </c>
      <c r="E6065">
        <v>5</v>
      </c>
      <c r="F6065">
        <v>2010</v>
      </c>
      <c r="G6065">
        <v>11210.199861339999</v>
      </c>
    </row>
    <row r="6066" spans="2:7" x14ac:dyDescent="0.25">
      <c r="B6066" t="s">
        <v>228</v>
      </c>
      <c r="C6066" t="s">
        <v>253</v>
      </c>
      <c r="D6066" t="s">
        <v>257</v>
      </c>
      <c r="E6066">
        <v>5</v>
      </c>
      <c r="F6066">
        <v>2015</v>
      </c>
      <c r="G6066">
        <v>10085.464639739999</v>
      </c>
    </row>
    <row r="6067" spans="2:7" x14ac:dyDescent="0.25">
      <c r="B6067" t="s">
        <v>228</v>
      </c>
      <c r="C6067" t="s">
        <v>253</v>
      </c>
      <c r="D6067" t="s">
        <v>257</v>
      </c>
      <c r="E6067">
        <v>5</v>
      </c>
      <c r="F6067">
        <v>2020</v>
      </c>
      <c r="G6067">
        <v>12311.609796500001</v>
      </c>
    </row>
    <row r="6068" spans="2:7" x14ac:dyDescent="0.25">
      <c r="B6068" t="s">
        <v>228</v>
      </c>
      <c r="C6068" t="s">
        <v>253</v>
      </c>
      <c r="D6068" t="s">
        <v>257</v>
      </c>
      <c r="E6068">
        <v>5</v>
      </c>
      <c r="F6068">
        <v>2025</v>
      </c>
      <c r="G6068">
        <v>11277.793990280001</v>
      </c>
    </row>
    <row r="6069" spans="2:7" x14ac:dyDescent="0.25">
      <c r="B6069" t="s">
        <v>228</v>
      </c>
      <c r="C6069" t="s">
        <v>253</v>
      </c>
      <c r="D6069" t="s">
        <v>257</v>
      </c>
      <c r="E6069">
        <v>5</v>
      </c>
      <c r="F6069">
        <v>2030</v>
      </c>
      <c r="G6069">
        <v>13192.37306032</v>
      </c>
    </row>
    <row r="6070" spans="2:7" x14ac:dyDescent="0.25">
      <c r="B6070" t="s">
        <v>228</v>
      </c>
      <c r="C6070" t="s">
        <v>253</v>
      </c>
      <c r="D6070" t="s">
        <v>257</v>
      </c>
      <c r="E6070">
        <v>5</v>
      </c>
      <c r="F6070">
        <v>2035</v>
      </c>
      <c r="G6070">
        <v>12351.249265169999</v>
      </c>
    </row>
    <row r="6071" spans="2:7" x14ac:dyDescent="0.25">
      <c r="B6071" t="s">
        <v>228</v>
      </c>
      <c r="C6071" t="s">
        <v>253</v>
      </c>
      <c r="D6071" t="s">
        <v>257</v>
      </c>
      <c r="E6071">
        <v>5</v>
      </c>
      <c r="F6071">
        <v>2040</v>
      </c>
      <c r="G6071">
        <v>11622.2137177</v>
      </c>
    </row>
    <row r="6072" spans="2:7" x14ac:dyDescent="0.25">
      <c r="B6072" t="s">
        <v>228</v>
      </c>
      <c r="C6072" t="s">
        <v>253</v>
      </c>
      <c r="D6072" t="s">
        <v>257</v>
      </c>
      <c r="E6072">
        <v>5</v>
      </c>
      <c r="F6072">
        <v>2045</v>
      </c>
      <c r="G6072">
        <v>11262.45607737</v>
      </c>
    </row>
    <row r="6073" spans="2:7" x14ac:dyDescent="0.25">
      <c r="B6073" t="s">
        <v>228</v>
      </c>
      <c r="C6073" t="s">
        <v>253</v>
      </c>
      <c r="D6073" t="s">
        <v>257</v>
      </c>
      <c r="E6073">
        <v>5</v>
      </c>
      <c r="F6073">
        <v>2050</v>
      </c>
      <c r="G6073">
        <v>10681.17240942</v>
      </c>
    </row>
    <row r="6074" spans="2:7" x14ac:dyDescent="0.25">
      <c r="B6074" t="s">
        <v>228</v>
      </c>
      <c r="C6074" t="s">
        <v>253</v>
      </c>
      <c r="D6074" t="s">
        <v>257</v>
      </c>
      <c r="E6074">
        <v>6</v>
      </c>
      <c r="F6074">
        <v>2010</v>
      </c>
      <c r="G6074">
        <v>4418.2644862300003</v>
      </c>
    </row>
    <row r="6075" spans="2:7" x14ac:dyDescent="0.25">
      <c r="B6075" t="s">
        <v>228</v>
      </c>
      <c r="C6075" t="s">
        <v>253</v>
      </c>
      <c r="D6075" t="s">
        <v>257</v>
      </c>
      <c r="E6075">
        <v>6</v>
      </c>
      <c r="F6075">
        <v>2015</v>
      </c>
      <c r="G6075">
        <v>3949.8961687000001</v>
      </c>
    </row>
    <row r="6076" spans="2:7" x14ac:dyDescent="0.25">
      <c r="B6076" t="s">
        <v>228</v>
      </c>
      <c r="C6076" t="s">
        <v>253</v>
      </c>
      <c r="D6076" t="s">
        <v>257</v>
      </c>
      <c r="E6076">
        <v>6</v>
      </c>
      <c r="F6076">
        <v>2020</v>
      </c>
      <c r="G6076">
        <v>3727.1993748700002</v>
      </c>
    </row>
    <row r="6077" spans="2:7" x14ac:dyDescent="0.25">
      <c r="B6077" t="s">
        <v>228</v>
      </c>
      <c r="C6077" t="s">
        <v>253</v>
      </c>
      <c r="D6077" t="s">
        <v>257</v>
      </c>
      <c r="E6077">
        <v>6</v>
      </c>
      <c r="F6077">
        <v>2025</v>
      </c>
      <c r="G6077">
        <v>3010.5486465499998</v>
      </c>
    </row>
    <row r="6078" spans="2:7" x14ac:dyDescent="0.25">
      <c r="B6078" t="s">
        <v>228</v>
      </c>
      <c r="C6078" t="s">
        <v>253</v>
      </c>
      <c r="D6078" t="s">
        <v>257</v>
      </c>
      <c r="E6078">
        <v>6</v>
      </c>
      <c r="F6078">
        <v>2030</v>
      </c>
      <c r="G6078">
        <v>4002.1661570900001</v>
      </c>
    </row>
    <row r="6079" spans="2:7" x14ac:dyDescent="0.25">
      <c r="B6079" t="s">
        <v>228</v>
      </c>
      <c r="C6079" t="s">
        <v>253</v>
      </c>
      <c r="D6079" t="s">
        <v>257</v>
      </c>
      <c r="E6079">
        <v>6</v>
      </c>
      <c r="F6079">
        <v>2035</v>
      </c>
      <c r="G6079">
        <v>3612.66182106</v>
      </c>
    </row>
    <row r="6080" spans="2:7" x14ac:dyDescent="0.25">
      <c r="B6080" t="s">
        <v>228</v>
      </c>
      <c r="C6080" t="s">
        <v>253</v>
      </c>
      <c r="D6080" t="s">
        <v>257</v>
      </c>
      <c r="E6080">
        <v>6</v>
      </c>
      <c r="F6080">
        <v>2040</v>
      </c>
      <c r="G6080">
        <v>4407.14153902</v>
      </c>
    </row>
    <row r="6081" spans="2:8" x14ac:dyDescent="0.25">
      <c r="B6081" t="s">
        <v>228</v>
      </c>
      <c r="C6081" t="s">
        <v>253</v>
      </c>
      <c r="D6081" t="s">
        <v>257</v>
      </c>
      <c r="E6081">
        <v>6</v>
      </c>
      <c r="F6081">
        <v>2045</v>
      </c>
      <c r="G6081">
        <v>4552.85438385</v>
      </c>
    </row>
    <row r="6082" spans="2:8" x14ac:dyDescent="0.25">
      <c r="B6082" t="s">
        <v>228</v>
      </c>
      <c r="C6082" t="s">
        <v>253</v>
      </c>
      <c r="D6082" t="s">
        <v>257</v>
      </c>
      <c r="E6082">
        <v>6</v>
      </c>
      <c r="F6082">
        <v>2050</v>
      </c>
      <c r="G6082">
        <v>3905.2786553300002</v>
      </c>
      <c r="H6082" s="161"/>
    </row>
    <row r="6083" spans="2:8" x14ac:dyDescent="0.25">
      <c r="B6083" t="s">
        <v>228</v>
      </c>
      <c r="C6083" t="s">
        <v>253</v>
      </c>
      <c r="D6083" t="s">
        <v>258</v>
      </c>
      <c r="E6083">
        <v>1</v>
      </c>
      <c r="F6083">
        <v>2010</v>
      </c>
      <c r="G6083" s="161">
        <v>1059513.33399</v>
      </c>
      <c r="H6083" s="161"/>
    </row>
    <row r="6084" spans="2:8" x14ac:dyDescent="0.25">
      <c r="B6084" t="s">
        <v>228</v>
      </c>
      <c r="C6084" t="s">
        <v>253</v>
      </c>
      <c r="D6084" t="s">
        <v>258</v>
      </c>
      <c r="E6084">
        <v>1</v>
      </c>
      <c r="F6084">
        <v>2015</v>
      </c>
      <c r="G6084" s="161">
        <v>1079281.0467300001</v>
      </c>
      <c r="H6084" s="161"/>
    </row>
    <row r="6085" spans="2:8" x14ac:dyDescent="0.25">
      <c r="B6085" t="s">
        <v>228</v>
      </c>
      <c r="C6085" t="s">
        <v>253</v>
      </c>
      <c r="D6085" t="s">
        <v>258</v>
      </c>
      <c r="E6085">
        <v>1</v>
      </c>
      <c r="F6085">
        <v>2020</v>
      </c>
      <c r="G6085" s="161">
        <v>1108911.2446999999</v>
      </c>
      <c r="H6085" s="161"/>
    </row>
    <row r="6086" spans="2:8" x14ac:dyDescent="0.25">
      <c r="B6086" t="s">
        <v>228</v>
      </c>
      <c r="C6086" t="s">
        <v>253</v>
      </c>
      <c r="D6086" t="s">
        <v>258</v>
      </c>
      <c r="E6086">
        <v>1</v>
      </c>
      <c r="F6086">
        <v>2025</v>
      </c>
      <c r="G6086" s="161">
        <v>1153879.8077799999</v>
      </c>
      <c r="H6086" s="161"/>
    </row>
    <row r="6087" spans="2:8" x14ac:dyDescent="0.25">
      <c r="B6087" t="s">
        <v>228</v>
      </c>
      <c r="C6087" t="s">
        <v>253</v>
      </c>
      <c r="D6087" t="s">
        <v>258</v>
      </c>
      <c r="E6087">
        <v>1</v>
      </c>
      <c r="F6087">
        <v>2030</v>
      </c>
      <c r="G6087" s="161">
        <v>1184379.3096799999</v>
      </c>
      <c r="H6087" s="161"/>
    </row>
    <row r="6088" spans="2:8" x14ac:dyDescent="0.25">
      <c r="B6088" t="s">
        <v>228</v>
      </c>
      <c r="C6088" t="s">
        <v>253</v>
      </c>
      <c r="D6088" t="s">
        <v>258</v>
      </c>
      <c r="E6088">
        <v>1</v>
      </c>
      <c r="F6088">
        <v>2035</v>
      </c>
      <c r="G6088" s="161">
        <v>1232119.53893</v>
      </c>
      <c r="H6088" s="161"/>
    </row>
    <row r="6089" spans="2:8" x14ac:dyDescent="0.25">
      <c r="B6089" t="s">
        <v>228</v>
      </c>
      <c r="C6089" t="s">
        <v>253</v>
      </c>
      <c r="D6089" t="s">
        <v>258</v>
      </c>
      <c r="E6089">
        <v>1</v>
      </c>
      <c r="F6089">
        <v>2040</v>
      </c>
      <c r="G6089" s="161">
        <v>1257981.67511</v>
      </c>
      <c r="H6089" s="161"/>
    </row>
    <row r="6090" spans="2:8" x14ac:dyDescent="0.25">
      <c r="B6090" t="s">
        <v>228</v>
      </c>
      <c r="C6090" t="s">
        <v>253</v>
      </c>
      <c r="D6090" t="s">
        <v>258</v>
      </c>
      <c r="E6090">
        <v>1</v>
      </c>
      <c r="F6090">
        <v>2045</v>
      </c>
      <c r="G6090" s="161">
        <v>1277912.5200799999</v>
      </c>
      <c r="H6090" s="161"/>
    </row>
    <row r="6091" spans="2:8" x14ac:dyDescent="0.25">
      <c r="B6091" t="s">
        <v>228</v>
      </c>
      <c r="C6091" t="s">
        <v>253</v>
      </c>
      <c r="D6091" t="s">
        <v>258</v>
      </c>
      <c r="E6091">
        <v>1</v>
      </c>
      <c r="F6091">
        <v>2050</v>
      </c>
      <c r="G6091" s="161">
        <v>1291052.7519</v>
      </c>
      <c r="H6091" s="161"/>
    </row>
    <row r="6092" spans="2:8" x14ac:dyDescent="0.25">
      <c r="B6092" t="s">
        <v>228</v>
      </c>
      <c r="C6092" t="s">
        <v>253</v>
      </c>
      <c r="D6092" t="s">
        <v>258</v>
      </c>
      <c r="E6092">
        <v>2</v>
      </c>
      <c r="F6092">
        <v>2010</v>
      </c>
      <c r="G6092" s="161">
        <v>521996.68042300001</v>
      </c>
      <c r="H6092" s="161"/>
    </row>
    <row r="6093" spans="2:8" x14ac:dyDescent="0.25">
      <c r="B6093" t="s">
        <v>228</v>
      </c>
      <c r="C6093" t="s">
        <v>253</v>
      </c>
      <c r="D6093" t="s">
        <v>258</v>
      </c>
      <c r="E6093">
        <v>2</v>
      </c>
      <c r="F6093">
        <v>2015</v>
      </c>
      <c r="G6093" s="161">
        <v>544849.92947600002</v>
      </c>
      <c r="H6093" s="161"/>
    </row>
    <row r="6094" spans="2:8" x14ac:dyDescent="0.25">
      <c r="B6094" t="s">
        <v>228</v>
      </c>
      <c r="C6094" t="s">
        <v>253</v>
      </c>
      <c r="D6094" t="s">
        <v>258</v>
      </c>
      <c r="E6094">
        <v>2</v>
      </c>
      <c r="F6094">
        <v>2020</v>
      </c>
      <c r="G6094" s="161">
        <v>568912.91061400005</v>
      </c>
      <c r="H6094" s="161"/>
    </row>
    <row r="6095" spans="2:8" x14ac:dyDescent="0.25">
      <c r="B6095" t="s">
        <v>228</v>
      </c>
      <c r="C6095" t="s">
        <v>253</v>
      </c>
      <c r="D6095" t="s">
        <v>258</v>
      </c>
      <c r="E6095">
        <v>2</v>
      </c>
      <c r="F6095">
        <v>2025</v>
      </c>
      <c r="G6095" s="161">
        <v>575980.21906599996</v>
      </c>
      <c r="H6095" s="161"/>
    </row>
    <row r="6096" spans="2:8" x14ac:dyDescent="0.25">
      <c r="B6096" t="s">
        <v>228</v>
      </c>
      <c r="C6096" t="s">
        <v>253</v>
      </c>
      <c r="D6096" t="s">
        <v>258</v>
      </c>
      <c r="E6096">
        <v>2</v>
      </c>
      <c r="F6096">
        <v>2030</v>
      </c>
      <c r="G6096" s="161">
        <v>591822.83631799999</v>
      </c>
      <c r="H6096" s="161"/>
    </row>
    <row r="6097" spans="2:8" x14ac:dyDescent="0.25">
      <c r="B6097" t="s">
        <v>228</v>
      </c>
      <c r="C6097" t="s">
        <v>253</v>
      </c>
      <c r="D6097" t="s">
        <v>258</v>
      </c>
      <c r="E6097">
        <v>2</v>
      </c>
      <c r="F6097">
        <v>2035</v>
      </c>
      <c r="G6097" s="161">
        <v>589142.10561600002</v>
      </c>
      <c r="H6097" s="161"/>
    </row>
    <row r="6098" spans="2:8" x14ac:dyDescent="0.25">
      <c r="B6098" t="s">
        <v>228</v>
      </c>
      <c r="C6098" t="s">
        <v>253</v>
      </c>
      <c r="D6098" t="s">
        <v>258</v>
      </c>
      <c r="E6098">
        <v>2</v>
      </c>
      <c r="F6098">
        <v>2040</v>
      </c>
      <c r="G6098" s="161">
        <v>588729.95614699996</v>
      </c>
      <c r="H6098" s="161"/>
    </row>
    <row r="6099" spans="2:8" x14ac:dyDescent="0.25">
      <c r="B6099" t="s">
        <v>228</v>
      </c>
      <c r="C6099" t="s">
        <v>253</v>
      </c>
      <c r="D6099" t="s">
        <v>258</v>
      </c>
      <c r="E6099">
        <v>2</v>
      </c>
      <c r="F6099">
        <v>2045</v>
      </c>
      <c r="G6099" s="161">
        <v>583255.15247099998</v>
      </c>
      <c r="H6099" s="161"/>
    </row>
    <row r="6100" spans="2:8" x14ac:dyDescent="0.25">
      <c r="B6100" t="s">
        <v>228</v>
      </c>
      <c r="C6100" t="s">
        <v>253</v>
      </c>
      <c r="D6100" t="s">
        <v>258</v>
      </c>
      <c r="E6100">
        <v>2</v>
      </c>
      <c r="F6100">
        <v>2050</v>
      </c>
      <c r="G6100" s="161">
        <v>582946.51601799997</v>
      </c>
      <c r="H6100" s="161"/>
    </row>
    <row r="6101" spans="2:8" x14ac:dyDescent="0.25">
      <c r="B6101" t="s">
        <v>228</v>
      </c>
      <c r="C6101" t="s">
        <v>253</v>
      </c>
      <c r="D6101" t="s">
        <v>258</v>
      </c>
      <c r="E6101">
        <v>3</v>
      </c>
      <c r="F6101">
        <v>2010</v>
      </c>
      <c r="G6101" s="161">
        <v>150731.14702199999</v>
      </c>
      <c r="H6101" s="161"/>
    </row>
    <row r="6102" spans="2:8" x14ac:dyDescent="0.25">
      <c r="B6102" t="s">
        <v>228</v>
      </c>
      <c r="C6102" t="s">
        <v>253</v>
      </c>
      <c r="D6102" t="s">
        <v>258</v>
      </c>
      <c r="E6102">
        <v>3</v>
      </c>
      <c r="F6102">
        <v>2015</v>
      </c>
      <c r="G6102" s="161">
        <v>164341.330273</v>
      </c>
      <c r="H6102" s="161"/>
    </row>
    <row r="6103" spans="2:8" x14ac:dyDescent="0.25">
      <c r="B6103" t="s">
        <v>228</v>
      </c>
      <c r="C6103" t="s">
        <v>253</v>
      </c>
      <c r="D6103" t="s">
        <v>258</v>
      </c>
      <c r="E6103">
        <v>3</v>
      </c>
      <c r="F6103">
        <v>2020</v>
      </c>
      <c r="G6103" s="161">
        <v>165313.55305700001</v>
      </c>
      <c r="H6103" s="161"/>
    </row>
    <row r="6104" spans="2:8" x14ac:dyDescent="0.25">
      <c r="B6104" t="s">
        <v>228</v>
      </c>
      <c r="C6104" t="s">
        <v>253</v>
      </c>
      <c r="D6104" t="s">
        <v>258</v>
      </c>
      <c r="E6104">
        <v>3</v>
      </c>
      <c r="F6104">
        <v>2025</v>
      </c>
      <c r="G6104" s="161">
        <v>174991.74702400001</v>
      </c>
      <c r="H6104" s="161"/>
    </row>
    <row r="6105" spans="2:8" x14ac:dyDescent="0.25">
      <c r="B6105" t="s">
        <v>228</v>
      </c>
      <c r="C6105" t="s">
        <v>253</v>
      </c>
      <c r="D6105" t="s">
        <v>258</v>
      </c>
      <c r="E6105">
        <v>3</v>
      </c>
      <c r="F6105">
        <v>2030</v>
      </c>
      <c r="G6105" s="161">
        <v>174451.48365899999</v>
      </c>
      <c r="H6105" s="161"/>
    </row>
    <row r="6106" spans="2:8" x14ac:dyDescent="0.25">
      <c r="B6106" t="s">
        <v>228</v>
      </c>
      <c r="C6106" t="s">
        <v>253</v>
      </c>
      <c r="D6106" t="s">
        <v>258</v>
      </c>
      <c r="E6106">
        <v>3</v>
      </c>
      <c r="F6106">
        <v>2035</v>
      </c>
      <c r="G6106" s="161">
        <v>166958.488717</v>
      </c>
      <c r="H6106" s="161"/>
    </row>
    <row r="6107" spans="2:8" x14ac:dyDescent="0.25">
      <c r="B6107" t="s">
        <v>228</v>
      </c>
      <c r="C6107" t="s">
        <v>253</v>
      </c>
      <c r="D6107" t="s">
        <v>258</v>
      </c>
      <c r="E6107">
        <v>3</v>
      </c>
      <c r="F6107">
        <v>2040</v>
      </c>
      <c r="G6107" s="161">
        <v>168040.84805100001</v>
      </c>
      <c r="H6107" s="161"/>
    </row>
    <row r="6108" spans="2:8" x14ac:dyDescent="0.25">
      <c r="B6108" t="s">
        <v>228</v>
      </c>
      <c r="C6108" t="s">
        <v>253</v>
      </c>
      <c r="D6108" t="s">
        <v>258</v>
      </c>
      <c r="E6108">
        <v>3</v>
      </c>
      <c r="F6108">
        <v>2045</v>
      </c>
      <c r="G6108" s="161">
        <v>170327.730213</v>
      </c>
      <c r="H6108" s="161"/>
    </row>
    <row r="6109" spans="2:8" x14ac:dyDescent="0.25">
      <c r="B6109" t="s">
        <v>228</v>
      </c>
      <c r="C6109" t="s">
        <v>253</v>
      </c>
      <c r="D6109" t="s">
        <v>258</v>
      </c>
      <c r="E6109">
        <v>3</v>
      </c>
      <c r="F6109">
        <v>2050</v>
      </c>
      <c r="G6109" s="161">
        <v>169275.73872699999</v>
      </c>
    </row>
    <row r="6110" spans="2:8" x14ac:dyDescent="0.25">
      <c r="B6110" t="s">
        <v>228</v>
      </c>
      <c r="C6110" t="s">
        <v>253</v>
      </c>
      <c r="D6110" t="s">
        <v>258</v>
      </c>
      <c r="E6110">
        <v>4</v>
      </c>
      <c r="F6110">
        <v>2010</v>
      </c>
      <c r="G6110">
        <v>75749.428464130004</v>
      </c>
      <c r="H6110" s="161"/>
    </row>
    <row r="6111" spans="2:8" x14ac:dyDescent="0.25">
      <c r="B6111" t="s">
        <v>228</v>
      </c>
      <c r="C6111" t="s">
        <v>253</v>
      </c>
      <c r="D6111" t="s">
        <v>258</v>
      </c>
      <c r="E6111">
        <v>4</v>
      </c>
      <c r="F6111">
        <v>2015</v>
      </c>
      <c r="G6111" s="161">
        <v>100021.00169799999</v>
      </c>
      <c r="H6111" s="161"/>
    </row>
    <row r="6112" spans="2:8" x14ac:dyDescent="0.25">
      <c r="B6112" t="s">
        <v>228</v>
      </c>
      <c r="C6112" t="s">
        <v>253</v>
      </c>
      <c r="D6112" t="s">
        <v>258</v>
      </c>
      <c r="E6112">
        <v>4</v>
      </c>
      <c r="F6112">
        <v>2020</v>
      </c>
      <c r="G6112" s="161">
        <v>112548.636537</v>
      </c>
      <c r="H6112" s="161"/>
    </row>
    <row r="6113" spans="2:8" x14ac:dyDescent="0.25">
      <c r="B6113" t="s">
        <v>228</v>
      </c>
      <c r="C6113" t="s">
        <v>253</v>
      </c>
      <c r="D6113" t="s">
        <v>258</v>
      </c>
      <c r="E6113">
        <v>4</v>
      </c>
      <c r="F6113">
        <v>2025</v>
      </c>
      <c r="G6113" s="161">
        <v>110586.490991</v>
      </c>
      <c r="H6113" s="161"/>
    </row>
    <row r="6114" spans="2:8" x14ac:dyDescent="0.25">
      <c r="B6114" t="s">
        <v>228</v>
      </c>
      <c r="C6114" t="s">
        <v>253</v>
      </c>
      <c r="D6114" t="s">
        <v>258</v>
      </c>
      <c r="E6114">
        <v>4</v>
      </c>
      <c r="F6114">
        <v>2030</v>
      </c>
      <c r="G6114" s="161">
        <v>113664.766927</v>
      </c>
      <c r="H6114" s="161"/>
    </row>
    <row r="6115" spans="2:8" x14ac:dyDescent="0.25">
      <c r="B6115" t="s">
        <v>228</v>
      </c>
      <c r="C6115" t="s">
        <v>253</v>
      </c>
      <c r="D6115" t="s">
        <v>258</v>
      </c>
      <c r="E6115">
        <v>4</v>
      </c>
      <c r="F6115">
        <v>2035</v>
      </c>
      <c r="G6115" s="161">
        <v>122516.602824</v>
      </c>
      <c r="H6115" s="161"/>
    </row>
    <row r="6116" spans="2:8" x14ac:dyDescent="0.25">
      <c r="B6116" t="s">
        <v>228</v>
      </c>
      <c r="C6116" t="s">
        <v>253</v>
      </c>
      <c r="D6116" t="s">
        <v>258</v>
      </c>
      <c r="E6116">
        <v>4</v>
      </c>
      <c r="F6116">
        <v>2040</v>
      </c>
      <c r="G6116" s="161">
        <v>123285.379155</v>
      </c>
      <c r="H6116" s="161"/>
    </row>
    <row r="6117" spans="2:8" x14ac:dyDescent="0.25">
      <c r="B6117" t="s">
        <v>228</v>
      </c>
      <c r="C6117" t="s">
        <v>253</v>
      </c>
      <c r="D6117" t="s">
        <v>258</v>
      </c>
      <c r="E6117">
        <v>4</v>
      </c>
      <c r="F6117">
        <v>2045</v>
      </c>
      <c r="G6117" s="161">
        <v>119265.112681</v>
      </c>
      <c r="H6117" s="161"/>
    </row>
    <row r="6118" spans="2:8" x14ac:dyDescent="0.25">
      <c r="B6118" t="s">
        <v>228</v>
      </c>
      <c r="C6118" t="s">
        <v>253</v>
      </c>
      <c r="D6118" t="s">
        <v>258</v>
      </c>
      <c r="E6118">
        <v>4</v>
      </c>
      <c r="F6118">
        <v>2050</v>
      </c>
      <c r="G6118" s="161">
        <v>119848.012042</v>
      </c>
    </row>
    <row r="6119" spans="2:8" x14ac:dyDescent="0.25">
      <c r="B6119" t="s">
        <v>228</v>
      </c>
      <c r="C6119" t="s">
        <v>253</v>
      </c>
      <c r="D6119" t="s">
        <v>258</v>
      </c>
      <c r="E6119">
        <v>5</v>
      </c>
      <c r="F6119">
        <v>2010</v>
      </c>
      <c r="G6119">
        <v>17039.633542430001</v>
      </c>
    </row>
    <row r="6120" spans="2:8" x14ac:dyDescent="0.25">
      <c r="B6120" t="s">
        <v>228</v>
      </c>
      <c r="C6120" t="s">
        <v>253</v>
      </c>
      <c r="D6120" t="s">
        <v>258</v>
      </c>
      <c r="E6120">
        <v>5</v>
      </c>
      <c r="F6120">
        <v>2015</v>
      </c>
      <c r="G6120">
        <v>30621.005550229998</v>
      </c>
    </row>
    <row r="6121" spans="2:8" x14ac:dyDescent="0.25">
      <c r="B6121" t="s">
        <v>228</v>
      </c>
      <c r="C6121" t="s">
        <v>253</v>
      </c>
      <c r="D6121" t="s">
        <v>258</v>
      </c>
      <c r="E6121">
        <v>5</v>
      </c>
      <c r="F6121">
        <v>2020</v>
      </c>
      <c r="G6121">
        <v>36361.843822030001</v>
      </c>
    </row>
    <row r="6122" spans="2:8" x14ac:dyDescent="0.25">
      <c r="B6122" t="s">
        <v>228</v>
      </c>
      <c r="C6122" t="s">
        <v>253</v>
      </c>
      <c r="D6122" t="s">
        <v>258</v>
      </c>
      <c r="E6122">
        <v>5</v>
      </c>
      <c r="F6122">
        <v>2025</v>
      </c>
      <c r="G6122">
        <v>35836.225655189999</v>
      </c>
    </row>
    <row r="6123" spans="2:8" x14ac:dyDescent="0.25">
      <c r="B6123" t="s">
        <v>228</v>
      </c>
      <c r="C6123" t="s">
        <v>253</v>
      </c>
      <c r="D6123" t="s">
        <v>258</v>
      </c>
      <c r="E6123">
        <v>5</v>
      </c>
      <c r="F6123">
        <v>2030</v>
      </c>
      <c r="G6123">
        <v>35152.609478309998</v>
      </c>
    </row>
    <row r="6124" spans="2:8" x14ac:dyDescent="0.25">
      <c r="B6124" t="s">
        <v>228</v>
      </c>
      <c r="C6124" t="s">
        <v>253</v>
      </c>
      <c r="D6124" t="s">
        <v>258</v>
      </c>
      <c r="E6124">
        <v>5</v>
      </c>
      <c r="F6124">
        <v>2035</v>
      </c>
      <c r="G6124">
        <v>34496.901977330002</v>
      </c>
    </row>
    <row r="6125" spans="2:8" x14ac:dyDescent="0.25">
      <c r="B6125" t="s">
        <v>228</v>
      </c>
      <c r="C6125" t="s">
        <v>253</v>
      </c>
      <c r="D6125" t="s">
        <v>258</v>
      </c>
      <c r="E6125">
        <v>5</v>
      </c>
      <c r="F6125">
        <v>2040</v>
      </c>
      <c r="G6125">
        <v>39065.267941370003</v>
      </c>
    </row>
    <row r="6126" spans="2:8" x14ac:dyDescent="0.25">
      <c r="B6126" t="s">
        <v>228</v>
      </c>
      <c r="C6126" t="s">
        <v>253</v>
      </c>
      <c r="D6126" t="s">
        <v>258</v>
      </c>
      <c r="E6126">
        <v>5</v>
      </c>
      <c r="F6126">
        <v>2045</v>
      </c>
      <c r="G6126">
        <v>35732.18763986</v>
      </c>
    </row>
    <row r="6127" spans="2:8" x14ac:dyDescent="0.25">
      <c r="B6127" t="s">
        <v>228</v>
      </c>
      <c r="C6127" t="s">
        <v>253</v>
      </c>
      <c r="D6127" t="s">
        <v>258</v>
      </c>
      <c r="E6127">
        <v>5</v>
      </c>
      <c r="F6127">
        <v>2050</v>
      </c>
      <c r="G6127">
        <v>40459.045177790002</v>
      </c>
    </row>
    <row r="6128" spans="2:8" x14ac:dyDescent="0.25">
      <c r="B6128" t="s">
        <v>228</v>
      </c>
      <c r="C6128" t="s">
        <v>253</v>
      </c>
      <c r="D6128" t="s">
        <v>258</v>
      </c>
      <c r="E6128">
        <v>6</v>
      </c>
      <c r="F6128">
        <v>2010</v>
      </c>
      <c r="G6128">
        <v>7614.1294437899996</v>
      </c>
    </row>
    <row r="6129" spans="2:8" x14ac:dyDescent="0.25">
      <c r="B6129" t="s">
        <v>228</v>
      </c>
      <c r="C6129" t="s">
        <v>253</v>
      </c>
      <c r="D6129" t="s">
        <v>258</v>
      </c>
      <c r="E6129">
        <v>6</v>
      </c>
      <c r="F6129">
        <v>2015</v>
      </c>
      <c r="G6129">
        <v>10327.646781949999</v>
      </c>
    </row>
    <row r="6130" spans="2:8" x14ac:dyDescent="0.25">
      <c r="B6130" t="s">
        <v>228</v>
      </c>
      <c r="C6130" t="s">
        <v>253</v>
      </c>
      <c r="D6130" t="s">
        <v>258</v>
      </c>
      <c r="E6130">
        <v>6</v>
      </c>
      <c r="F6130">
        <v>2020</v>
      </c>
      <c r="G6130">
        <v>12071.560006920001</v>
      </c>
    </row>
    <row r="6131" spans="2:8" x14ac:dyDescent="0.25">
      <c r="B6131" t="s">
        <v>228</v>
      </c>
      <c r="C6131" t="s">
        <v>253</v>
      </c>
      <c r="D6131" t="s">
        <v>258</v>
      </c>
      <c r="E6131">
        <v>6</v>
      </c>
      <c r="F6131">
        <v>2025</v>
      </c>
      <c r="G6131">
        <v>12722.533707160001</v>
      </c>
    </row>
    <row r="6132" spans="2:8" x14ac:dyDescent="0.25">
      <c r="B6132" t="s">
        <v>228</v>
      </c>
      <c r="C6132" t="s">
        <v>253</v>
      </c>
      <c r="D6132" t="s">
        <v>258</v>
      </c>
      <c r="E6132">
        <v>6</v>
      </c>
      <c r="F6132">
        <v>2030</v>
      </c>
      <c r="G6132">
        <v>11286.79068301</v>
      </c>
    </row>
    <row r="6133" spans="2:8" x14ac:dyDescent="0.25">
      <c r="B6133" t="s">
        <v>228</v>
      </c>
      <c r="C6133" t="s">
        <v>253</v>
      </c>
      <c r="D6133" t="s">
        <v>258</v>
      </c>
      <c r="E6133">
        <v>6</v>
      </c>
      <c r="F6133">
        <v>2035</v>
      </c>
      <c r="G6133">
        <v>12923.20833528</v>
      </c>
    </row>
    <row r="6134" spans="2:8" x14ac:dyDescent="0.25">
      <c r="B6134" t="s">
        <v>228</v>
      </c>
      <c r="C6134" t="s">
        <v>253</v>
      </c>
      <c r="D6134" t="s">
        <v>258</v>
      </c>
      <c r="E6134">
        <v>6</v>
      </c>
      <c r="F6134">
        <v>2040</v>
      </c>
      <c r="G6134">
        <v>12447.18024844</v>
      </c>
    </row>
    <row r="6135" spans="2:8" x14ac:dyDescent="0.25">
      <c r="B6135" t="s">
        <v>228</v>
      </c>
      <c r="C6135" t="s">
        <v>253</v>
      </c>
      <c r="D6135" t="s">
        <v>258</v>
      </c>
      <c r="E6135">
        <v>6</v>
      </c>
      <c r="F6135">
        <v>2045</v>
      </c>
      <c r="G6135">
        <v>11844.760655620001</v>
      </c>
    </row>
    <row r="6136" spans="2:8" x14ac:dyDescent="0.25">
      <c r="B6136" t="s">
        <v>228</v>
      </c>
      <c r="C6136" t="s">
        <v>253</v>
      </c>
      <c r="D6136" t="s">
        <v>258</v>
      </c>
      <c r="E6136">
        <v>6</v>
      </c>
      <c r="F6136">
        <v>2050</v>
      </c>
      <c r="G6136">
        <v>11076.564705659999</v>
      </c>
      <c r="H6136" s="161"/>
    </row>
    <row r="6137" spans="2:8" x14ac:dyDescent="0.25">
      <c r="B6137" t="s">
        <v>228</v>
      </c>
      <c r="C6137" t="s">
        <v>253</v>
      </c>
      <c r="D6137" t="s">
        <v>259</v>
      </c>
      <c r="E6137">
        <v>1</v>
      </c>
      <c r="F6137">
        <v>2010</v>
      </c>
      <c r="G6137" s="161">
        <v>312995.33118099999</v>
      </c>
      <c r="H6137" s="161"/>
    </row>
    <row r="6138" spans="2:8" x14ac:dyDescent="0.25">
      <c r="B6138" t="s">
        <v>228</v>
      </c>
      <c r="C6138" t="s">
        <v>253</v>
      </c>
      <c r="D6138" t="s">
        <v>259</v>
      </c>
      <c r="E6138">
        <v>1</v>
      </c>
      <c r="F6138">
        <v>2015</v>
      </c>
      <c r="G6138" s="161">
        <v>379063.65567900002</v>
      </c>
      <c r="H6138" s="161"/>
    </row>
    <row r="6139" spans="2:8" x14ac:dyDescent="0.25">
      <c r="B6139" t="s">
        <v>228</v>
      </c>
      <c r="C6139" t="s">
        <v>253</v>
      </c>
      <c r="D6139" t="s">
        <v>259</v>
      </c>
      <c r="E6139">
        <v>1</v>
      </c>
      <c r="F6139">
        <v>2020</v>
      </c>
      <c r="G6139" s="161">
        <v>443743.49196100002</v>
      </c>
      <c r="H6139" s="161"/>
    </row>
    <row r="6140" spans="2:8" x14ac:dyDescent="0.25">
      <c r="B6140" t="s">
        <v>228</v>
      </c>
      <c r="C6140" t="s">
        <v>253</v>
      </c>
      <c r="D6140" t="s">
        <v>259</v>
      </c>
      <c r="E6140">
        <v>1</v>
      </c>
      <c r="F6140">
        <v>2025</v>
      </c>
      <c r="G6140" s="161">
        <v>498416.32623000001</v>
      </c>
      <c r="H6140" s="161"/>
    </row>
    <row r="6141" spans="2:8" x14ac:dyDescent="0.25">
      <c r="B6141" t="s">
        <v>228</v>
      </c>
      <c r="C6141" t="s">
        <v>253</v>
      </c>
      <c r="D6141" t="s">
        <v>259</v>
      </c>
      <c r="E6141">
        <v>1</v>
      </c>
      <c r="F6141">
        <v>2030</v>
      </c>
      <c r="G6141" s="161">
        <v>545525.34585399996</v>
      </c>
      <c r="H6141" s="161"/>
    </row>
    <row r="6142" spans="2:8" x14ac:dyDescent="0.25">
      <c r="B6142" t="s">
        <v>228</v>
      </c>
      <c r="C6142" t="s">
        <v>253</v>
      </c>
      <c r="D6142" t="s">
        <v>259</v>
      </c>
      <c r="E6142">
        <v>1</v>
      </c>
      <c r="F6142">
        <v>2035</v>
      </c>
      <c r="G6142" s="161">
        <v>572298.34857599996</v>
      </c>
      <c r="H6142" s="161"/>
    </row>
    <row r="6143" spans="2:8" x14ac:dyDescent="0.25">
      <c r="B6143" t="s">
        <v>228</v>
      </c>
      <c r="C6143" t="s">
        <v>253</v>
      </c>
      <c r="D6143" t="s">
        <v>259</v>
      </c>
      <c r="E6143">
        <v>1</v>
      </c>
      <c r="F6143">
        <v>2040</v>
      </c>
      <c r="G6143" s="161">
        <v>603252.88829599996</v>
      </c>
      <c r="H6143" s="161"/>
    </row>
    <row r="6144" spans="2:8" x14ac:dyDescent="0.25">
      <c r="B6144" t="s">
        <v>228</v>
      </c>
      <c r="C6144" t="s">
        <v>253</v>
      </c>
      <c r="D6144" t="s">
        <v>259</v>
      </c>
      <c r="E6144">
        <v>1</v>
      </c>
      <c r="F6144">
        <v>2045</v>
      </c>
      <c r="G6144" s="161">
        <v>606442.422563</v>
      </c>
      <c r="H6144" s="161"/>
    </row>
    <row r="6145" spans="2:8" x14ac:dyDescent="0.25">
      <c r="B6145" t="s">
        <v>228</v>
      </c>
      <c r="C6145" t="s">
        <v>253</v>
      </c>
      <c r="D6145" t="s">
        <v>259</v>
      </c>
      <c r="E6145">
        <v>1</v>
      </c>
      <c r="F6145">
        <v>2050</v>
      </c>
      <c r="G6145" s="161">
        <v>607161.17457899998</v>
      </c>
      <c r="H6145" s="161"/>
    </row>
    <row r="6146" spans="2:8" x14ac:dyDescent="0.25">
      <c r="B6146" t="s">
        <v>228</v>
      </c>
      <c r="C6146" t="s">
        <v>253</v>
      </c>
      <c r="D6146" t="s">
        <v>259</v>
      </c>
      <c r="E6146">
        <v>2</v>
      </c>
      <c r="F6146">
        <v>2010</v>
      </c>
      <c r="G6146" s="161">
        <v>266696.47149899998</v>
      </c>
      <c r="H6146" s="161"/>
    </row>
    <row r="6147" spans="2:8" x14ac:dyDescent="0.25">
      <c r="B6147" t="s">
        <v>228</v>
      </c>
      <c r="C6147" t="s">
        <v>253</v>
      </c>
      <c r="D6147" t="s">
        <v>259</v>
      </c>
      <c r="E6147">
        <v>2</v>
      </c>
      <c r="F6147">
        <v>2015</v>
      </c>
      <c r="G6147" s="161">
        <v>294863.98349000001</v>
      </c>
      <c r="H6147" s="161"/>
    </row>
    <row r="6148" spans="2:8" x14ac:dyDescent="0.25">
      <c r="B6148" t="s">
        <v>228</v>
      </c>
      <c r="C6148" t="s">
        <v>253</v>
      </c>
      <c r="D6148" t="s">
        <v>259</v>
      </c>
      <c r="E6148">
        <v>2</v>
      </c>
      <c r="F6148">
        <v>2020</v>
      </c>
      <c r="G6148" s="161">
        <v>329572.075266</v>
      </c>
      <c r="H6148" s="161"/>
    </row>
    <row r="6149" spans="2:8" x14ac:dyDescent="0.25">
      <c r="B6149" t="s">
        <v>228</v>
      </c>
      <c r="C6149" t="s">
        <v>253</v>
      </c>
      <c r="D6149" t="s">
        <v>259</v>
      </c>
      <c r="E6149">
        <v>2</v>
      </c>
      <c r="F6149">
        <v>2025</v>
      </c>
      <c r="G6149" s="161">
        <v>347768.39152800001</v>
      </c>
      <c r="H6149" s="161"/>
    </row>
    <row r="6150" spans="2:8" x14ac:dyDescent="0.25">
      <c r="B6150" t="s">
        <v>228</v>
      </c>
      <c r="C6150" t="s">
        <v>253</v>
      </c>
      <c r="D6150" t="s">
        <v>259</v>
      </c>
      <c r="E6150">
        <v>2</v>
      </c>
      <c r="F6150">
        <v>2030</v>
      </c>
      <c r="G6150" s="161">
        <v>351637.688639</v>
      </c>
      <c r="H6150" s="161"/>
    </row>
    <row r="6151" spans="2:8" x14ac:dyDescent="0.25">
      <c r="B6151" t="s">
        <v>228</v>
      </c>
      <c r="C6151" t="s">
        <v>253</v>
      </c>
      <c r="D6151" t="s">
        <v>259</v>
      </c>
      <c r="E6151">
        <v>2</v>
      </c>
      <c r="F6151">
        <v>2035</v>
      </c>
      <c r="G6151" s="161">
        <v>366219.20527199999</v>
      </c>
      <c r="H6151" s="161"/>
    </row>
    <row r="6152" spans="2:8" x14ac:dyDescent="0.25">
      <c r="B6152" t="s">
        <v>228</v>
      </c>
      <c r="C6152" t="s">
        <v>253</v>
      </c>
      <c r="D6152" t="s">
        <v>259</v>
      </c>
      <c r="E6152">
        <v>2</v>
      </c>
      <c r="F6152">
        <v>2040</v>
      </c>
      <c r="G6152" s="161">
        <v>364396.950893</v>
      </c>
      <c r="H6152" s="161"/>
    </row>
    <row r="6153" spans="2:8" x14ac:dyDescent="0.25">
      <c r="B6153" t="s">
        <v>228</v>
      </c>
      <c r="C6153" t="s">
        <v>253</v>
      </c>
      <c r="D6153" t="s">
        <v>259</v>
      </c>
      <c r="E6153">
        <v>2</v>
      </c>
      <c r="F6153">
        <v>2045</v>
      </c>
      <c r="G6153" s="161">
        <v>375860.80269500002</v>
      </c>
      <c r="H6153" s="161"/>
    </row>
    <row r="6154" spans="2:8" x14ac:dyDescent="0.25">
      <c r="B6154" t="s">
        <v>228</v>
      </c>
      <c r="C6154" t="s">
        <v>253</v>
      </c>
      <c r="D6154" t="s">
        <v>259</v>
      </c>
      <c r="E6154">
        <v>2</v>
      </c>
      <c r="F6154">
        <v>2050</v>
      </c>
      <c r="G6154" s="161">
        <v>357134.50458100002</v>
      </c>
    </row>
    <row r="6155" spans="2:8" x14ac:dyDescent="0.25">
      <c r="B6155" t="s">
        <v>228</v>
      </c>
      <c r="C6155" t="s">
        <v>253</v>
      </c>
      <c r="D6155" t="s">
        <v>259</v>
      </c>
      <c r="E6155">
        <v>3</v>
      </c>
      <c r="F6155">
        <v>2010</v>
      </c>
      <c r="G6155">
        <v>58932.721091220003</v>
      </c>
    </row>
    <row r="6156" spans="2:8" x14ac:dyDescent="0.25">
      <c r="B6156" t="s">
        <v>228</v>
      </c>
      <c r="C6156" t="s">
        <v>253</v>
      </c>
      <c r="D6156" t="s">
        <v>259</v>
      </c>
      <c r="E6156">
        <v>3</v>
      </c>
      <c r="F6156">
        <v>2015</v>
      </c>
      <c r="G6156">
        <v>53418.521216649999</v>
      </c>
    </row>
    <row r="6157" spans="2:8" x14ac:dyDescent="0.25">
      <c r="B6157" t="s">
        <v>228</v>
      </c>
      <c r="C6157" t="s">
        <v>253</v>
      </c>
      <c r="D6157" t="s">
        <v>259</v>
      </c>
      <c r="E6157">
        <v>3</v>
      </c>
      <c r="F6157">
        <v>2020</v>
      </c>
      <c r="G6157">
        <v>55880.11884309</v>
      </c>
    </row>
    <row r="6158" spans="2:8" x14ac:dyDescent="0.25">
      <c r="B6158" t="s">
        <v>228</v>
      </c>
      <c r="C6158" t="s">
        <v>253</v>
      </c>
      <c r="D6158" t="s">
        <v>259</v>
      </c>
      <c r="E6158">
        <v>3</v>
      </c>
      <c r="F6158">
        <v>2025</v>
      </c>
      <c r="G6158">
        <v>57729.752353169999</v>
      </c>
    </row>
    <row r="6159" spans="2:8" x14ac:dyDescent="0.25">
      <c r="B6159" t="s">
        <v>228</v>
      </c>
      <c r="C6159" t="s">
        <v>253</v>
      </c>
      <c r="D6159" t="s">
        <v>259</v>
      </c>
      <c r="E6159">
        <v>3</v>
      </c>
      <c r="F6159">
        <v>2030</v>
      </c>
      <c r="G6159">
        <v>60746.66475679</v>
      </c>
    </row>
    <row r="6160" spans="2:8" x14ac:dyDescent="0.25">
      <c r="B6160" t="s">
        <v>228</v>
      </c>
      <c r="C6160" t="s">
        <v>253</v>
      </c>
      <c r="D6160" t="s">
        <v>259</v>
      </c>
      <c r="E6160">
        <v>3</v>
      </c>
      <c r="F6160">
        <v>2035</v>
      </c>
      <c r="G6160">
        <v>59080.796330259996</v>
      </c>
    </row>
    <row r="6161" spans="2:7" x14ac:dyDescent="0.25">
      <c r="B6161" t="s">
        <v>228</v>
      </c>
      <c r="C6161" t="s">
        <v>253</v>
      </c>
      <c r="D6161" t="s">
        <v>259</v>
      </c>
      <c r="E6161">
        <v>3</v>
      </c>
      <c r="F6161">
        <v>2040</v>
      </c>
      <c r="G6161">
        <v>60503.986386839999</v>
      </c>
    </row>
    <row r="6162" spans="2:7" x14ac:dyDescent="0.25">
      <c r="B6162" t="s">
        <v>228</v>
      </c>
      <c r="C6162" t="s">
        <v>253</v>
      </c>
      <c r="D6162" t="s">
        <v>259</v>
      </c>
      <c r="E6162">
        <v>3</v>
      </c>
      <c r="F6162">
        <v>2045</v>
      </c>
      <c r="G6162">
        <v>61099.586874809997</v>
      </c>
    </row>
    <row r="6163" spans="2:7" x14ac:dyDescent="0.25">
      <c r="B6163" t="s">
        <v>228</v>
      </c>
      <c r="C6163" t="s">
        <v>253</v>
      </c>
      <c r="D6163" t="s">
        <v>259</v>
      </c>
      <c r="E6163">
        <v>3</v>
      </c>
      <c r="F6163">
        <v>2050</v>
      </c>
      <c r="G6163">
        <v>58718.181928370002</v>
      </c>
    </row>
    <row r="6164" spans="2:7" x14ac:dyDescent="0.25">
      <c r="B6164" t="s">
        <v>228</v>
      </c>
      <c r="C6164" t="s">
        <v>253</v>
      </c>
      <c r="D6164" t="s">
        <v>259</v>
      </c>
      <c r="E6164">
        <v>4</v>
      </c>
      <c r="F6164">
        <v>2010</v>
      </c>
      <c r="G6164">
        <v>31609.32508336</v>
      </c>
    </row>
    <row r="6165" spans="2:7" x14ac:dyDescent="0.25">
      <c r="B6165" t="s">
        <v>228</v>
      </c>
      <c r="C6165" t="s">
        <v>253</v>
      </c>
      <c r="D6165" t="s">
        <v>259</v>
      </c>
      <c r="E6165">
        <v>4</v>
      </c>
      <c r="F6165">
        <v>2015</v>
      </c>
      <c r="G6165">
        <v>41311.335187769997</v>
      </c>
    </row>
    <row r="6166" spans="2:7" x14ac:dyDescent="0.25">
      <c r="B6166" t="s">
        <v>228</v>
      </c>
      <c r="C6166" t="s">
        <v>253</v>
      </c>
      <c r="D6166" t="s">
        <v>259</v>
      </c>
      <c r="E6166">
        <v>4</v>
      </c>
      <c r="F6166">
        <v>2020</v>
      </c>
      <c r="G6166">
        <v>40046.571321689997</v>
      </c>
    </row>
    <row r="6167" spans="2:7" x14ac:dyDescent="0.25">
      <c r="B6167" t="s">
        <v>228</v>
      </c>
      <c r="C6167" t="s">
        <v>253</v>
      </c>
      <c r="D6167" t="s">
        <v>259</v>
      </c>
      <c r="E6167">
        <v>4</v>
      </c>
      <c r="F6167">
        <v>2025</v>
      </c>
      <c r="G6167">
        <v>41213.545630660003</v>
      </c>
    </row>
    <row r="6168" spans="2:7" x14ac:dyDescent="0.25">
      <c r="B6168" t="s">
        <v>228</v>
      </c>
      <c r="C6168" t="s">
        <v>253</v>
      </c>
      <c r="D6168" t="s">
        <v>259</v>
      </c>
      <c r="E6168">
        <v>4</v>
      </c>
      <c r="F6168">
        <v>2030</v>
      </c>
      <c r="G6168">
        <v>43660.470266010001</v>
      </c>
    </row>
    <row r="6169" spans="2:7" x14ac:dyDescent="0.25">
      <c r="B6169" t="s">
        <v>228</v>
      </c>
      <c r="C6169" t="s">
        <v>253</v>
      </c>
      <c r="D6169" t="s">
        <v>259</v>
      </c>
      <c r="E6169">
        <v>4</v>
      </c>
      <c r="F6169">
        <v>2035</v>
      </c>
      <c r="G6169">
        <v>41459.487365989997</v>
      </c>
    </row>
    <row r="6170" spans="2:7" x14ac:dyDescent="0.25">
      <c r="B6170" t="s">
        <v>228</v>
      </c>
      <c r="C6170" t="s">
        <v>253</v>
      </c>
      <c r="D6170" t="s">
        <v>259</v>
      </c>
      <c r="E6170">
        <v>4</v>
      </c>
      <c r="F6170">
        <v>2040</v>
      </c>
      <c r="G6170">
        <v>43136.296415340003</v>
      </c>
    </row>
    <row r="6171" spans="2:7" x14ac:dyDescent="0.25">
      <c r="B6171" t="s">
        <v>228</v>
      </c>
      <c r="C6171" t="s">
        <v>253</v>
      </c>
      <c r="D6171" t="s">
        <v>259</v>
      </c>
      <c r="E6171">
        <v>4</v>
      </c>
      <c r="F6171">
        <v>2045</v>
      </c>
      <c r="G6171">
        <v>43936.642918140002</v>
      </c>
    </row>
    <row r="6172" spans="2:7" x14ac:dyDescent="0.25">
      <c r="B6172" t="s">
        <v>228</v>
      </c>
      <c r="C6172" t="s">
        <v>253</v>
      </c>
      <c r="D6172" t="s">
        <v>259</v>
      </c>
      <c r="E6172">
        <v>4</v>
      </c>
      <c r="F6172">
        <v>2050</v>
      </c>
      <c r="G6172">
        <v>40393.427806959997</v>
      </c>
    </row>
    <row r="6173" spans="2:7" x14ac:dyDescent="0.25">
      <c r="B6173" t="s">
        <v>228</v>
      </c>
      <c r="C6173" t="s">
        <v>253</v>
      </c>
      <c r="D6173" t="s">
        <v>259</v>
      </c>
      <c r="E6173">
        <v>5</v>
      </c>
      <c r="F6173">
        <v>2010</v>
      </c>
      <c r="G6173">
        <v>6398.5028129599996</v>
      </c>
    </row>
    <row r="6174" spans="2:7" x14ac:dyDescent="0.25">
      <c r="B6174" t="s">
        <v>228</v>
      </c>
      <c r="C6174" t="s">
        <v>253</v>
      </c>
      <c r="D6174" t="s">
        <v>259</v>
      </c>
      <c r="E6174">
        <v>5</v>
      </c>
      <c r="F6174">
        <v>2015</v>
      </c>
      <c r="G6174">
        <v>11414.39903135</v>
      </c>
    </row>
    <row r="6175" spans="2:7" x14ac:dyDescent="0.25">
      <c r="B6175" t="s">
        <v>228</v>
      </c>
      <c r="C6175" t="s">
        <v>253</v>
      </c>
      <c r="D6175" t="s">
        <v>259</v>
      </c>
      <c r="E6175">
        <v>5</v>
      </c>
      <c r="F6175">
        <v>2020</v>
      </c>
      <c r="G6175">
        <v>14568.738239120001</v>
      </c>
    </row>
    <row r="6176" spans="2:7" x14ac:dyDescent="0.25">
      <c r="B6176" t="s">
        <v>228</v>
      </c>
      <c r="C6176" t="s">
        <v>253</v>
      </c>
      <c r="D6176" t="s">
        <v>259</v>
      </c>
      <c r="E6176">
        <v>5</v>
      </c>
      <c r="F6176">
        <v>2025</v>
      </c>
      <c r="G6176">
        <v>16068.28740035</v>
      </c>
    </row>
    <row r="6177" spans="2:8" x14ac:dyDescent="0.25">
      <c r="B6177" t="s">
        <v>228</v>
      </c>
      <c r="C6177" t="s">
        <v>253</v>
      </c>
      <c r="D6177" t="s">
        <v>259</v>
      </c>
      <c r="E6177">
        <v>5</v>
      </c>
      <c r="F6177">
        <v>2030</v>
      </c>
      <c r="G6177">
        <v>15309.59897649</v>
      </c>
    </row>
    <row r="6178" spans="2:8" x14ac:dyDescent="0.25">
      <c r="B6178" t="s">
        <v>228</v>
      </c>
      <c r="C6178" t="s">
        <v>253</v>
      </c>
      <c r="D6178" t="s">
        <v>259</v>
      </c>
      <c r="E6178">
        <v>5</v>
      </c>
      <c r="F6178">
        <v>2035</v>
      </c>
      <c r="G6178">
        <v>16255.005134339999</v>
      </c>
    </row>
    <row r="6179" spans="2:8" x14ac:dyDescent="0.25">
      <c r="B6179" t="s">
        <v>228</v>
      </c>
      <c r="C6179" t="s">
        <v>253</v>
      </c>
      <c r="D6179" t="s">
        <v>259</v>
      </c>
      <c r="E6179">
        <v>5</v>
      </c>
      <c r="F6179">
        <v>2040</v>
      </c>
      <c r="G6179">
        <v>17124.295411340001</v>
      </c>
    </row>
    <row r="6180" spans="2:8" x14ac:dyDescent="0.25">
      <c r="B6180" t="s">
        <v>228</v>
      </c>
      <c r="C6180" t="s">
        <v>253</v>
      </c>
      <c r="D6180" t="s">
        <v>259</v>
      </c>
      <c r="E6180">
        <v>5</v>
      </c>
      <c r="F6180">
        <v>2045</v>
      </c>
      <c r="G6180">
        <v>15400.206444900001</v>
      </c>
    </row>
    <row r="6181" spans="2:8" x14ac:dyDescent="0.25">
      <c r="B6181" t="s">
        <v>228</v>
      </c>
      <c r="C6181" t="s">
        <v>253</v>
      </c>
      <c r="D6181" t="s">
        <v>259</v>
      </c>
      <c r="E6181">
        <v>5</v>
      </c>
      <c r="F6181">
        <v>2050</v>
      </c>
      <c r="G6181">
        <v>13174.86162813</v>
      </c>
    </row>
    <row r="6182" spans="2:8" x14ac:dyDescent="0.25">
      <c r="B6182" t="s">
        <v>228</v>
      </c>
      <c r="C6182" t="s">
        <v>253</v>
      </c>
      <c r="D6182" t="s">
        <v>259</v>
      </c>
      <c r="E6182">
        <v>6</v>
      </c>
      <c r="F6182">
        <v>2010</v>
      </c>
      <c r="G6182">
        <v>2126.8206690299999</v>
      </c>
    </row>
    <row r="6183" spans="2:8" x14ac:dyDescent="0.25">
      <c r="B6183" t="s">
        <v>228</v>
      </c>
      <c r="C6183" t="s">
        <v>253</v>
      </c>
      <c r="D6183" t="s">
        <v>259</v>
      </c>
      <c r="E6183">
        <v>6</v>
      </c>
      <c r="F6183">
        <v>2015</v>
      </c>
      <c r="G6183">
        <v>3868.15497181</v>
      </c>
    </row>
    <row r="6184" spans="2:8" x14ac:dyDescent="0.25">
      <c r="B6184" t="s">
        <v>228</v>
      </c>
      <c r="C6184" t="s">
        <v>253</v>
      </c>
      <c r="D6184" t="s">
        <v>259</v>
      </c>
      <c r="E6184">
        <v>6</v>
      </c>
      <c r="F6184">
        <v>2020</v>
      </c>
      <c r="G6184">
        <v>5350.7726993400001</v>
      </c>
    </row>
    <row r="6185" spans="2:8" x14ac:dyDescent="0.25">
      <c r="B6185" t="s">
        <v>228</v>
      </c>
      <c r="C6185" t="s">
        <v>253</v>
      </c>
      <c r="D6185" t="s">
        <v>259</v>
      </c>
      <c r="E6185">
        <v>6</v>
      </c>
      <c r="F6185">
        <v>2025</v>
      </c>
      <c r="G6185">
        <v>5937.4082692900001</v>
      </c>
    </row>
    <row r="6186" spans="2:8" x14ac:dyDescent="0.25">
      <c r="B6186" t="s">
        <v>228</v>
      </c>
      <c r="C6186" t="s">
        <v>253</v>
      </c>
      <c r="D6186" t="s">
        <v>259</v>
      </c>
      <c r="E6186">
        <v>6</v>
      </c>
      <c r="F6186">
        <v>2030</v>
      </c>
      <c r="G6186">
        <v>4766.0525549900003</v>
      </c>
    </row>
    <row r="6187" spans="2:8" x14ac:dyDescent="0.25">
      <c r="B6187" t="s">
        <v>228</v>
      </c>
      <c r="C6187" t="s">
        <v>253</v>
      </c>
      <c r="D6187" t="s">
        <v>259</v>
      </c>
      <c r="E6187">
        <v>6</v>
      </c>
      <c r="F6187">
        <v>2035</v>
      </c>
      <c r="G6187">
        <v>3655.9540926499999</v>
      </c>
    </row>
    <row r="6188" spans="2:8" x14ac:dyDescent="0.25">
      <c r="B6188" t="s">
        <v>228</v>
      </c>
      <c r="C6188" t="s">
        <v>253</v>
      </c>
      <c r="D6188" t="s">
        <v>259</v>
      </c>
      <c r="E6188">
        <v>6</v>
      </c>
      <c r="F6188">
        <v>2040</v>
      </c>
      <c r="G6188">
        <v>4581.3290899200001</v>
      </c>
    </row>
    <row r="6189" spans="2:8" x14ac:dyDescent="0.25">
      <c r="B6189" t="s">
        <v>228</v>
      </c>
      <c r="C6189" t="s">
        <v>253</v>
      </c>
      <c r="D6189" t="s">
        <v>259</v>
      </c>
      <c r="E6189">
        <v>6</v>
      </c>
      <c r="F6189">
        <v>2045</v>
      </c>
      <c r="G6189">
        <v>3947.3898226900001</v>
      </c>
    </row>
    <row r="6190" spans="2:8" x14ac:dyDescent="0.25">
      <c r="B6190" t="s">
        <v>228</v>
      </c>
      <c r="C6190" t="s">
        <v>253</v>
      </c>
      <c r="D6190" t="s">
        <v>259</v>
      </c>
      <c r="E6190">
        <v>6</v>
      </c>
      <c r="F6190">
        <v>2050</v>
      </c>
      <c r="G6190">
        <v>5812.6301663599997</v>
      </c>
      <c r="H6190" s="161"/>
    </row>
    <row r="6191" spans="2:8" x14ac:dyDescent="0.25">
      <c r="B6191" t="s">
        <v>228</v>
      </c>
      <c r="C6191" t="s">
        <v>252</v>
      </c>
      <c r="D6191" t="s">
        <v>251</v>
      </c>
      <c r="E6191">
        <v>1</v>
      </c>
      <c r="F6191">
        <v>2010</v>
      </c>
      <c r="G6191" s="161">
        <v>2280167.78468</v>
      </c>
      <c r="H6191" s="161"/>
    </row>
    <row r="6192" spans="2:8" x14ac:dyDescent="0.25">
      <c r="B6192" t="s">
        <v>228</v>
      </c>
      <c r="C6192" t="s">
        <v>252</v>
      </c>
      <c r="D6192" t="s">
        <v>251</v>
      </c>
      <c r="E6192">
        <v>1</v>
      </c>
      <c r="F6192">
        <v>2015</v>
      </c>
      <c r="G6192" s="161">
        <v>2272929.4130500001</v>
      </c>
      <c r="H6192" s="161"/>
    </row>
    <row r="6193" spans="2:8" x14ac:dyDescent="0.25">
      <c r="B6193" t="s">
        <v>228</v>
      </c>
      <c r="C6193" t="s">
        <v>252</v>
      </c>
      <c r="D6193" t="s">
        <v>251</v>
      </c>
      <c r="E6193">
        <v>1</v>
      </c>
      <c r="F6193">
        <v>2020</v>
      </c>
      <c r="G6193" s="161">
        <v>2320753.35824</v>
      </c>
      <c r="H6193" s="161"/>
    </row>
    <row r="6194" spans="2:8" x14ac:dyDescent="0.25">
      <c r="B6194" t="s">
        <v>228</v>
      </c>
      <c r="C6194" t="s">
        <v>252</v>
      </c>
      <c r="D6194" t="s">
        <v>251</v>
      </c>
      <c r="E6194">
        <v>1</v>
      </c>
      <c r="F6194">
        <v>2025</v>
      </c>
      <c r="G6194" s="161">
        <v>2358286.2867100001</v>
      </c>
      <c r="H6194" s="161"/>
    </row>
    <row r="6195" spans="2:8" x14ac:dyDescent="0.25">
      <c r="B6195" t="s">
        <v>228</v>
      </c>
      <c r="C6195" t="s">
        <v>252</v>
      </c>
      <c r="D6195" t="s">
        <v>251</v>
      </c>
      <c r="E6195">
        <v>1</v>
      </c>
      <c r="F6195">
        <v>2030</v>
      </c>
      <c r="G6195" s="161">
        <v>2380122.63216</v>
      </c>
      <c r="H6195" s="161"/>
    </row>
    <row r="6196" spans="2:8" x14ac:dyDescent="0.25">
      <c r="B6196" t="s">
        <v>228</v>
      </c>
      <c r="C6196" t="s">
        <v>252</v>
      </c>
      <c r="D6196" t="s">
        <v>251</v>
      </c>
      <c r="E6196">
        <v>1</v>
      </c>
      <c r="F6196">
        <v>2035</v>
      </c>
      <c r="G6196" s="161">
        <v>2383740.3492299998</v>
      </c>
      <c r="H6196" s="161"/>
    </row>
    <row r="6197" spans="2:8" x14ac:dyDescent="0.25">
      <c r="B6197" t="s">
        <v>228</v>
      </c>
      <c r="C6197" t="s">
        <v>252</v>
      </c>
      <c r="D6197" t="s">
        <v>251</v>
      </c>
      <c r="E6197">
        <v>1</v>
      </c>
      <c r="F6197">
        <v>2040</v>
      </c>
      <c r="G6197" s="161">
        <v>2376491.0265899999</v>
      </c>
      <c r="H6197" s="161"/>
    </row>
    <row r="6198" spans="2:8" x14ac:dyDescent="0.25">
      <c r="B6198" t="s">
        <v>228</v>
      </c>
      <c r="C6198" t="s">
        <v>252</v>
      </c>
      <c r="D6198" t="s">
        <v>251</v>
      </c>
      <c r="E6198">
        <v>1</v>
      </c>
      <c r="F6198">
        <v>2045</v>
      </c>
      <c r="G6198" s="161">
        <v>2418145.3868300002</v>
      </c>
      <c r="H6198" s="161"/>
    </row>
    <row r="6199" spans="2:8" x14ac:dyDescent="0.25">
      <c r="B6199" t="s">
        <v>228</v>
      </c>
      <c r="C6199" t="s">
        <v>252</v>
      </c>
      <c r="D6199" t="s">
        <v>251</v>
      </c>
      <c r="E6199">
        <v>1</v>
      </c>
      <c r="F6199">
        <v>2050</v>
      </c>
      <c r="G6199" s="161">
        <v>2427049.9834400001</v>
      </c>
      <c r="H6199" s="161"/>
    </row>
    <row r="6200" spans="2:8" x14ac:dyDescent="0.25">
      <c r="B6200" t="s">
        <v>228</v>
      </c>
      <c r="C6200" t="s">
        <v>252</v>
      </c>
      <c r="D6200" t="s">
        <v>251</v>
      </c>
      <c r="E6200">
        <v>2</v>
      </c>
      <c r="F6200">
        <v>2010</v>
      </c>
      <c r="G6200" s="161">
        <v>1071531.3410400001</v>
      </c>
      <c r="H6200" s="161"/>
    </row>
    <row r="6201" spans="2:8" x14ac:dyDescent="0.25">
      <c r="B6201" t="s">
        <v>228</v>
      </c>
      <c r="C6201" t="s">
        <v>252</v>
      </c>
      <c r="D6201" t="s">
        <v>251</v>
      </c>
      <c r="E6201">
        <v>2</v>
      </c>
      <c r="F6201">
        <v>2015</v>
      </c>
      <c r="G6201" s="161">
        <v>1006602.47129</v>
      </c>
      <c r="H6201" s="161"/>
    </row>
    <row r="6202" spans="2:8" x14ac:dyDescent="0.25">
      <c r="B6202" t="s">
        <v>228</v>
      </c>
      <c r="C6202" t="s">
        <v>252</v>
      </c>
      <c r="D6202" t="s">
        <v>251</v>
      </c>
      <c r="E6202">
        <v>2</v>
      </c>
      <c r="F6202">
        <v>2020</v>
      </c>
      <c r="G6202" s="161">
        <v>1007857.63922</v>
      </c>
      <c r="H6202" s="161"/>
    </row>
    <row r="6203" spans="2:8" x14ac:dyDescent="0.25">
      <c r="B6203" t="s">
        <v>228</v>
      </c>
      <c r="C6203" t="s">
        <v>252</v>
      </c>
      <c r="D6203" t="s">
        <v>251</v>
      </c>
      <c r="E6203">
        <v>2</v>
      </c>
      <c r="F6203">
        <v>2025</v>
      </c>
      <c r="G6203" s="161">
        <v>1001944.23217</v>
      </c>
      <c r="H6203" s="161"/>
    </row>
    <row r="6204" spans="2:8" x14ac:dyDescent="0.25">
      <c r="B6204" t="s">
        <v>228</v>
      </c>
      <c r="C6204" t="s">
        <v>252</v>
      </c>
      <c r="D6204" t="s">
        <v>251</v>
      </c>
      <c r="E6204">
        <v>2</v>
      </c>
      <c r="F6204">
        <v>2030</v>
      </c>
      <c r="G6204" s="161">
        <v>997047.77162300004</v>
      </c>
      <c r="H6204" s="161"/>
    </row>
    <row r="6205" spans="2:8" x14ac:dyDescent="0.25">
      <c r="B6205" t="s">
        <v>228</v>
      </c>
      <c r="C6205" t="s">
        <v>252</v>
      </c>
      <c r="D6205" t="s">
        <v>251</v>
      </c>
      <c r="E6205">
        <v>2</v>
      </c>
      <c r="F6205">
        <v>2035</v>
      </c>
      <c r="G6205" s="161">
        <v>980033.60619700002</v>
      </c>
      <c r="H6205" s="161"/>
    </row>
    <row r="6206" spans="2:8" x14ac:dyDescent="0.25">
      <c r="B6206" t="s">
        <v>228</v>
      </c>
      <c r="C6206" t="s">
        <v>252</v>
      </c>
      <c r="D6206" t="s">
        <v>251</v>
      </c>
      <c r="E6206">
        <v>2</v>
      </c>
      <c r="F6206">
        <v>2040</v>
      </c>
      <c r="G6206" s="161">
        <v>954564.70031999995</v>
      </c>
      <c r="H6206" s="161"/>
    </row>
    <row r="6207" spans="2:8" x14ac:dyDescent="0.25">
      <c r="B6207" t="s">
        <v>228</v>
      </c>
      <c r="C6207" t="s">
        <v>252</v>
      </c>
      <c r="D6207" t="s">
        <v>251</v>
      </c>
      <c r="E6207">
        <v>2</v>
      </c>
      <c r="F6207">
        <v>2045</v>
      </c>
      <c r="G6207" s="161">
        <v>979461.35395400005</v>
      </c>
      <c r="H6207" s="161"/>
    </row>
    <row r="6208" spans="2:8" x14ac:dyDescent="0.25">
      <c r="B6208" t="s">
        <v>228</v>
      </c>
      <c r="C6208" t="s">
        <v>252</v>
      </c>
      <c r="D6208" t="s">
        <v>251</v>
      </c>
      <c r="E6208">
        <v>2</v>
      </c>
      <c r="F6208">
        <v>2050</v>
      </c>
      <c r="G6208" s="161">
        <v>966600.94289399998</v>
      </c>
      <c r="H6208" s="161"/>
    </row>
    <row r="6209" spans="2:8" x14ac:dyDescent="0.25">
      <c r="B6209" t="s">
        <v>228</v>
      </c>
      <c r="C6209" t="s">
        <v>252</v>
      </c>
      <c r="D6209" t="s">
        <v>251</v>
      </c>
      <c r="E6209">
        <v>3</v>
      </c>
      <c r="F6209">
        <v>2010</v>
      </c>
      <c r="G6209" s="161">
        <v>324175.54265399999</v>
      </c>
      <c r="H6209" s="161"/>
    </row>
    <row r="6210" spans="2:8" x14ac:dyDescent="0.25">
      <c r="B6210" t="s">
        <v>228</v>
      </c>
      <c r="C6210" t="s">
        <v>252</v>
      </c>
      <c r="D6210" t="s">
        <v>251</v>
      </c>
      <c r="E6210">
        <v>3</v>
      </c>
      <c r="F6210">
        <v>2015</v>
      </c>
      <c r="G6210" s="161">
        <v>377151.59139399999</v>
      </c>
      <c r="H6210" s="161"/>
    </row>
    <row r="6211" spans="2:8" x14ac:dyDescent="0.25">
      <c r="B6211" t="s">
        <v>228</v>
      </c>
      <c r="C6211" t="s">
        <v>252</v>
      </c>
      <c r="D6211" t="s">
        <v>251</v>
      </c>
      <c r="E6211">
        <v>3</v>
      </c>
      <c r="F6211">
        <v>2020</v>
      </c>
      <c r="G6211" s="161">
        <v>388645.22376700002</v>
      </c>
      <c r="H6211" s="161"/>
    </row>
    <row r="6212" spans="2:8" x14ac:dyDescent="0.25">
      <c r="B6212" t="s">
        <v>228</v>
      </c>
      <c r="C6212" t="s">
        <v>252</v>
      </c>
      <c r="D6212" t="s">
        <v>251</v>
      </c>
      <c r="E6212">
        <v>3</v>
      </c>
      <c r="F6212">
        <v>2025</v>
      </c>
      <c r="G6212" s="161">
        <v>392418.62153900001</v>
      </c>
      <c r="H6212" s="161"/>
    </row>
    <row r="6213" spans="2:8" x14ac:dyDescent="0.25">
      <c r="B6213" t="s">
        <v>228</v>
      </c>
      <c r="C6213" t="s">
        <v>252</v>
      </c>
      <c r="D6213" t="s">
        <v>251</v>
      </c>
      <c r="E6213">
        <v>3</v>
      </c>
      <c r="F6213">
        <v>2030</v>
      </c>
      <c r="G6213" s="161">
        <v>404308.83009100001</v>
      </c>
      <c r="H6213" s="161"/>
    </row>
    <row r="6214" spans="2:8" x14ac:dyDescent="0.25">
      <c r="B6214" t="s">
        <v>228</v>
      </c>
      <c r="C6214" t="s">
        <v>252</v>
      </c>
      <c r="D6214" t="s">
        <v>251</v>
      </c>
      <c r="E6214">
        <v>3</v>
      </c>
      <c r="F6214">
        <v>2035</v>
      </c>
      <c r="G6214" s="161">
        <v>394842.68966099998</v>
      </c>
      <c r="H6214" s="161"/>
    </row>
    <row r="6215" spans="2:8" x14ac:dyDescent="0.25">
      <c r="B6215" t="s">
        <v>228</v>
      </c>
      <c r="C6215" t="s">
        <v>252</v>
      </c>
      <c r="D6215" t="s">
        <v>251</v>
      </c>
      <c r="E6215">
        <v>3</v>
      </c>
      <c r="F6215">
        <v>2040</v>
      </c>
      <c r="G6215" s="161">
        <v>400165.49463899998</v>
      </c>
      <c r="H6215" s="161"/>
    </row>
    <row r="6216" spans="2:8" x14ac:dyDescent="0.25">
      <c r="B6216" t="s">
        <v>228</v>
      </c>
      <c r="C6216" t="s">
        <v>252</v>
      </c>
      <c r="D6216" t="s">
        <v>251</v>
      </c>
      <c r="E6216">
        <v>3</v>
      </c>
      <c r="F6216">
        <v>2045</v>
      </c>
      <c r="G6216" s="161">
        <v>398664.07911699999</v>
      </c>
      <c r="H6216" s="161"/>
    </row>
    <row r="6217" spans="2:8" x14ac:dyDescent="0.25">
      <c r="B6217" t="s">
        <v>228</v>
      </c>
      <c r="C6217" t="s">
        <v>252</v>
      </c>
      <c r="D6217" t="s">
        <v>251</v>
      </c>
      <c r="E6217">
        <v>3</v>
      </c>
      <c r="F6217">
        <v>2050</v>
      </c>
      <c r="G6217" s="161">
        <v>385939.61545099999</v>
      </c>
      <c r="H6217" s="161"/>
    </row>
    <row r="6218" spans="2:8" x14ac:dyDescent="0.25">
      <c r="B6218" t="s">
        <v>228</v>
      </c>
      <c r="C6218" t="s">
        <v>252</v>
      </c>
      <c r="D6218" t="s">
        <v>251</v>
      </c>
      <c r="E6218">
        <v>4</v>
      </c>
      <c r="F6218">
        <v>2010</v>
      </c>
      <c r="G6218" s="161">
        <v>161961.488262</v>
      </c>
      <c r="H6218" s="161"/>
    </row>
    <row r="6219" spans="2:8" x14ac:dyDescent="0.25">
      <c r="B6219" t="s">
        <v>228</v>
      </c>
      <c r="C6219" t="s">
        <v>252</v>
      </c>
      <c r="D6219" t="s">
        <v>251</v>
      </c>
      <c r="E6219">
        <v>4</v>
      </c>
      <c r="F6219">
        <v>2015</v>
      </c>
      <c r="G6219" s="161">
        <v>207254.19177100001</v>
      </c>
      <c r="H6219" s="161"/>
    </row>
    <row r="6220" spans="2:8" x14ac:dyDescent="0.25">
      <c r="B6220" t="s">
        <v>228</v>
      </c>
      <c r="C6220" t="s">
        <v>252</v>
      </c>
      <c r="D6220" t="s">
        <v>251</v>
      </c>
      <c r="E6220">
        <v>4</v>
      </c>
      <c r="F6220">
        <v>2020</v>
      </c>
      <c r="G6220" s="161">
        <v>221607.67209099999</v>
      </c>
      <c r="H6220" s="161"/>
    </row>
    <row r="6221" spans="2:8" x14ac:dyDescent="0.25">
      <c r="B6221" t="s">
        <v>228</v>
      </c>
      <c r="C6221" t="s">
        <v>252</v>
      </c>
      <c r="D6221" t="s">
        <v>251</v>
      </c>
      <c r="E6221">
        <v>4</v>
      </c>
      <c r="F6221">
        <v>2025</v>
      </c>
      <c r="G6221" s="161">
        <v>227526.914479</v>
      </c>
      <c r="H6221" s="161"/>
    </row>
    <row r="6222" spans="2:8" x14ac:dyDescent="0.25">
      <c r="B6222" t="s">
        <v>228</v>
      </c>
      <c r="C6222" t="s">
        <v>252</v>
      </c>
      <c r="D6222" t="s">
        <v>251</v>
      </c>
      <c r="E6222">
        <v>4</v>
      </c>
      <c r="F6222">
        <v>2030</v>
      </c>
      <c r="G6222" s="161">
        <v>226237.45456700001</v>
      </c>
      <c r="H6222" s="161"/>
    </row>
    <row r="6223" spans="2:8" x14ac:dyDescent="0.25">
      <c r="B6223" t="s">
        <v>228</v>
      </c>
      <c r="C6223" t="s">
        <v>252</v>
      </c>
      <c r="D6223" t="s">
        <v>251</v>
      </c>
      <c r="E6223">
        <v>4</v>
      </c>
      <c r="F6223">
        <v>2035</v>
      </c>
      <c r="G6223" s="161">
        <v>237761.715398</v>
      </c>
      <c r="H6223" s="161"/>
    </row>
    <row r="6224" spans="2:8" x14ac:dyDescent="0.25">
      <c r="B6224" t="s">
        <v>228</v>
      </c>
      <c r="C6224" t="s">
        <v>252</v>
      </c>
      <c r="D6224" t="s">
        <v>251</v>
      </c>
      <c r="E6224">
        <v>4</v>
      </c>
      <c r="F6224">
        <v>2040</v>
      </c>
      <c r="G6224" s="161">
        <v>236809.92788199999</v>
      </c>
      <c r="H6224" s="161"/>
    </row>
    <row r="6225" spans="2:8" x14ac:dyDescent="0.25">
      <c r="B6225" t="s">
        <v>228</v>
      </c>
      <c r="C6225" t="s">
        <v>252</v>
      </c>
      <c r="D6225" t="s">
        <v>251</v>
      </c>
      <c r="E6225">
        <v>4</v>
      </c>
      <c r="F6225">
        <v>2045</v>
      </c>
      <c r="G6225" s="161">
        <v>225322.824952</v>
      </c>
      <c r="H6225" s="161"/>
    </row>
    <row r="6226" spans="2:8" x14ac:dyDescent="0.25">
      <c r="B6226" t="s">
        <v>228</v>
      </c>
      <c r="C6226" t="s">
        <v>252</v>
      </c>
      <c r="D6226" t="s">
        <v>251</v>
      </c>
      <c r="E6226">
        <v>4</v>
      </c>
      <c r="F6226">
        <v>2050</v>
      </c>
      <c r="G6226" s="161">
        <v>227750.70305899999</v>
      </c>
    </row>
    <row r="6227" spans="2:8" x14ac:dyDescent="0.25">
      <c r="B6227" t="s">
        <v>228</v>
      </c>
      <c r="C6227" t="s">
        <v>252</v>
      </c>
      <c r="D6227" t="s">
        <v>251</v>
      </c>
      <c r="E6227">
        <v>5</v>
      </c>
      <c r="F6227">
        <v>2010</v>
      </c>
      <c r="G6227">
        <v>49848.986101549999</v>
      </c>
    </row>
    <row r="6228" spans="2:8" x14ac:dyDescent="0.25">
      <c r="B6228" t="s">
        <v>228</v>
      </c>
      <c r="C6228" t="s">
        <v>252</v>
      </c>
      <c r="D6228" t="s">
        <v>251</v>
      </c>
      <c r="E6228">
        <v>5</v>
      </c>
      <c r="F6228">
        <v>2015</v>
      </c>
      <c r="G6228">
        <v>58771.144835990002</v>
      </c>
    </row>
    <row r="6229" spans="2:8" x14ac:dyDescent="0.25">
      <c r="B6229" t="s">
        <v>228</v>
      </c>
      <c r="C6229" t="s">
        <v>252</v>
      </c>
      <c r="D6229" t="s">
        <v>251</v>
      </c>
      <c r="E6229">
        <v>5</v>
      </c>
      <c r="F6229">
        <v>2020</v>
      </c>
      <c r="G6229">
        <v>67213.878558700002</v>
      </c>
    </row>
    <row r="6230" spans="2:8" x14ac:dyDescent="0.25">
      <c r="B6230" t="s">
        <v>228</v>
      </c>
      <c r="C6230" t="s">
        <v>252</v>
      </c>
      <c r="D6230" t="s">
        <v>251</v>
      </c>
      <c r="E6230">
        <v>5</v>
      </c>
      <c r="F6230">
        <v>2025</v>
      </c>
      <c r="G6230">
        <v>63286.565008409998</v>
      </c>
    </row>
    <row r="6231" spans="2:8" x14ac:dyDescent="0.25">
      <c r="B6231" t="s">
        <v>228</v>
      </c>
      <c r="C6231" t="s">
        <v>252</v>
      </c>
      <c r="D6231" t="s">
        <v>251</v>
      </c>
      <c r="E6231">
        <v>5</v>
      </c>
      <c r="F6231">
        <v>2030</v>
      </c>
      <c r="G6231">
        <v>63724.129210960004</v>
      </c>
    </row>
    <row r="6232" spans="2:8" x14ac:dyDescent="0.25">
      <c r="B6232" t="s">
        <v>228</v>
      </c>
      <c r="C6232" t="s">
        <v>252</v>
      </c>
      <c r="D6232" t="s">
        <v>251</v>
      </c>
      <c r="E6232">
        <v>5</v>
      </c>
      <c r="F6232">
        <v>2035</v>
      </c>
      <c r="G6232">
        <v>65440.79464349</v>
      </c>
    </row>
    <row r="6233" spans="2:8" x14ac:dyDescent="0.25">
      <c r="B6233" t="s">
        <v>228</v>
      </c>
      <c r="C6233" t="s">
        <v>252</v>
      </c>
      <c r="D6233" t="s">
        <v>251</v>
      </c>
      <c r="E6233">
        <v>5</v>
      </c>
      <c r="F6233">
        <v>2040</v>
      </c>
      <c r="G6233">
        <v>68514.820547349998</v>
      </c>
    </row>
    <row r="6234" spans="2:8" x14ac:dyDescent="0.25">
      <c r="B6234" t="s">
        <v>228</v>
      </c>
      <c r="C6234" t="s">
        <v>252</v>
      </c>
      <c r="D6234" t="s">
        <v>251</v>
      </c>
      <c r="E6234">
        <v>5</v>
      </c>
      <c r="F6234">
        <v>2045</v>
      </c>
      <c r="G6234">
        <v>65826.155700100004</v>
      </c>
    </row>
    <row r="6235" spans="2:8" x14ac:dyDescent="0.25">
      <c r="B6235" t="s">
        <v>228</v>
      </c>
      <c r="C6235" t="s">
        <v>252</v>
      </c>
      <c r="D6235" t="s">
        <v>251</v>
      </c>
      <c r="E6235">
        <v>5</v>
      </c>
      <c r="F6235">
        <v>2050</v>
      </c>
      <c r="G6235">
        <v>69076.76331265</v>
      </c>
    </row>
    <row r="6236" spans="2:8" x14ac:dyDescent="0.25">
      <c r="B6236" t="s">
        <v>228</v>
      </c>
      <c r="C6236" t="s">
        <v>252</v>
      </c>
      <c r="D6236" t="s">
        <v>251</v>
      </c>
      <c r="E6236">
        <v>6</v>
      </c>
      <c r="F6236">
        <v>2010</v>
      </c>
      <c r="G6236">
        <v>20892.378177009999</v>
      </c>
    </row>
    <row r="6237" spans="2:8" x14ac:dyDescent="0.25">
      <c r="B6237" t="s">
        <v>228</v>
      </c>
      <c r="C6237" t="s">
        <v>252</v>
      </c>
      <c r="D6237" t="s">
        <v>251</v>
      </c>
      <c r="E6237">
        <v>6</v>
      </c>
      <c r="F6237">
        <v>2015</v>
      </c>
      <c r="G6237">
        <v>25268.67752619</v>
      </c>
    </row>
    <row r="6238" spans="2:8" x14ac:dyDescent="0.25">
      <c r="B6238" t="s">
        <v>228</v>
      </c>
      <c r="C6238" t="s">
        <v>252</v>
      </c>
      <c r="D6238" t="s">
        <v>251</v>
      </c>
      <c r="E6238">
        <v>6</v>
      </c>
      <c r="F6238">
        <v>2020</v>
      </c>
      <c r="G6238">
        <v>24468.293442779999</v>
      </c>
    </row>
    <row r="6239" spans="2:8" x14ac:dyDescent="0.25">
      <c r="B6239" t="s">
        <v>228</v>
      </c>
      <c r="C6239" t="s">
        <v>252</v>
      </c>
      <c r="D6239" t="s">
        <v>251</v>
      </c>
      <c r="E6239">
        <v>6</v>
      </c>
      <c r="F6239">
        <v>2025</v>
      </c>
      <c r="G6239">
        <v>27378.893095840001</v>
      </c>
    </row>
    <row r="6240" spans="2:8" x14ac:dyDescent="0.25">
      <c r="B6240" t="s">
        <v>228</v>
      </c>
      <c r="C6240" t="s">
        <v>252</v>
      </c>
      <c r="D6240" t="s">
        <v>251</v>
      </c>
      <c r="E6240">
        <v>6</v>
      </c>
      <c r="F6240">
        <v>2030</v>
      </c>
      <c r="G6240">
        <v>25599.608731290002</v>
      </c>
    </row>
    <row r="6241" spans="2:8" x14ac:dyDescent="0.25">
      <c r="B6241" t="s">
        <v>228</v>
      </c>
      <c r="C6241" t="s">
        <v>252</v>
      </c>
      <c r="D6241" t="s">
        <v>251</v>
      </c>
      <c r="E6241">
        <v>6</v>
      </c>
      <c r="F6241">
        <v>2035</v>
      </c>
      <c r="G6241">
        <v>28558.303220760001</v>
      </c>
    </row>
    <row r="6242" spans="2:8" x14ac:dyDescent="0.25">
      <c r="B6242" t="s">
        <v>228</v>
      </c>
      <c r="C6242" t="s">
        <v>252</v>
      </c>
      <c r="D6242" t="s">
        <v>251</v>
      </c>
      <c r="E6242">
        <v>6</v>
      </c>
      <c r="F6242">
        <v>2040</v>
      </c>
      <c r="G6242">
        <v>30632.323524629999</v>
      </c>
    </row>
    <row r="6243" spans="2:8" x14ac:dyDescent="0.25">
      <c r="B6243" t="s">
        <v>228</v>
      </c>
      <c r="C6243" t="s">
        <v>252</v>
      </c>
      <c r="D6243" t="s">
        <v>251</v>
      </c>
      <c r="E6243">
        <v>6</v>
      </c>
      <c r="F6243">
        <v>2045</v>
      </c>
      <c r="G6243">
        <v>27042.570195280001</v>
      </c>
    </row>
    <row r="6244" spans="2:8" x14ac:dyDescent="0.25">
      <c r="B6244" t="s">
        <v>228</v>
      </c>
      <c r="C6244" t="s">
        <v>252</v>
      </c>
      <c r="D6244" t="s">
        <v>251</v>
      </c>
      <c r="E6244">
        <v>6</v>
      </c>
      <c r="F6244">
        <v>2050</v>
      </c>
      <c r="G6244">
        <v>25697.875767459998</v>
      </c>
      <c r="H6244" s="161"/>
    </row>
    <row r="6245" spans="2:8" x14ac:dyDescent="0.25">
      <c r="B6245" t="s">
        <v>228</v>
      </c>
      <c r="C6245" t="s">
        <v>252</v>
      </c>
      <c r="D6245" t="s">
        <v>254</v>
      </c>
      <c r="E6245">
        <v>1</v>
      </c>
      <c r="F6245">
        <v>2010</v>
      </c>
      <c r="G6245" s="161">
        <v>624072.04486799997</v>
      </c>
      <c r="H6245" s="161"/>
    </row>
    <row r="6246" spans="2:8" x14ac:dyDescent="0.25">
      <c r="B6246" t="s">
        <v>228</v>
      </c>
      <c r="C6246" t="s">
        <v>252</v>
      </c>
      <c r="D6246" t="s">
        <v>254</v>
      </c>
      <c r="E6246">
        <v>1</v>
      </c>
      <c r="F6246">
        <v>2015</v>
      </c>
      <c r="G6246" s="161">
        <v>667875.67702599999</v>
      </c>
      <c r="H6246" s="161"/>
    </row>
    <row r="6247" spans="2:8" x14ac:dyDescent="0.25">
      <c r="B6247" t="s">
        <v>228</v>
      </c>
      <c r="C6247" t="s">
        <v>252</v>
      </c>
      <c r="D6247" t="s">
        <v>254</v>
      </c>
      <c r="E6247">
        <v>1</v>
      </c>
      <c r="F6247">
        <v>2020</v>
      </c>
      <c r="G6247" s="161">
        <v>710599.48292700003</v>
      </c>
      <c r="H6247" s="161"/>
    </row>
    <row r="6248" spans="2:8" x14ac:dyDescent="0.25">
      <c r="B6248" t="s">
        <v>228</v>
      </c>
      <c r="C6248" t="s">
        <v>252</v>
      </c>
      <c r="D6248" t="s">
        <v>254</v>
      </c>
      <c r="E6248">
        <v>1</v>
      </c>
      <c r="F6248">
        <v>2025</v>
      </c>
      <c r="G6248" s="161">
        <v>739367.729849</v>
      </c>
      <c r="H6248" s="161"/>
    </row>
    <row r="6249" spans="2:8" x14ac:dyDescent="0.25">
      <c r="B6249" t="s">
        <v>228</v>
      </c>
      <c r="C6249" t="s">
        <v>252</v>
      </c>
      <c r="D6249" t="s">
        <v>254</v>
      </c>
      <c r="E6249">
        <v>1</v>
      </c>
      <c r="F6249">
        <v>2030</v>
      </c>
      <c r="G6249" s="161">
        <v>765712.61157199997</v>
      </c>
      <c r="H6249" s="161"/>
    </row>
    <row r="6250" spans="2:8" x14ac:dyDescent="0.25">
      <c r="B6250" t="s">
        <v>228</v>
      </c>
      <c r="C6250" t="s">
        <v>252</v>
      </c>
      <c r="D6250" t="s">
        <v>254</v>
      </c>
      <c r="E6250">
        <v>1</v>
      </c>
      <c r="F6250">
        <v>2035</v>
      </c>
      <c r="G6250" s="161">
        <v>777257.13710099994</v>
      </c>
      <c r="H6250" s="161"/>
    </row>
    <row r="6251" spans="2:8" x14ac:dyDescent="0.25">
      <c r="B6251" t="s">
        <v>228</v>
      </c>
      <c r="C6251" t="s">
        <v>252</v>
      </c>
      <c r="D6251" t="s">
        <v>254</v>
      </c>
      <c r="E6251">
        <v>1</v>
      </c>
      <c r="F6251">
        <v>2040</v>
      </c>
      <c r="G6251" s="161">
        <v>796918.28851900005</v>
      </c>
      <c r="H6251" s="161"/>
    </row>
    <row r="6252" spans="2:8" x14ac:dyDescent="0.25">
      <c r="B6252" t="s">
        <v>228</v>
      </c>
      <c r="C6252" t="s">
        <v>252</v>
      </c>
      <c r="D6252" t="s">
        <v>254</v>
      </c>
      <c r="E6252">
        <v>1</v>
      </c>
      <c r="F6252">
        <v>2045</v>
      </c>
      <c r="G6252" s="161">
        <v>812278.18832199997</v>
      </c>
      <c r="H6252" s="161"/>
    </row>
    <row r="6253" spans="2:8" x14ac:dyDescent="0.25">
      <c r="B6253" t="s">
        <v>228</v>
      </c>
      <c r="C6253" t="s">
        <v>252</v>
      </c>
      <c r="D6253" t="s">
        <v>254</v>
      </c>
      <c r="E6253">
        <v>1</v>
      </c>
      <c r="F6253">
        <v>2050</v>
      </c>
      <c r="G6253" s="161">
        <v>812949.43825100001</v>
      </c>
      <c r="H6253" s="161"/>
    </row>
    <row r="6254" spans="2:8" x14ac:dyDescent="0.25">
      <c r="B6254" t="s">
        <v>228</v>
      </c>
      <c r="C6254" t="s">
        <v>252</v>
      </c>
      <c r="D6254" t="s">
        <v>254</v>
      </c>
      <c r="E6254">
        <v>2</v>
      </c>
      <c r="F6254">
        <v>2010</v>
      </c>
      <c r="G6254" s="161">
        <v>309650.67763400002</v>
      </c>
      <c r="H6254" s="161"/>
    </row>
    <row r="6255" spans="2:8" x14ac:dyDescent="0.25">
      <c r="B6255" t="s">
        <v>228</v>
      </c>
      <c r="C6255" t="s">
        <v>252</v>
      </c>
      <c r="D6255" t="s">
        <v>254</v>
      </c>
      <c r="E6255">
        <v>2</v>
      </c>
      <c r="F6255">
        <v>2015</v>
      </c>
      <c r="G6255" s="161">
        <v>316857.80705900001</v>
      </c>
      <c r="H6255" s="161"/>
    </row>
    <row r="6256" spans="2:8" x14ac:dyDescent="0.25">
      <c r="B6256" t="s">
        <v>228</v>
      </c>
      <c r="C6256" t="s">
        <v>252</v>
      </c>
      <c r="D6256" t="s">
        <v>254</v>
      </c>
      <c r="E6256">
        <v>2</v>
      </c>
      <c r="F6256">
        <v>2020</v>
      </c>
      <c r="G6256" s="161">
        <v>325372.00512500003</v>
      </c>
      <c r="H6256" s="161"/>
    </row>
    <row r="6257" spans="2:8" x14ac:dyDescent="0.25">
      <c r="B6257" t="s">
        <v>228</v>
      </c>
      <c r="C6257" t="s">
        <v>252</v>
      </c>
      <c r="D6257" t="s">
        <v>254</v>
      </c>
      <c r="E6257">
        <v>2</v>
      </c>
      <c r="F6257">
        <v>2025</v>
      </c>
      <c r="G6257" s="161">
        <v>324921.539689</v>
      </c>
      <c r="H6257" s="161"/>
    </row>
    <row r="6258" spans="2:8" x14ac:dyDescent="0.25">
      <c r="B6258" t="s">
        <v>228</v>
      </c>
      <c r="C6258" t="s">
        <v>252</v>
      </c>
      <c r="D6258" t="s">
        <v>254</v>
      </c>
      <c r="E6258">
        <v>2</v>
      </c>
      <c r="F6258">
        <v>2030</v>
      </c>
      <c r="G6258" s="161">
        <v>327089.40481400001</v>
      </c>
      <c r="H6258" s="161"/>
    </row>
    <row r="6259" spans="2:8" x14ac:dyDescent="0.25">
      <c r="B6259" t="s">
        <v>228</v>
      </c>
      <c r="C6259" t="s">
        <v>252</v>
      </c>
      <c r="D6259" t="s">
        <v>254</v>
      </c>
      <c r="E6259">
        <v>2</v>
      </c>
      <c r="F6259">
        <v>2035</v>
      </c>
      <c r="G6259" s="161">
        <v>322613.16845</v>
      </c>
      <c r="H6259" s="161"/>
    </row>
    <row r="6260" spans="2:8" x14ac:dyDescent="0.25">
      <c r="B6260" t="s">
        <v>228</v>
      </c>
      <c r="C6260" t="s">
        <v>252</v>
      </c>
      <c r="D6260" t="s">
        <v>254</v>
      </c>
      <c r="E6260">
        <v>2</v>
      </c>
      <c r="F6260">
        <v>2040</v>
      </c>
      <c r="G6260" s="161">
        <v>323249.25770900003</v>
      </c>
      <c r="H6260" s="161"/>
    </row>
    <row r="6261" spans="2:8" x14ac:dyDescent="0.25">
      <c r="B6261" t="s">
        <v>228</v>
      </c>
      <c r="C6261" t="s">
        <v>252</v>
      </c>
      <c r="D6261" t="s">
        <v>254</v>
      </c>
      <c r="E6261">
        <v>2</v>
      </c>
      <c r="F6261">
        <v>2045</v>
      </c>
      <c r="G6261" s="161">
        <v>312719.82162900001</v>
      </c>
      <c r="H6261" s="161"/>
    </row>
    <row r="6262" spans="2:8" x14ac:dyDescent="0.25">
      <c r="B6262" t="s">
        <v>228</v>
      </c>
      <c r="C6262" t="s">
        <v>252</v>
      </c>
      <c r="D6262" t="s">
        <v>254</v>
      </c>
      <c r="E6262">
        <v>2</v>
      </c>
      <c r="F6262">
        <v>2050</v>
      </c>
      <c r="G6262" s="161">
        <v>316237.98185699998</v>
      </c>
      <c r="H6262" s="161"/>
    </row>
    <row r="6263" spans="2:8" x14ac:dyDescent="0.25">
      <c r="B6263" t="s">
        <v>228</v>
      </c>
      <c r="C6263" t="s">
        <v>252</v>
      </c>
      <c r="D6263" t="s">
        <v>254</v>
      </c>
      <c r="E6263">
        <v>3</v>
      </c>
      <c r="F6263">
        <v>2010</v>
      </c>
      <c r="G6263" s="161">
        <v>129128.374067</v>
      </c>
      <c r="H6263" s="161"/>
    </row>
    <row r="6264" spans="2:8" x14ac:dyDescent="0.25">
      <c r="B6264" t="s">
        <v>228</v>
      </c>
      <c r="C6264" t="s">
        <v>252</v>
      </c>
      <c r="D6264" t="s">
        <v>254</v>
      </c>
      <c r="E6264">
        <v>3</v>
      </c>
      <c r="F6264">
        <v>2015</v>
      </c>
      <c r="G6264" s="161">
        <v>137415.269291</v>
      </c>
      <c r="H6264" s="161"/>
    </row>
    <row r="6265" spans="2:8" x14ac:dyDescent="0.25">
      <c r="B6265" t="s">
        <v>228</v>
      </c>
      <c r="C6265" t="s">
        <v>252</v>
      </c>
      <c r="D6265" t="s">
        <v>254</v>
      </c>
      <c r="E6265">
        <v>3</v>
      </c>
      <c r="F6265">
        <v>2020</v>
      </c>
      <c r="G6265" s="161">
        <v>139102.44678699999</v>
      </c>
      <c r="H6265" s="161"/>
    </row>
    <row r="6266" spans="2:8" x14ac:dyDescent="0.25">
      <c r="B6266" t="s">
        <v>228</v>
      </c>
      <c r="C6266" t="s">
        <v>252</v>
      </c>
      <c r="D6266" t="s">
        <v>254</v>
      </c>
      <c r="E6266">
        <v>3</v>
      </c>
      <c r="F6266">
        <v>2025</v>
      </c>
      <c r="G6266" s="161">
        <v>144507.037824</v>
      </c>
      <c r="H6266" s="161"/>
    </row>
    <row r="6267" spans="2:8" x14ac:dyDescent="0.25">
      <c r="B6267" t="s">
        <v>228</v>
      </c>
      <c r="C6267" t="s">
        <v>252</v>
      </c>
      <c r="D6267" t="s">
        <v>254</v>
      </c>
      <c r="E6267">
        <v>3</v>
      </c>
      <c r="F6267">
        <v>2030</v>
      </c>
      <c r="G6267" s="161">
        <v>136077.21104299999</v>
      </c>
      <c r="H6267" s="161"/>
    </row>
    <row r="6268" spans="2:8" x14ac:dyDescent="0.25">
      <c r="B6268" t="s">
        <v>228</v>
      </c>
      <c r="C6268" t="s">
        <v>252</v>
      </c>
      <c r="D6268" t="s">
        <v>254</v>
      </c>
      <c r="E6268">
        <v>3</v>
      </c>
      <c r="F6268">
        <v>2035</v>
      </c>
      <c r="G6268" s="161">
        <v>132900.37507499999</v>
      </c>
      <c r="H6268" s="161"/>
    </row>
    <row r="6269" spans="2:8" x14ac:dyDescent="0.25">
      <c r="B6269" t="s">
        <v>228</v>
      </c>
      <c r="C6269" t="s">
        <v>252</v>
      </c>
      <c r="D6269" t="s">
        <v>254</v>
      </c>
      <c r="E6269">
        <v>3</v>
      </c>
      <c r="F6269">
        <v>2040</v>
      </c>
      <c r="G6269" s="161">
        <v>131512.94996999999</v>
      </c>
      <c r="H6269" s="161"/>
    </row>
    <row r="6270" spans="2:8" x14ac:dyDescent="0.25">
      <c r="B6270" t="s">
        <v>228</v>
      </c>
      <c r="C6270" t="s">
        <v>252</v>
      </c>
      <c r="D6270" t="s">
        <v>254</v>
      </c>
      <c r="E6270">
        <v>3</v>
      </c>
      <c r="F6270">
        <v>2045</v>
      </c>
      <c r="G6270" s="161">
        <v>133937.288202</v>
      </c>
      <c r="H6270" s="161"/>
    </row>
    <row r="6271" spans="2:8" x14ac:dyDescent="0.25">
      <c r="B6271" t="s">
        <v>228</v>
      </c>
      <c r="C6271" t="s">
        <v>252</v>
      </c>
      <c r="D6271" t="s">
        <v>254</v>
      </c>
      <c r="E6271">
        <v>3</v>
      </c>
      <c r="F6271">
        <v>2050</v>
      </c>
      <c r="G6271" s="161">
        <v>134779.163325</v>
      </c>
    </row>
    <row r="6272" spans="2:8" x14ac:dyDescent="0.25">
      <c r="B6272" t="s">
        <v>228</v>
      </c>
      <c r="C6272" t="s">
        <v>252</v>
      </c>
      <c r="D6272" t="s">
        <v>254</v>
      </c>
      <c r="E6272">
        <v>4</v>
      </c>
      <c r="F6272">
        <v>2010</v>
      </c>
      <c r="G6272">
        <v>94076.608997219999</v>
      </c>
    </row>
    <row r="6273" spans="2:7" x14ac:dyDescent="0.25">
      <c r="B6273" t="s">
        <v>228</v>
      </c>
      <c r="C6273" t="s">
        <v>252</v>
      </c>
      <c r="D6273" t="s">
        <v>254</v>
      </c>
      <c r="E6273">
        <v>4</v>
      </c>
      <c r="F6273">
        <v>2015</v>
      </c>
      <c r="G6273">
        <v>88907.426378720003</v>
      </c>
    </row>
    <row r="6274" spans="2:7" x14ac:dyDescent="0.25">
      <c r="B6274" t="s">
        <v>228</v>
      </c>
      <c r="C6274" t="s">
        <v>252</v>
      </c>
      <c r="D6274" t="s">
        <v>254</v>
      </c>
      <c r="E6274">
        <v>4</v>
      </c>
      <c r="F6274">
        <v>2020</v>
      </c>
      <c r="G6274">
        <v>86333.578960290004</v>
      </c>
    </row>
    <row r="6275" spans="2:7" x14ac:dyDescent="0.25">
      <c r="B6275" t="s">
        <v>228</v>
      </c>
      <c r="C6275" t="s">
        <v>252</v>
      </c>
      <c r="D6275" t="s">
        <v>254</v>
      </c>
      <c r="E6275">
        <v>4</v>
      </c>
      <c r="F6275">
        <v>2025</v>
      </c>
      <c r="G6275">
        <v>88959.519925129993</v>
      </c>
    </row>
    <row r="6276" spans="2:7" x14ac:dyDescent="0.25">
      <c r="B6276" t="s">
        <v>228</v>
      </c>
      <c r="C6276" t="s">
        <v>252</v>
      </c>
      <c r="D6276" t="s">
        <v>254</v>
      </c>
      <c r="E6276">
        <v>4</v>
      </c>
      <c r="F6276">
        <v>2030</v>
      </c>
      <c r="G6276">
        <v>90614.358912070005</v>
      </c>
    </row>
    <row r="6277" spans="2:7" x14ac:dyDescent="0.25">
      <c r="B6277" t="s">
        <v>228</v>
      </c>
      <c r="C6277" t="s">
        <v>252</v>
      </c>
      <c r="D6277" t="s">
        <v>254</v>
      </c>
      <c r="E6277">
        <v>4</v>
      </c>
      <c r="F6277">
        <v>2035</v>
      </c>
      <c r="G6277">
        <v>88762.003691799997</v>
      </c>
    </row>
    <row r="6278" spans="2:7" x14ac:dyDescent="0.25">
      <c r="B6278" t="s">
        <v>228</v>
      </c>
      <c r="C6278" t="s">
        <v>252</v>
      </c>
      <c r="D6278" t="s">
        <v>254</v>
      </c>
      <c r="E6278">
        <v>4</v>
      </c>
      <c r="F6278">
        <v>2040</v>
      </c>
      <c r="G6278">
        <v>88204.435771210003</v>
      </c>
    </row>
    <row r="6279" spans="2:7" x14ac:dyDescent="0.25">
      <c r="B6279" t="s">
        <v>228</v>
      </c>
      <c r="C6279" t="s">
        <v>252</v>
      </c>
      <c r="D6279" t="s">
        <v>254</v>
      </c>
      <c r="E6279">
        <v>4</v>
      </c>
      <c r="F6279">
        <v>2045</v>
      </c>
      <c r="G6279">
        <v>87092.022655759996</v>
      </c>
    </row>
    <row r="6280" spans="2:7" x14ac:dyDescent="0.25">
      <c r="B6280" t="s">
        <v>228</v>
      </c>
      <c r="C6280" t="s">
        <v>252</v>
      </c>
      <c r="D6280" t="s">
        <v>254</v>
      </c>
      <c r="E6280">
        <v>4</v>
      </c>
      <c r="F6280">
        <v>2050</v>
      </c>
      <c r="G6280">
        <v>85777.393817909993</v>
      </c>
    </row>
    <row r="6281" spans="2:7" x14ac:dyDescent="0.25">
      <c r="B6281" t="s">
        <v>228</v>
      </c>
      <c r="C6281" t="s">
        <v>252</v>
      </c>
      <c r="D6281" t="s">
        <v>254</v>
      </c>
      <c r="E6281">
        <v>5</v>
      </c>
      <c r="F6281">
        <v>2010</v>
      </c>
      <c r="G6281">
        <v>45559.855918150002</v>
      </c>
    </row>
    <row r="6282" spans="2:7" x14ac:dyDescent="0.25">
      <c r="B6282" t="s">
        <v>228</v>
      </c>
      <c r="C6282" t="s">
        <v>252</v>
      </c>
      <c r="D6282" t="s">
        <v>254</v>
      </c>
      <c r="E6282">
        <v>5</v>
      </c>
      <c r="F6282">
        <v>2015</v>
      </c>
      <c r="G6282">
        <v>41018.547729159996</v>
      </c>
    </row>
    <row r="6283" spans="2:7" x14ac:dyDescent="0.25">
      <c r="B6283" t="s">
        <v>228</v>
      </c>
      <c r="C6283" t="s">
        <v>252</v>
      </c>
      <c r="D6283" t="s">
        <v>254</v>
      </c>
      <c r="E6283">
        <v>5</v>
      </c>
      <c r="F6283">
        <v>2020</v>
      </c>
      <c r="G6283">
        <v>36006.916628840001</v>
      </c>
    </row>
    <row r="6284" spans="2:7" x14ac:dyDescent="0.25">
      <c r="B6284" t="s">
        <v>228</v>
      </c>
      <c r="C6284" t="s">
        <v>252</v>
      </c>
      <c r="D6284" t="s">
        <v>254</v>
      </c>
      <c r="E6284">
        <v>5</v>
      </c>
      <c r="F6284">
        <v>2025</v>
      </c>
      <c r="G6284">
        <v>29126.954133769999</v>
      </c>
    </row>
    <row r="6285" spans="2:7" x14ac:dyDescent="0.25">
      <c r="B6285" t="s">
        <v>228</v>
      </c>
      <c r="C6285" t="s">
        <v>252</v>
      </c>
      <c r="D6285" t="s">
        <v>254</v>
      </c>
      <c r="E6285">
        <v>5</v>
      </c>
      <c r="F6285">
        <v>2030</v>
      </c>
      <c r="G6285">
        <v>31287.39647942</v>
      </c>
    </row>
    <row r="6286" spans="2:7" x14ac:dyDescent="0.25">
      <c r="B6286" t="s">
        <v>228</v>
      </c>
      <c r="C6286" t="s">
        <v>252</v>
      </c>
      <c r="D6286" t="s">
        <v>254</v>
      </c>
      <c r="E6286">
        <v>5</v>
      </c>
      <c r="F6286">
        <v>2035</v>
      </c>
      <c r="G6286">
        <v>30061.349872520001</v>
      </c>
    </row>
    <row r="6287" spans="2:7" x14ac:dyDescent="0.25">
      <c r="B6287" t="s">
        <v>228</v>
      </c>
      <c r="C6287" t="s">
        <v>252</v>
      </c>
      <c r="D6287" t="s">
        <v>254</v>
      </c>
      <c r="E6287">
        <v>5</v>
      </c>
      <c r="F6287">
        <v>2040</v>
      </c>
      <c r="G6287">
        <v>29545.79073352</v>
      </c>
    </row>
    <row r="6288" spans="2:7" x14ac:dyDescent="0.25">
      <c r="B6288" t="s">
        <v>228</v>
      </c>
      <c r="C6288" t="s">
        <v>252</v>
      </c>
      <c r="D6288" t="s">
        <v>254</v>
      </c>
      <c r="E6288">
        <v>5</v>
      </c>
      <c r="F6288">
        <v>2045</v>
      </c>
      <c r="G6288">
        <v>34347.210842430002</v>
      </c>
    </row>
    <row r="6289" spans="2:8" x14ac:dyDescent="0.25">
      <c r="B6289" t="s">
        <v>228</v>
      </c>
      <c r="C6289" t="s">
        <v>252</v>
      </c>
      <c r="D6289" t="s">
        <v>254</v>
      </c>
      <c r="E6289">
        <v>5</v>
      </c>
      <c r="F6289">
        <v>2050</v>
      </c>
      <c r="G6289">
        <v>31052.910096759999</v>
      </c>
    </row>
    <row r="6290" spans="2:8" x14ac:dyDescent="0.25">
      <c r="B6290" t="s">
        <v>228</v>
      </c>
      <c r="C6290" t="s">
        <v>252</v>
      </c>
      <c r="D6290" t="s">
        <v>254</v>
      </c>
      <c r="E6290">
        <v>6</v>
      </c>
      <c r="F6290">
        <v>2010</v>
      </c>
      <c r="G6290">
        <v>32590.286343020001</v>
      </c>
    </row>
    <row r="6291" spans="2:8" x14ac:dyDescent="0.25">
      <c r="B6291" t="s">
        <v>228</v>
      </c>
      <c r="C6291" t="s">
        <v>252</v>
      </c>
      <c r="D6291" t="s">
        <v>254</v>
      </c>
      <c r="E6291">
        <v>6</v>
      </c>
      <c r="F6291">
        <v>2015</v>
      </c>
      <c r="G6291">
        <v>23458.32061395</v>
      </c>
    </row>
    <row r="6292" spans="2:8" x14ac:dyDescent="0.25">
      <c r="B6292" t="s">
        <v>228</v>
      </c>
      <c r="C6292" t="s">
        <v>252</v>
      </c>
      <c r="D6292" t="s">
        <v>254</v>
      </c>
      <c r="E6292">
        <v>6</v>
      </c>
      <c r="F6292">
        <v>2020</v>
      </c>
      <c r="G6292">
        <v>17679.09817795</v>
      </c>
    </row>
    <row r="6293" spans="2:8" x14ac:dyDescent="0.25">
      <c r="B6293" t="s">
        <v>228</v>
      </c>
      <c r="C6293" t="s">
        <v>252</v>
      </c>
      <c r="D6293" t="s">
        <v>254</v>
      </c>
      <c r="E6293">
        <v>6</v>
      </c>
      <c r="F6293">
        <v>2025</v>
      </c>
      <c r="G6293">
        <v>17252.754866790001</v>
      </c>
    </row>
    <row r="6294" spans="2:8" x14ac:dyDescent="0.25">
      <c r="B6294" t="s">
        <v>228</v>
      </c>
      <c r="C6294" t="s">
        <v>252</v>
      </c>
      <c r="D6294" t="s">
        <v>254</v>
      </c>
      <c r="E6294">
        <v>6</v>
      </c>
      <c r="F6294">
        <v>2030</v>
      </c>
      <c r="G6294">
        <v>13958.280727609999</v>
      </c>
    </row>
    <row r="6295" spans="2:8" x14ac:dyDescent="0.25">
      <c r="B6295" t="s">
        <v>228</v>
      </c>
      <c r="C6295" t="s">
        <v>252</v>
      </c>
      <c r="D6295" t="s">
        <v>254</v>
      </c>
      <c r="E6295">
        <v>6</v>
      </c>
      <c r="F6295">
        <v>2035</v>
      </c>
      <c r="G6295">
        <v>13423.11351809</v>
      </c>
    </row>
    <row r="6296" spans="2:8" x14ac:dyDescent="0.25">
      <c r="B6296" t="s">
        <v>228</v>
      </c>
      <c r="C6296" t="s">
        <v>252</v>
      </c>
      <c r="D6296" t="s">
        <v>254</v>
      </c>
      <c r="E6296">
        <v>6</v>
      </c>
      <c r="F6296">
        <v>2040</v>
      </c>
      <c r="G6296">
        <v>13544.20061774</v>
      </c>
    </row>
    <row r="6297" spans="2:8" x14ac:dyDescent="0.25">
      <c r="B6297" t="s">
        <v>228</v>
      </c>
      <c r="C6297" t="s">
        <v>252</v>
      </c>
      <c r="D6297" t="s">
        <v>254</v>
      </c>
      <c r="E6297">
        <v>6</v>
      </c>
      <c r="F6297">
        <v>2045</v>
      </c>
      <c r="G6297">
        <v>13437.83724784</v>
      </c>
    </row>
    <row r="6298" spans="2:8" x14ac:dyDescent="0.25">
      <c r="B6298" t="s">
        <v>228</v>
      </c>
      <c r="C6298" t="s">
        <v>252</v>
      </c>
      <c r="D6298" t="s">
        <v>254</v>
      </c>
      <c r="E6298">
        <v>6</v>
      </c>
      <c r="F6298">
        <v>2050</v>
      </c>
      <c r="G6298">
        <v>14734.08031612</v>
      </c>
      <c r="H6298" s="161"/>
    </row>
    <row r="6299" spans="2:8" x14ac:dyDescent="0.25">
      <c r="B6299" t="s">
        <v>228</v>
      </c>
      <c r="C6299" t="s">
        <v>252</v>
      </c>
      <c r="D6299" t="s">
        <v>257</v>
      </c>
      <c r="E6299">
        <v>1</v>
      </c>
      <c r="F6299">
        <v>2010</v>
      </c>
      <c r="G6299" s="161">
        <v>223387.825018</v>
      </c>
      <c r="H6299" s="161"/>
    </row>
    <row r="6300" spans="2:8" x14ac:dyDescent="0.25">
      <c r="B6300" t="s">
        <v>228</v>
      </c>
      <c r="C6300" t="s">
        <v>252</v>
      </c>
      <c r="D6300" t="s">
        <v>257</v>
      </c>
      <c r="E6300">
        <v>1</v>
      </c>
      <c r="F6300">
        <v>2015</v>
      </c>
      <c r="G6300" s="161">
        <v>265220.37482199998</v>
      </c>
      <c r="H6300" s="161"/>
    </row>
    <row r="6301" spans="2:8" x14ac:dyDescent="0.25">
      <c r="B6301" t="s">
        <v>228</v>
      </c>
      <c r="C6301" t="s">
        <v>252</v>
      </c>
      <c r="D6301" t="s">
        <v>257</v>
      </c>
      <c r="E6301">
        <v>1</v>
      </c>
      <c r="F6301">
        <v>2020</v>
      </c>
      <c r="G6301" s="161">
        <v>291396.48028999998</v>
      </c>
      <c r="H6301" s="161"/>
    </row>
    <row r="6302" spans="2:8" x14ac:dyDescent="0.25">
      <c r="B6302" t="s">
        <v>228</v>
      </c>
      <c r="C6302" t="s">
        <v>252</v>
      </c>
      <c r="D6302" t="s">
        <v>257</v>
      </c>
      <c r="E6302">
        <v>1</v>
      </c>
      <c r="F6302">
        <v>2025</v>
      </c>
      <c r="G6302" s="161">
        <v>319958.54690999998</v>
      </c>
      <c r="H6302" s="161"/>
    </row>
    <row r="6303" spans="2:8" x14ac:dyDescent="0.25">
      <c r="B6303" t="s">
        <v>228</v>
      </c>
      <c r="C6303" t="s">
        <v>252</v>
      </c>
      <c r="D6303" t="s">
        <v>257</v>
      </c>
      <c r="E6303">
        <v>1</v>
      </c>
      <c r="F6303">
        <v>2030</v>
      </c>
      <c r="G6303" s="161">
        <v>337860.997577</v>
      </c>
      <c r="H6303" s="161"/>
    </row>
    <row r="6304" spans="2:8" x14ac:dyDescent="0.25">
      <c r="B6304" t="s">
        <v>228</v>
      </c>
      <c r="C6304" t="s">
        <v>252</v>
      </c>
      <c r="D6304" t="s">
        <v>257</v>
      </c>
      <c r="E6304">
        <v>1</v>
      </c>
      <c r="F6304">
        <v>2035</v>
      </c>
      <c r="G6304" s="161">
        <v>348030.630962</v>
      </c>
      <c r="H6304" s="161"/>
    </row>
    <row r="6305" spans="2:8" x14ac:dyDescent="0.25">
      <c r="B6305" t="s">
        <v>228</v>
      </c>
      <c r="C6305" t="s">
        <v>252</v>
      </c>
      <c r="D6305" t="s">
        <v>257</v>
      </c>
      <c r="E6305">
        <v>1</v>
      </c>
      <c r="F6305">
        <v>2040</v>
      </c>
      <c r="G6305" s="161">
        <v>362614.67669599998</v>
      </c>
      <c r="H6305" s="161"/>
    </row>
    <row r="6306" spans="2:8" x14ac:dyDescent="0.25">
      <c r="B6306" t="s">
        <v>228</v>
      </c>
      <c r="C6306" t="s">
        <v>252</v>
      </c>
      <c r="D6306" t="s">
        <v>257</v>
      </c>
      <c r="E6306">
        <v>1</v>
      </c>
      <c r="F6306">
        <v>2045</v>
      </c>
      <c r="G6306" s="161">
        <v>365604.18607</v>
      </c>
      <c r="H6306" s="161"/>
    </row>
    <row r="6307" spans="2:8" x14ac:dyDescent="0.25">
      <c r="B6307" t="s">
        <v>228</v>
      </c>
      <c r="C6307" t="s">
        <v>252</v>
      </c>
      <c r="D6307" t="s">
        <v>257</v>
      </c>
      <c r="E6307">
        <v>1</v>
      </c>
      <c r="F6307">
        <v>2050</v>
      </c>
      <c r="G6307" s="161">
        <v>369475.86758600001</v>
      </c>
      <c r="H6307" s="161"/>
    </row>
    <row r="6308" spans="2:8" x14ac:dyDescent="0.25">
      <c r="B6308" t="s">
        <v>228</v>
      </c>
      <c r="C6308" t="s">
        <v>252</v>
      </c>
      <c r="D6308" t="s">
        <v>257</v>
      </c>
      <c r="E6308">
        <v>2</v>
      </c>
      <c r="F6308">
        <v>2010</v>
      </c>
      <c r="G6308" s="161">
        <v>111163.10827899999</v>
      </c>
      <c r="H6308" s="161"/>
    </row>
    <row r="6309" spans="2:8" x14ac:dyDescent="0.25">
      <c r="B6309" t="s">
        <v>228</v>
      </c>
      <c r="C6309" t="s">
        <v>252</v>
      </c>
      <c r="D6309" t="s">
        <v>257</v>
      </c>
      <c r="E6309">
        <v>2</v>
      </c>
      <c r="F6309">
        <v>2015</v>
      </c>
      <c r="G6309" s="161">
        <v>128400.83807500001</v>
      </c>
      <c r="H6309" s="161"/>
    </row>
    <row r="6310" spans="2:8" x14ac:dyDescent="0.25">
      <c r="B6310" t="s">
        <v>228</v>
      </c>
      <c r="C6310" t="s">
        <v>252</v>
      </c>
      <c r="D6310" t="s">
        <v>257</v>
      </c>
      <c r="E6310">
        <v>2</v>
      </c>
      <c r="F6310">
        <v>2020</v>
      </c>
      <c r="G6310" s="161">
        <v>133441.46666199999</v>
      </c>
      <c r="H6310" s="161"/>
    </row>
    <row r="6311" spans="2:8" x14ac:dyDescent="0.25">
      <c r="B6311" t="s">
        <v>228</v>
      </c>
      <c r="C6311" t="s">
        <v>252</v>
      </c>
      <c r="D6311" t="s">
        <v>257</v>
      </c>
      <c r="E6311">
        <v>2</v>
      </c>
      <c r="F6311">
        <v>2025</v>
      </c>
      <c r="G6311" s="161">
        <v>137160.07898200001</v>
      </c>
      <c r="H6311" s="161"/>
    </row>
    <row r="6312" spans="2:8" x14ac:dyDescent="0.25">
      <c r="B6312" t="s">
        <v>228</v>
      </c>
      <c r="C6312" t="s">
        <v>252</v>
      </c>
      <c r="D6312" t="s">
        <v>257</v>
      </c>
      <c r="E6312">
        <v>2</v>
      </c>
      <c r="F6312">
        <v>2030</v>
      </c>
      <c r="G6312" s="161">
        <v>142572.30581300001</v>
      </c>
      <c r="H6312" s="161"/>
    </row>
    <row r="6313" spans="2:8" x14ac:dyDescent="0.25">
      <c r="B6313" t="s">
        <v>228</v>
      </c>
      <c r="C6313" t="s">
        <v>252</v>
      </c>
      <c r="D6313" t="s">
        <v>257</v>
      </c>
      <c r="E6313">
        <v>2</v>
      </c>
      <c r="F6313">
        <v>2035</v>
      </c>
      <c r="G6313" s="161">
        <v>140873.113059</v>
      </c>
      <c r="H6313" s="161"/>
    </row>
    <row r="6314" spans="2:8" x14ac:dyDescent="0.25">
      <c r="B6314" t="s">
        <v>228</v>
      </c>
      <c r="C6314" t="s">
        <v>252</v>
      </c>
      <c r="D6314" t="s">
        <v>257</v>
      </c>
      <c r="E6314">
        <v>2</v>
      </c>
      <c r="F6314">
        <v>2040</v>
      </c>
      <c r="G6314" s="161">
        <v>139903.29113100001</v>
      </c>
      <c r="H6314" s="161"/>
    </row>
    <row r="6315" spans="2:8" x14ac:dyDescent="0.25">
      <c r="B6315" t="s">
        <v>228</v>
      </c>
      <c r="C6315" t="s">
        <v>252</v>
      </c>
      <c r="D6315" t="s">
        <v>257</v>
      </c>
      <c r="E6315">
        <v>2</v>
      </c>
      <c r="F6315">
        <v>2045</v>
      </c>
      <c r="G6315" s="161">
        <v>137537.19065400001</v>
      </c>
      <c r="H6315" s="161"/>
    </row>
    <row r="6316" spans="2:8" x14ac:dyDescent="0.25">
      <c r="B6316" t="s">
        <v>228</v>
      </c>
      <c r="C6316" t="s">
        <v>252</v>
      </c>
      <c r="D6316" t="s">
        <v>257</v>
      </c>
      <c r="E6316">
        <v>2</v>
      </c>
      <c r="F6316">
        <v>2050</v>
      </c>
      <c r="G6316" s="161">
        <v>139642.58167300001</v>
      </c>
    </row>
    <row r="6317" spans="2:8" x14ac:dyDescent="0.25">
      <c r="B6317" t="s">
        <v>228</v>
      </c>
      <c r="C6317" t="s">
        <v>252</v>
      </c>
      <c r="D6317" t="s">
        <v>257</v>
      </c>
      <c r="E6317">
        <v>3</v>
      </c>
      <c r="F6317">
        <v>2010</v>
      </c>
      <c r="G6317">
        <v>52618.542014860002</v>
      </c>
    </row>
    <row r="6318" spans="2:8" x14ac:dyDescent="0.25">
      <c r="B6318" t="s">
        <v>228</v>
      </c>
      <c r="C6318" t="s">
        <v>252</v>
      </c>
      <c r="D6318" t="s">
        <v>257</v>
      </c>
      <c r="E6318">
        <v>3</v>
      </c>
      <c r="F6318">
        <v>2015</v>
      </c>
      <c r="G6318">
        <v>62677.845919300002</v>
      </c>
    </row>
    <row r="6319" spans="2:8" x14ac:dyDescent="0.25">
      <c r="B6319" t="s">
        <v>228</v>
      </c>
      <c r="C6319" t="s">
        <v>252</v>
      </c>
      <c r="D6319" t="s">
        <v>257</v>
      </c>
      <c r="E6319">
        <v>3</v>
      </c>
      <c r="F6319">
        <v>2020</v>
      </c>
      <c r="G6319">
        <v>60905.054372400002</v>
      </c>
    </row>
    <row r="6320" spans="2:8" x14ac:dyDescent="0.25">
      <c r="B6320" t="s">
        <v>228</v>
      </c>
      <c r="C6320" t="s">
        <v>252</v>
      </c>
      <c r="D6320" t="s">
        <v>257</v>
      </c>
      <c r="E6320">
        <v>3</v>
      </c>
      <c r="F6320">
        <v>2025</v>
      </c>
      <c r="G6320">
        <v>63495.332311630002</v>
      </c>
    </row>
    <row r="6321" spans="2:7" x14ac:dyDescent="0.25">
      <c r="B6321" t="s">
        <v>228</v>
      </c>
      <c r="C6321" t="s">
        <v>252</v>
      </c>
      <c r="D6321" t="s">
        <v>257</v>
      </c>
      <c r="E6321">
        <v>3</v>
      </c>
      <c r="F6321">
        <v>2030</v>
      </c>
      <c r="G6321">
        <v>59808.923928659999</v>
      </c>
    </row>
    <row r="6322" spans="2:7" x14ac:dyDescent="0.25">
      <c r="B6322" t="s">
        <v>228</v>
      </c>
      <c r="C6322" t="s">
        <v>252</v>
      </c>
      <c r="D6322" t="s">
        <v>257</v>
      </c>
      <c r="E6322">
        <v>3</v>
      </c>
      <c r="F6322">
        <v>2035</v>
      </c>
      <c r="G6322">
        <v>58268.705845340002</v>
      </c>
    </row>
    <row r="6323" spans="2:7" x14ac:dyDescent="0.25">
      <c r="B6323" t="s">
        <v>228</v>
      </c>
      <c r="C6323" t="s">
        <v>252</v>
      </c>
      <c r="D6323" t="s">
        <v>257</v>
      </c>
      <c r="E6323">
        <v>3</v>
      </c>
      <c r="F6323">
        <v>2040</v>
      </c>
      <c r="G6323">
        <v>61807.010432839998</v>
      </c>
    </row>
    <row r="6324" spans="2:7" x14ac:dyDescent="0.25">
      <c r="B6324" t="s">
        <v>228</v>
      </c>
      <c r="C6324" t="s">
        <v>252</v>
      </c>
      <c r="D6324" t="s">
        <v>257</v>
      </c>
      <c r="E6324">
        <v>3</v>
      </c>
      <c r="F6324">
        <v>2045</v>
      </c>
      <c r="G6324">
        <v>60786.747996439997</v>
      </c>
    </row>
    <row r="6325" spans="2:7" x14ac:dyDescent="0.25">
      <c r="B6325" t="s">
        <v>228</v>
      </c>
      <c r="C6325" t="s">
        <v>252</v>
      </c>
      <c r="D6325" t="s">
        <v>257</v>
      </c>
      <c r="E6325">
        <v>3</v>
      </c>
      <c r="F6325">
        <v>2050</v>
      </c>
      <c r="G6325">
        <v>57911.201335500002</v>
      </c>
    </row>
    <row r="6326" spans="2:7" x14ac:dyDescent="0.25">
      <c r="B6326" t="s">
        <v>228</v>
      </c>
      <c r="C6326" t="s">
        <v>252</v>
      </c>
      <c r="D6326" t="s">
        <v>257</v>
      </c>
      <c r="E6326">
        <v>4</v>
      </c>
      <c r="F6326">
        <v>2010</v>
      </c>
      <c r="G6326">
        <v>40936.83228712</v>
      </c>
    </row>
    <row r="6327" spans="2:7" x14ac:dyDescent="0.25">
      <c r="B6327" t="s">
        <v>228</v>
      </c>
      <c r="C6327" t="s">
        <v>252</v>
      </c>
      <c r="D6327" t="s">
        <v>257</v>
      </c>
      <c r="E6327">
        <v>4</v>
      </c>
      <c r="F6327">
        <v>2015</v>
      </c>
      <c r="G6327">
        <v>41174.394318270002</v>
      </c>
    </row>
    <row r="6328" spans="2:7" x14ac:dyDescent="0.25">
      <c r="B6328" t="s">
        <v>228</v>
      </c>
      <c r="C6328" t="s">
        <v>252</v>
      </c>
      <c r="D6328" t="s">
        <v>257</v>
      </c>
      <c r="E6328">
        <v>4</v>
      </c>
      <c r="F6328">
        <v>2020</v>
      </c>
      <c r="G6328">
        <v>40106.090258069999</v>
      </c>
    </row>
    <row r="6329" spans="2:7" x14ac:dyDescent="0.25">
      <c r="B6329" t="s">
        <v>228</v>
      </c>
      <c r="C6329" t="s">
        <v>252</v>
      </c>
      <c r="D6329" t="s">
        <v>257</v>
      </c>
      <c r="E6329">
        <v>4</v>
      </c>
      <c r="F6329">
        <v>2025</v>
      </c>
      <c r="G6329">
        <v>41015.25041198</v>
      </c>
    </row>
    <row r="6330" spans="2:7" x14ac:dyDescent="0.25">
      <c r="B6330" t="s">
        <v>228</v>
      </c>
      <c r="C6330" t="s">
        <v>252</v>
      </c>
      <c r="D6330" t="s">
        <v>257</v>
      </c>
      <c r="E6330">
        <v>4</v>
      </c>
      <c r="F6330">
        <v>2030</v>
      </c>
      <c r="G6330">
        <v>39847.601269240004</v>
      </c>
    </row>
    <row r="6331" spans="2:7" x14ac:dyDescent="0.25">
      <c r="B6331" t="s">
        <v>228</v>
      </c>
      <c r="C6331" t="s">
        <v>252</v>
      </c>
      <c r="D6331" t="s">
        <v>257</v>
      </c>
      <c r="E6331">
        <v>4</v>
      </c>
      <c r="F6331">
        <v>2035</v>
      </c>
      <c r="G6331">
        <v>40737.949397490003</v>
      </c>
    </row>
    <row r="6332" spans="2:7" x14ac:dyDescent="0.25">
      <c r="B6332" t="s">
        <v>228</v>
      </c>
      <c r="C6332" t="s">
        <v>252</v>
      </c>
      <c r="D6332" t="s">
        <v>257</v>
      </c>
      <c r="E6332">
        <v>4</v>
      </c>
      <c r="F6332">
        <v>2040</v>
      </c>
      <c r="G6332">
        <v>40498.983755339999</v>
      </c>
    </row>
    <row r="6333" spans="2:7" x14ac:dyDescent="0.25">
      <c r="B6333" t="s">
        <v>228</v>
      </c>
      <c r="C6333" t="s">
        <v>252</v>
      </c>
      <c r="D6333" t="s">
        <v>257</v>
      </c>
      <c r="E6333">
        <v>4</v>
      </c>
      <c r="F6333">
        <v>2045</v>
      </c>
      <c r="G6333">
        <v>39806.62403793</v>
      </c>
    </row>
    <row r="6334" spans="2:7" x14ac:dyDescent="0.25">
      <c r="B6334" t="s">
        <v>228</v>
      </c>
      <c r="C6334" t="s">
        <v>252</v>
      </c>
      <c r="D6334" t="s">
        <v>257</v>
      </c>
      <c r="E6334">
        <v>4</v>
      </c>
      <c r="F6334">
        <v>2050</v>
      </c>
      <c r="G6334">
        <v>39185.661020560001</v>
      </c>
    </row>
    <row r="6335" spans="2:7" x14ac:dyDescent="0.25">
      <c r="B6335" t="s">
        <v>228</v>
      </c>
      <c r="C6335" t="s">
        <v>252</v>
      </c>
      <c r="D6335" t="s">
        <v>257</v>
      </c>
      <c r="E6335">
        <v>5</v>
      </c>
      <c r="F6335">
        <v>2010</v>
      </c>
      <c r="G6335">
        <v>22731.436297740001</v>
      </c>
    </row>
    <row r="6336" spans="2:7" x14ac:dyDescent="0.25">
      <c r="B6336" t="s">
        <v>228</v>
      </c>
      <c r="C6336" t="s">
        <v>252</v>
      </c>
      <c r="D6336" t="s">
        <v>257</v>
      </c>
      <c r="E6336">
        <v>5</v>
      </c>
      <c r="F6336">
        <v>2015</v>
      </c>
      <c r="G6336">
        <v>18169.868605920001</v>
      </c>
    </row>
    <row r="6337" spans="2:8" x14ac:dyDescent="0.25">
      <c r="B6337" t="s">
        <v>228</v>
      </c>
      <c r="C6337" t="s">
        <v>252</v>
      </c>
      <c r="D6337" t="s">
        <v>257</v>
      </c>
      <c r="E6337">
        <v>5</v>
      </c>
      <c r="F6337">
        <v>2020</v>
      </c>
      <c r="G6337">
        <v>15909.079045070001</v>
      </c>
    </row>
    <row r="6338" spans="2:8" x14ac:dyDescent="0.25">
      <c r="B6338" t="s">
        <v>228</v>
      </c>
      <c r="C6338" t="s">
        <v>252</v>
      </c>
      <c r="D6338" t="s">
        <v>257</v>
      </c>
      <c r="E6338">
        <v>5</v>
      </c>
      <c r="F6338">
        <v>2025</v>
      </c>
      <c r="G6338">
        <v>13973.40557723</v>
      </c>
    </row>
    <row r="6339" spans="2:8" x14ac:dyDescent="0.25">
      <c r="B6339" t="s">
        <v>228</v>
      </c>
      <c r="C6339" t="s">
        <v>252</v>
      </c>
      <c r="D6339" t="s">
        <v>257</v>
      </c>
      <c r="E6339">
        <v>5</v>
      </c>
      <c r="F6339">
        <v>2030</v>
      </c>
      <c r="G6339">
        <v>13856.566457229999</v>
      </c>
    </row>
    <row r="6340" spans="2:8" x14ac:dyDescent="0.25">
      <c r="B6340" t="s">
        <v>228</v>
      </c>
      <c r="C6340" t="s">
        <v>252</v>
      </c>
      <c r="D6340" t="s">
        <v>257</v>
      </c>
      <c r="E6340">
        <v>5</v>
      </c>
      <c r="F6340">
        <v>2035</v>
      </c>
      <c r="G6340">
        <v>12487.02516259</v>
      </c>
    </row>
    <row r="6341" spans="2:8" x14ac:dyDescent="0.25">
      <c r="B6341" t="s">
        <v>228</v>
      </c>
      <c r="C6341" t="s">
        <v>252</v>
      </c>
      <c r="D6341" t="s">
        <v>257</v>
      </c>
      <c r="E6341">
        <v>5</v>
      </c>
      <c r="F6341">
        <v>2040</v>
      </c>
      <c r="G6341">
        <v>13309.88974785</v>
      </c>
    </row>
    <row r="6342" spans="2:8" x14ac:dyDescent="0.25">
      <c r="B6342" t="s">
        <v>228</v>
      </c>
      <c r="C6342" t="s">
        <v>252</v>
      </c>
      <c r="D6342" t="s">
        <v>257</v>
      </c>
      <c r="E6342">
        <v>5</v>
      </c>
      <c r="F6342">
        <v>2045</v>
      </c>
      <c r="G6342">
        <v>12931.26062331</v>
      </c>
    </row>
    <row r="6343" spans="2:8" x14ac:dyDescent="0.25">
      <c r="B6343" t="s">
        <v>228</v>
      </c>
      <c r="C6343" t="s">
        <v>252</v>
      </c>
      <c r="D6343" t="s">
        <v>257</v>
      </c>
      <c r="E6343">
        <v>5</v>
      </c>
      <c r="F6343">
        <v>2050</v>
      </c>
      <c r="G6343">
        <v>14457.309712009999</v>
      </c>
    </row>
    <row r="6344" spans="2:8" x14ac:dyDescent="0.25">
      <c r="B6344" t="s">
        <v>228</v>
      </c>
      <c r="C6344" t="s">
        <v>252</v>
      </c>
      <c r="D6344" t="s">
        <v>257</v>
      </c>
      <c r="E6344">
        <v>6</v>
      </c>
      <c r="F6344">
        <v>2010</v>
      </c>
      <c r="G6344">
        <v>20734.42788721</v>
      </c>
    </row>
    <row r="6345" spans="2:8" x14ac:dyDescent="0.25">
      <c r="B6345" t="s">
        <v>228</v>
      </c>
      <c r="C6345" t="s">
        <v>252</v>
      </c>
      <c r="D6345" t="s">
        <v>257</v>
      </c>
      <c r="E6345">
        <v>6</v>
      </c>
      <c r="F6345">
        <v>2015</v>
      </c>
      <c r="G6345">
        <v>13077.96989687</v>
      </c>
    </row>
    <row r="6346" spans="2:8" x14ac:dyDescent="0.25">
      <c r="B6346" t="s">
        <v>228</v>
      </c>
      <c r="C6346" t="s">
        <v>252</v>
      </c>
      <c r="D6346" t="s">
        <v>257</v>
      </c>
      <c r="E6346">
        <v>6</v>
      </c>
      <c r="F6346">
        <v>2020</v>
      </c>
      <c r="G6346">
        <v>9648.1694762400002</v>
      </c>
    </row>
    <row r="6347" spans="2:8" x14ac:dyDescent="0.25">
      <c r="B6347" t="s">
        <v>228</v>
      </c>
      <c r="C6347" t="s">
        <v>252</v>
      </c>
      <c r="D6347" t="s">
        <v>257</v>
      </c>
      <c r="E6347">
        <v>6</v>
      </c>
      <c r="F6347">
        <v>2025</v>
      </c>
      <c r="G6347">
        <v>8260.2866543199998</v>
      </c>
    </row>
    <row r="6348" spans="2:8" x14ac:dyDescent="0.25">
      <c r="B6348" t="s">
        <v>228</v>
      </c>
      <c r="C6348" t="s">
        <v>252</v>
      </c>
      <c r="D6348" t="s">
        <v>257</v>
      </c>
      <c r="E6348">
        <v>6</v>
      </c>
      <c r="F6348">
        <v>2030</v>
      </c>
      <c r="G6348">
        <v>7882.79161759</v>
      </c>
    </row>
    <row r="6349" spans="2:8" x14ac:dyDescent="0.25">
      <c r="B6349" t="s">
        <v>228</v>
      </c>
      <c r="C6349" t="s">
        <v>252</v>
      </c>
      <c r="D6349" t="s">
        <v>257</v>
      </c>
      <c r="E6349">
        <v>6</v>
      </c>
      <c r="F6349">
        <v>2035</v>
      </c>
      <c r="G6349">
        <v>6940.1493677799999</v>
      </c>
    </row>
    <row r="6350" spans="2:8" x14ac:dyDescent="0.25">
      <c r="B6350" t="s">
        <v>228</v>
      </c>
      <c r="C6350" t="s">
        <v>252</v>
      </c>
      <c r="D6350" t="s">
        <v>257</v>
      </c>
      <c r="E6350">
        <v>6</v>
      </c>
      <c r="F6350">
        <v>2040</v>
      </c>
      <c r="G6350">
        <v>6783.0781161000004</v>
      </c>
    </row>
    <row r="6351" spans="2:8" x14ac:dyDescent="0.25">
      <c r="B6351" t="s">
        <v>228</v>
      </c>
      <c r="C6351" t="s">
        <v>252</v>
      </c>
      <c r="D6351" t="s">
        <v>257</v>
      </c>
      <c r="E6351">
        <v>6</v>
      </c>
      <c r="F6351">
        <v>2045</v>
      </c>
      <c r="G6351">
        <v>7267.2419658400004</v>
      </c>
    </row>
    <row r="6352" spans="2:8" x14ac:dyDescent="0.25">
      <c r="B6352" t="s">
        <v>228</v>
      </c>
      <c r="C6352" t="s">
        <v>252</v>
      </c>
      <c r="D6352" t="s">
        <v>257</v>
      </c>
      <c r="E6352">
        <v>6</v>
      </c>
      <c r="F6352">
        <v>2050</v>
      </c>
      <c r="G6352">
        <v>8882.2768851199999</v>
      </c>
      <c r="H6352" s="161"/>
    </row>
    <row r="6353" spans="2:8" x14ac:dyDescent="0.25">
      <c r="B6353" t="s">
        <v>228</v>
      </c>
      <c r="C6353" t="s">
        <v>252</v>
      </c>
      <c r="D6353" t="s">
        <v>258</v>
      </c>
      <c r="E6353">
        <v>1</v>
      </c>
      <c r="F6353">
        <v>2010</v>
      </c>
      <c r="G6353" s="161">
        <v>652991.72048000002</v>
      </c>
      <c r="H6353" s="161"/>
    </row>
    <row r="6354" spans="2:8" x14ac:dyDescent="0.25">
      <c r="B6354" t="s">
        <v>228</v>
      </c>
      <c r="C6354" t="s">
        <v>252</v>
      </c>
      <c r="D6354" t="s">
        <v>258</v>
      </c>
      <c r="E6354">
        <v>1</v>
      </c>
      <c r="F6354">
        <v>2015</v>
      </c>
      <c r="G6354" s="161">
        <v>650102.318432</v>
      </c>
      <c r="H6354" s="161"/>
    </row>
    <row r="6355" spans="2:8" x14ac:dyDescent="0.25">
      <c r="B6355" t="s">
        <v>228</v>
      </c>
      <c r="C6355" t="s">
        <v>252</v>
      </c>
      <c r="D6355" t="s">
        <v>258</v>
      </c>
      <c r="E6355">
        <v>1</v>
      </c>
      <c r="F6355">
        <v>2020</v>
      </c>
      <c r="G6355" s="161">
        <v>673666.53766599996</v>
      </c>
      <c r="H6355" s="161"/>
    </row>
    <row r="6356" spans="2:8" x14ac:dyDescent="0.25">
      <c r="B6356" t="s">
        <v>228</v>
      </c>
      <c r="C6356" t="s">
        <v>252</v>
      </c>
      <c r="D6356" t="s">
        <v>258</v>
      </c>
      <c r="E6356">
        <v>1</v>
      </c>
      <c r="F6356">
        <v>2025</v>
      </c>
      <c r="G6356" s="161">
        <v>714554.51333300001</v>
      </c>
      <c r="H6356" s="161"/>
    </row>
    <row r="6357" spans="2:8" x14ac:dyDescent="0.25">
      <c r="B6357" t="s">
        <v>228</v>
      </c>
      <c r="C6357" t="s">
        <v>252</v>
      </c>
      <c r="D6357" t="s">
        <v>258</v>
      </c>
      <c r="E6357">
        <v>1</v>
      </c>
      <c r="F6357">
        <v>2030</v>
      </c>
      <c r="G6357" s="161">
        <v>766888.44570899999</v>
      </c>
      <c r="H6357" s="161"/>
    </row>
    <row r="6358" spans="2:8" x14ac:dyDescent="0.25">
      <c r="B6358" t="s">
        <v>228</v>
      </c>
      <c r="C6358" t="s">
        <v>252</v>
      </c>
      <c r="D6358" t="s">
        <v>258</v>
      </c>
      <c r="E6358">
        <v>1</v>
      </c>
      <c r="F6358">
        <v>2035</v>
      </c>
      <c r="G6358" s="161">
        <v>774045.02721500001</v>
      </c>
      <c r="H6358" s="161"/>
    </row>
    <row r="6359" spans="2:8" x14ac:dyDescent="0.25">
      <c r="B6359" t="s">
        <v>228</v>
      </c>
      <c r="C6359" t="s">
        <v>252</v>
      </c>
      <c r="D6359" t="s">
        <v>258</v>
      </c>
      <c r="E6359">
        <v>1</v>
      </c>
      <c r="F6359">
        <v>2040</v>
      </c>
      <c r="G6359" s="161">
        <v>806082.18415800005</v>
      </c>
      <c r="H6359" s="161"/>
    </row>
    <row r="6360" spans="2:8" x14ac:dyDescent="0.25">
      <c r="B6360" t="s">
        <v>228</v>
      </c>
      <c r="C6360" t="s">
        <v>252</v>
      </c>
      <c r="D6360" t="s">
        <v>258</v>
      </c>
      <c r="E6360">
        <v>1</v>
      </c>
      <c r="F6360">
        <v>2045</v>
      </c>
      <c r="G6360" s="161">
        <v>812703.91009799996</v>
      </c>
      <c r="H6360" s="161"/>
    </row>
    <row r="6361" spans="2:8" x14ac:dyDescent="0.25">
      <c r="B6361" t="s">
        <v>228</v>
      </c>
      <c r="C6361" t="s">
        <v>252</v>
      </c>
      <c r="D6361" t="s">
        <v>258</v>
      </c>
      <c r="E6361">
        <v>1</v>
      </c>
      <c r="F6361">
        <v>2050</v>
      </c>
      <c r="G6361" s="161">
        <v>838919.34625599999</v>
      </c>
      <c r="H6361" s="161"/>
    </row>
    <row r="6362" spans="2:8" x14ac:dyDescent="0.25">
      <c r="B6362" t="s">
        <v>228</v>
      </c>
      <c r="C6362" t="s">
        <v>252</v>
      </c>
      <c r="D6362" t="s">
        <v>258</v>
      </c>
      <c r="E6362">
        <v>2</v>
      </c>
      <c r="F6362">
        <v>2010</v>
      </c>
      <c r="G6362" s="161">
        <v>229838.35471499999</v>
      </c>
      <c r="H6362" s="161"/>
    </row>
    <row r="6363" spans="2:8" x14ac:dyDescent="0.25">
      <c r="B6363" t="s">
        <v>228</v>
      </c>
      <c r="C6363" t="s">
        <v>252</v>
      </c>
      <c r="D6363" t="s">
        <v>258</v>
      </c>
      <c r="E6363">
        <v>2</v>
      </c>
      <c r="F6363">
        <v>2015</v>
      </c>
      <c r="G6363" s="161">
        <v>233456.53810000001</v>
      </c>
      <c r="H6363" s="161"/>
    </row>
    <row r="6364" spans="2:8" x14ac:dyDescent="0.25">
      <c r="B6364" t="s">
        <v>228</v>
      </c>
      <c r="C6364" t="s">
        <v>252</v>
      </c>
      <c r="D6364" t="s">
        <v>258</v>
      </c>
      <c r="E6364">
        <v>2</v>
      </c>
      <c r="F6364">
        <v>2020</v>
      </c>
      <c r="G6364" s="161">
        <v>256274.41826000001</v>
      </c>
      <c r="H6364" s="161"/>
    </row>
    <row r="6365" spans="2:8" x14ac:dyDescent="0.25">
      <c r="B6365" t="s">
        <v>228</v>
      </c>
      <c r="C6365" t="s">
        <v>252</v>
      </c>
      <c r="D6365" t="s">
        <v>258</v>
      </c>
      <c r="E6365">
        <v>2</v>
      </c>
      <c r="F6365">
        <v>2025</v>
      </c>
      <c r="G6365" s="161">
        <v>257208.21701399999</v>
      </c>
      <c r="H6365" s="161"/>
    </row>
    <row r="6366" spans="2:8" x14ac:dyDescent="0.25">
      <c r="B6366" t="s">
        <v>228</v>
      </c>
      <c r="C6366" t="s">
        <v>252</v>
      </c>
      <c r="D6366" t="s">
        <v>258</v>
      </c>
      <c r="E6366">
        <v>2</v>
      </c>
      <c r="F6366">
        <v>2030</v>
      </c>
      <c r="G6366" s="161">
        <v>264045.443509</v>
      </c>
      <c r="H6366" s="161"/>
    </row>
    <row r="6367" spans="2:8" x14ac:dyDescent="0.25">
      <c r="B6367" t="s">
        <v>228</v>
      </c>
      <c r="C6367" t="s">
        <v>252</v>
      </c>
      <c r="D6367" t="s">
        <v>258</v>
      </c>
      <c r="E6367">
        <v>2</v>
      </c>
      <c r="F6367">
        <v>2035</v>
      </c>
      <c r="G6367" s="161">
        <v>261233.80100899999</v>
      </c>
      <c r="H6367" s="161"/>
    </row>
    <row r="6368" spans="2:8" x14ac:dyDescent="0.25">
      <c r="B6368" t="s">
        <v>228</v>
      </c>
      <c r="C6368" t="s">
        <v>252</v>
      </c>
      <c r="D6368" t="s">
        <v>258</v>
      </c>
      <c r="E6368">
        <v>2</v>
      </c>
      <c r="F6368">
        <v>2040</v>
      </c>
      <c r="G6368" s="161">
        <v>262124.729781</v>
      </c>
      <c r="H6368" s="161"/>
    </row>
    <row r="6369" spans="2:8" x14ac:dyDescent="0.25">
      <c r="B6369" t="s">
        <v>228</v>
      </c>
      <c r="C6369" t="s">
        <v>252</v>
      </c>
      <c r="D6369" t="s">
        <v>258</v>
      </c>
      <c r="E6369">
        <v>2</v>
      </c>
      <c r="F6369">
        <v>2045</v>
      </c>
      <c r="G6369" s="161">
        <v>265673.95509599999</v>
      </c>
      <c r="H6369" s="161"/>
    </row>
    <row r="6370" spans="2:8" x14ac:dyDescent="0.25">
      <c r="B6370" t="s">
        <v>228</v>
      </c>
      <c r="C6370" t="s">
        <v>252</v>
      </c>
      <c r="D6370" t="s">
        <v>258</v>
      </c>
      <c r="E6370">
        <v>2</v>
      </c>
      <c r="F6370">
        <v>2050</v>
      </c>
      <c r="G6370" s="161">
        <v>270193.24158700003</v>
      </c>
    </row>
    <row r="6371" spans="2:8" x14ac:dyDescent="0.25">
      <c r="B6371" t="s">
        <v>228</v>
      </c>
      <c r="C6371" t="s">
        <v>252</v>
      </c>
      <c r="D6371" t="s">
        <v>258</v>
      </c>
      <c r="E6371">
        <v>3</v>
      </c>
      <c r="F6371">
        <v>2010</v>
      </c>
      <c r="G6371">
        <v>63612.236162900001</v>
      </c>
    </row>
    <row r="6372" spans="2:8" x14ac:dyDescent="0.25">
      <c r="B6372" t="s">
        <v>228</v>
      </c>
      <c r="C6372" t="s">
        <v>252</v>
      </c>
      <c r="D6372" t="s">
        <v>258</v>
      </c>
      <c r="E6372">
        <v>3</v>
      </c>
      <c r="F6372">
        <v>2015</v>
      </c>
      <c r="G6372">
        <v>75030.486422500006</v>
      </c>
    </row>
    <row r="6373" spans="2:8" x14ac:dyDescent="0.25">
      <c r="B6373" t="s">
        <v>228</v>
      </c>
      <c r="C6373" t="s">
        <v>252</v>
      </c>
      <c r="D6373" t="s">
        <v>258</v>
      </c>
      <c r="E6373">
        <v>3</v>
      </c>
      <c r="F6373">
        <v>2020</v>
      </c>
      <c r="G6373">
        <v>86666.449242129995</v>
      </c>
    </row>
    <row r="6374" spans="2:8" x14ac:dyDescent="0.25">
      <c r="B6374" t="s">
        <v>228</v>
      </c>
      <c r="C6374" t="s">
        <v>252</v>
      </c>
      <c r="D6374" t="s">
        <v>258</v>
      </c>
      <c r="E6374">
        <v>3</v>
      </c>
      <c r="F6374">
        <v>2025</v>
      </c>
      <c r="G6374">
        <v>87880.806182999993</v>
      </c>
    </row>
    <row r="6375" spans="2:8" x14ac:dyDescent="0.25">
      <c r="B6375" t="s">
        <v>228</v>
      </c>
      <c r="C6375" t="s">
        <v>252</v>
      </c>
      <c r="D6375" t="s">
        <v>258</v>
      </c>
      <c r="E6375">
        <v>3</v>
      </c>
      <c r="F6375">
        <v>2030</v>
      </c>
      <c r="G6375">
        <v>80507.781609059995</v>
      </c>
    </row>
    <row r="6376" spans="2:8" x14ac:dyDescent="0.25">
      <c r="B6376" t="s">
        <v>228</v>
      </c>
      <c r="C6376" t="s">
        <v>252</v>
      </c>
      <c r="D6376" t="s">
        <v>258</v>
      </c>
      <c r="E6376">
        <v>3</v>
      </c>
      <c r="F6376">
        <v>2035</v>
      </c>
      <c r="G6376">
        <v>84775.572022289998</v>
      </c>
    </row>
    <row r="6377" spans="2:8" x14ac:dyDescent="0.25">
      <c r="B6377" t="s">
        <v>228</v>
      </c>
      <c r="C6377" t="s">
        <v>252</v>
      </c>
      <c r="D6377" t="s">
        <v>258</v>
      </c>
      <c r="E6377">
        <v>3</v>
      </c>
      <c r="F6377">
        <v>2040</v>
      </c>
      <c r="G6377">
        <v>84135.357377699998</v>
      </c>
    </row>
    <row r="6378" spans="2:8" x14ac:dyDescent="0.25">
      <c r="B6378" t="s">
        <v>228</v>
      </c>
      <c r="C6378" t="s">
        <v>252</v>
      </c>
      <c r="D6378" t="s">
        <v>258</v>
      </c>
      <c r="E6378">
        <v>3</v>
      </c>
      <c r="F6378">
        <v>2045</v>
      </c>
      <c r="G6378">
        <v>84566.851752179995</v>
      </c>
    </row>
    <row r="6379" spans="2:8" x14ac:dyDescent="0.25">
      <c r="B6379" t="s">
        <v>228</v>
      </c>
      <c r="C6379" t="s">
        <v>252</v>
      </c>
      <c r="D6379" t="s">
        <v>258</v>
      </c>
      <c r="E6379">
        <v>3</v>
      </c>
      <c r="F6379">
        <v>2050</v>
      </c>
      <c r="G6379">
        <v>83810.486567209999</v>
      </c>
    </row>
    <row r="6380" spans="2:8" x14ac:dyDescent="0.25">
      <c r="B6380" t="s">
        <v>228</v>
      </c>
      <c r="C6380" t="s">
        <v>252</v>
      </c>
      <c r="D6380" t="s">
        <v>258</v>
      </c>
      <c r="E6380">
        <v>4</v>
      </c>
      <c r="F6380">
        <v>2010</v>
      </c>
      <c r="G6380">
        <v>30280.64182904</v>
      </c>
    </row>
    <row r="6381" spans="2:8" x14ac:dyDescent="0.25">
      <c r="B6381" t="s">
        <v>228</v>
      </c>
      <c r="C6381" t="s">
        <v>252</v>
      </c>
      <c r="D6381" t="s">
        <v>258</v>
      </c>
      <c r="E6381">
        <v>4</v>
      </c>
      <c r="F6381">
        <v>2015</v>
      </c>
      <c r="G6381">
        <v>44913.215992880003</v>
      </c>
    </row>
    <row r="6382" spans="2:8" x14ac:dyDescent="0.25">
      <c r="B6382" t="s">
        <v>228</v>
      </c>
      <c r="C6382" t="s">
        <v>252</v>
      </c>
      <c r="D6382" t="s">
        <v>258</v>
      </c>
      <c r="E6382">
        <v>4</v>
      </c>
      <c r="F6382">
        <v>2020</v>
      </c>
      <c r="G6382">
        <v>44996.96261129</v>
      </c>
    </row>
    <row r="6383" spans="2:8" x14ac:dyDescent="0.25">
      <c r="B6383" t="s">
        <v>228</v>
      </c>
      <c r="C6383" t="s">
        <v>252</v>
      </c>
      <c r="D6383" t="s">
        <v>258</v>
      </c>
      <c r="E6383">
        <v>4</v>
      </c>
      <c r="F6383">
        <v>2025</v>
      </c>
      <c r="G6383">
        <v>47900.90443155</v>
      </c>
    </row>
    <row r="6384" spans="2:8" x14ac:dyDescent="0.25">
      <c r="B6384" t="s">
        <v>228</v>
      </c>
      <c r="C6384" t="s">
        <v>252</v>
      </c>
      <c r="D6384" t="s">
        <v>258</v>
      </c>
      <c r="E6384">
        <v>4</v>
      </c>
      <c r="F6384">
        <v>2030</v>
      </c>
      <c r="G6384">
        <v>45710.247748009999</v>
      </c>
    </row>
    <row r="6385" spans="2:7" x14ac:dyDescent="0.25">
      <c r="B6385" t="s">
        <v>228</v>
      </c>
      <c r="C6385" t="s">
        <v>252</v>
      </c>
      <c r="D6385" t="s">
        <v>258</v>
      </c>
      <c r="E6385">
        <v>4</v>
      </c>
      <c r="F6385">
        <v>2035</v>
      </c>
      <c r="G6385">
        <v>48830.053382860002</v>
      </c>
    </row>
    <row r="6386" spans="2:7" x14ac:dyDescent="0.25">
      <c r="B6386" t="s">
        <v>228</v>
      </c>
      <c r="C6386" t="s">
        <v>252</v>
      </c>
      <c r="D6386" t="s">
        <v>258</v>
      </c>
      <c r="E6386">
        <v>4</v>
      </c>
      <c r="F6386">
        <v>2040</v>
      </c>
      <c r="G6386">
        <v>48349.32428624</v>
      </c>
    </row>
    <row r="6387" spans="2:7" x14ac:dyDescent="0.25">
      <c r="B6387" t="s">
        <v>228</v>
      </c>
      <c r="C6387" t="s">
        <v>252</v>
      </c>
      <c r="D6387" t="s">
        <v>258</v>
      </c>
      <c r="E6387">
        <v>4</v>
      </c>
      <c r="F6387">
        <v>2045</v>
      </c>
      <c r="G6387">
        <v>51541.157607330002</v>
      </c>
    </row>
    <row r="6388" spans="2:7" x14ac:dyDescent="0.25">
      <c r="B6388" t="s">
        <v>228</v>
      </c>
      <c r="C6388" t="s">
        <v>252</v>
      </c>
      <c r="D6388" t="s">
        <v>258</v>
      </c>
      <c r="E6388">
        <v>4</v>
      </c>
      <c r="F6388">
        <v>2050</v>
      </c>
      <c r="G6388">
        <v>48186.205496889997</v>
      </c>
    </row>
    <row r="6389" spans="2:7" x14ac:dyDescent="0.25">
      <c r="B6389" t="s">
        <v>228</v>
      </c>
      <c r="C6389" t="s">
        <v>252</v>
      </c>
      <c r="D6389" t="s">
        <v>258</v>
      </c>
      <c r="E6389">
        <v>5</v>
      </c>
      <c r="F6389">
        <v>2010</v>
      </c>
      <c r="G6389">
        <v>12657.269126200001</v>
      </c>
    </row>
    <row r="6390" spans="2:7" x14ac:dyDescent="0.25">
      <c r="B6390" t="s">
        <v>228</v>
      </c>
      <c r="C6390" t="s">
        <v>252</v>
      </c>
      <c r="D6390" t="s">
        <v>258</v>
      </c>
      <c r="E6390">
        <v>5</v>
      </c>
      <c r="F6390">
        <v>2015</v>
      </c>
      <c r="G6390">
        <v>13176.081353</v>
      </c>
    </row>
    <row r="6391" spans="2:7" x14ac:dyDescent="0.25">
      <c r="B6391" t="s">
        <v>228</v>
      </c>
      <c r="C6391" t="s">
        <v>252</v>
      </c>
      <c r="D6391" t="s">
        <v>258</v>
      </c>
      <c r="E6391">
        <v>5</v>
      </c>
      <c r="F6391">
        <v>2020</v>
      </c>
      <c r="G6391">
        <v>14862.291047090001</v>
      </c>
    </row>
    <row r="6392" spans="2:7" x14ac:dyDescent="0.25">
      <c r="B6392" t="s">
        <v>228</v>
      </c>
      <c r="C6392" t="s">
        <v>252</v>
      </c>
      <c r="D6392" t="s">
        <v>258</v>
      </c>
      <c r="E6392">
        <v>5</v>
      </c>
      <c r="F6392">
        <v>2025</v>
      </c>
      <c r="G6392">
        <v>15231.388681529999</v>
      </c>
    </row>
    <row r="6393" spans="2:7" x14ac:dyDescent="0.25">
      <c r="B6393" t="s">
        <v>228</v>
      </c>
      <c r="C6393" t="s">
        <v>252</v>
      </c>
      <c r="D6393" t="s">
        <v>258</v>
      </c>
      <c r="E6393">
        <v>5</v>
      </c>
      <c r="F6393">
        <v>2030</v>
      </c>
      <c r="G6393">
        <v>15457.11739433</v>
      </c>
    </row>
    <row r="6394" spans="2:7" x14ac:dyDescent="0.25">
      <c r="B6394" t="s">
        <v>228</v>
      </c>
      <c r="C6394" t="s">
        <v>252</v>
      </c>
      <c r="D6394" t="s">
        <v>258</v>
      </c>
      <c r="E6394">
        <v>5</v>
      </c>
      <c r="F6394">
        <v>2035</v>
      </c>
      <c r="G6394">
        <v>14235.40310118</v>
      </c>
    </row>
    <row r="6395" spans="2:7" x14ac:dyDescent="0.25">
      <c r="B6395" t="s">
        <v>228</v>
      </c>
      <c r="C6395" t="s">
        <v>252</v>
      </c>
      <c r="D6395" t="s">
        <v>258</v>
      </c>
      <c r="E6395">
        <v>5</v>
      </c>
      <c r="F6395">
        <v>2040</v>
      </c>
      <c r="G6395">
        <v>15480.053162529999</v>
      </c>
    </row>
    <row r="6396" spans="2:7" x14ac:dyDescent="0.25">
      <c r="B6396" t="s">
        <v>228</v>
      </c>
      <c r="C6396" t="s">
        <v>252</v>
      </c>
      <c r="D6396" t="s">
        <v>258</v>
      </c>
      <c r="E6396">
        <v>5</v>
      </c>
      <c r="F6396">
        <v>2045</v>
      </c>
      <c r="G6396">
        <v>13407.7785802</v>
      </c>
    </row>
    <row r="6397" spans="2:7" x14ac:dyDescent="0.25">
      <c r="B6397" t="s">
        <v>228</v>
      </c>
      <c r="C6397" t="s">
        <v>252</v>
      </c>
      <c r="D6397" t="s">
        <v>258</v>
      </c>
      <c r="E6397">
        <v>5</v>
      </c>
      <c r="F6397">
        <v>2050</v>
      </c>
      <c r="G6397">
        <v>15392.828922999999</v>
      </c>
    </row>
    <row r="6398" spans="2:7" x14ac:dyDescent="0.25">
      <c r="B6398" t="s">
        <v>228</v>
      </c>
      <c r="C6398" t="s">
        <v>252</v>
      </c>
      <c r="D6398" t="s">
        <v>258</v>
      </c>
      <c r="E6398">
        <v>6</v>
      </c>
      <c r="F6398">
        <v>2010</v>
      </c>
      <c r="G6398">
        <v>7342.09798374</v>
      </c>
    </row>
    <row r="6399" spans="2:7" x14ac:dyDescent="0.25">
      <c r="B6399" t="s">
        <v>228</v>
      </c>
      <c r="C6399" t="s">
        <v>252</v>
      </c>
      <c r="D6399" t="s">
        <v>258</v>
      </c>
      <c r="E6399">
        <v>6</v>
      </c>
      <c r="F6399">
        <v>2015</v>
      </c>
      <c r="G6399">
        <v>6168.3643581899996</v>
      </c>
    </row>
    <row r="6400" spans="2:7" x14ac:dyDescent="0.25">
      <c r="B6400" t="s">
        <v>228</v>
      </c>
      <c r="C6400" t="s">
        <v>252</v>
      </c>
      <c r="D6400" t="s">
        <v>258</v>
      </c>
      <c r="E6400">
        <v>6</v>
      </c>
      <c r="F6400">
        <v>2020</v>
      </c>
      <c r="G6400">
        <v>6384.0418118799998</v>
      </c>
    </row>
    <row r="6401" spans="2:8" x14ac:dyDescent="0.25">
      <c r="B6401" t="s">
        <v>228</v>
      </c>
      <c r="C6401" t="s">
        <v>252</v>
      </c>
      <c r="D6401" t="s">
        <v>258</v>
      </c>
      <c r="E6401">
        <v>6</v>
      </c>
      <c r="F6401">
        <v>2025</v>
      </c>
      <c r="G6401">
        <v>7249.0766726000002</v>
      </c>
    </row>
    <row r="6402" spans="2:8" x14ac:dyDescent="0.25">
      <c r="B6402" t="s">
        <v>228</v>
      </c>
      <c r="C6402" t="s">
        <v>252</v>
      </c>
      <c r="D6402" t="s">
        <v>258</v>
      </c>
      <c r="E6402">
        <v>6</v>
      </c>
      <c r="F6402">
        <v>2030</v>
      </c>
      <c r="G6402">
        <v>6259.5232725599999</v>
      </c>
    </row>
    <row r="6403" spans="2:8" x14ac:dyDescent="0.25">
      <c r="B6403" t="s">
        <v>228</v>
      </c>
      <c r="C6403" t="s">
        <v>252</v>
      </c>
      <c r="D6403" t="s">
        <v>258</v>
      </c>
      <c r="E6403">
        <v>6</v>
      </c>
      <c r="F6403">
        <v>2035</v>
      </c>
      <c r="G6403">
        <v>6514.4951324699996</v>
      </c>
    </row>
    <row r="6404" spans="2:8" x14ac:dyDescent="0.25">
      <c r="B6404" t="s">
        <v>228</v>
      </c>
      <c r="C6404" t="s">
        <v>252</v>
      </c>
      <c r="D6404" t="s">
        <v>258</v>
      </c>
      <c r="E6404">
        <v>6</v>
      </c>
      <c r="F6404">
        <v>2040</v>
      </c>
      <c r="G6404">
        <v>6313.6116015999996</v>
      </c>
    </row>
    <row r="6405" spans="2:8" x14ac:dyDescent="0.25">
      <c r="B6405" t="s">
        <v>228</v>
      </c>
      <c r="C6405" t="s">
        <v>252</v>
      </c>
      <c r="D6405" t="s">
        <v>258</v>
      </c>
      <c r="E6405">
        <v>6</v>
      </c>
      <c r="F6405">
        <v>2045</v>
      </c>
      <c r="G6405">
        <v>7290.7950508399999</v>
      </c>
    </row>
    <row r="6406" spans="2:8" x14ac:dyDescent="0.25">
      <c r="B6406" t="s">
        <v>228</v>
      </c>
      <c r="C6406" t="s">
        <v>252</v>
      </c>
      <c r="D6406" t="s">
        <v>258</v>
      </c>
      <c r="E6406">
        <v>6</v>
      </c>
      <c r="F6406">
        <v>2050</v>
      </c>
      <c r="G6406">
        <v>7984.4663537300003</v>
      </c>
      <c r="H6406" s="161"/>
    </row>
    <row r="6407" spans="2:8" x14ac:dyDescent="0.25">
      <c r="B6407" t="s">
        <v>228</v>
      </c>
      <c r="C6407" t="s">
        <v>252</v>
      </c>
      <c r="D6407" t="s">
        <v>259</v>
      </c>
      <c r="E6407">
        <v>1</v>
      </c>
      <c r="F6407">
        <v>2010</v>
      </c>
      <c r="G6407" s="161">
        <v>276152.71878200001</v>
      </c>
      <c r="H6407" s="161"/>
    </row>
    <row r="6408" spans="2:8" x14ac:dyDescent="0.25">
      <c r="B6408" t="s">
        <v>228</v>
      </c>
      <c r="C6408" t="s">
        <v>252</v>
      </c>
      <c r="D6408" t="s">
        <v>259</v>
      </c>
      <c r="E6408">
        <v>1</v>
      </c>
      <c r="F6408">
        <v>2015</v>
      </c>
      <c r="G6408" s="161">
        <v>315187.94609799999</v>
      </c>
      <c r="H6408" s="161"/>
    </row>
    <row r="6409" spans="2:8" x14ac:dyDescent="0.25">
      <c r="B6409" t="s">
        <v>228</v>
      </c>
      <c r="C6409" t="s">
        <v>252</v>
      </c>
      <c r="D6409" t="s">
        <v>259</v>
      </c>
      <c r="E6409">
        <v>1</v>
      </c>
      <c r="F6409">
        <v>2020</v>
      </c>
      <c r="G6409" s="161">
        <v>364561.01710200001</v>
      </c>
      <c r="H6409" s="161"/>
    </row>
    <row r="6410" spans="2:8" x14ac:dyDescent="0.25">
      <c r="B6410" t="s">
        <v>228</v>
      </c>
      <c r="C6410" t="s">
        <v>252</v>
      </c>
      <c r="D6410" t="s">
        <v>259</v>
      </c>
      <c r="E6410">
        <v>1</v>
      </c>
      <c r="F6410">
        <v>2025</v>
      </c>
      <c r="G6410" s="161">
        <v>400264.99635500001</v>
      </c>
      <c r="H6410" s="161"/>
    </row>
    <row r="6411" spans="2:8" x14ac:dyDescent="0.25">
      <c r="B6411" t="s">
        <v>228</v>
      </c>
      <c r="C6411" t="s">
        <v>252</v>
      </c>
      <c r="D6411" t="s">
        <v>259</v>
      </c>
      <c r="E6411">
        <v>1</v>
      </c>
      <c r="F6411">
        <v>2030</v>
      </c>
      <c r="G6411" s="161">
        <v>452135.01587200002</v>
      </c>
      <c r="H6411" s="161"/>
    </row>
    <row r="6412" spans="2:8" x14ac:dyDescent="0.25">
      <c r="B6412" t="s">
        <v>228</v>
      </c>
      <c r="C6412" t="s">
        <v>252</v>
      </c>
      <c r="D6412" t="s">
        <v>259</v>
      </c>
      <c r="E6412">
        <v>1</v>
      </c>
      <c r="F6412">
        <v>2035</v>
      </c>
      <c r="G6412" s="161">
        <v>481609.36408899998</v>
      </c>
      <c r="H6412" s="161"/>
    </row>
    <row r="6413" spans="2:8" x14ac:dyDescent="0.25">
      <c r="B6413" t="s">
        <v>228</v>
      </c>
      <c r="C6413" t="s">
        <v>252</v>
      </c>
      <c r="D6413" t="s">
        <v>259</v>
      </c>
      <c r="E6413">
        <v>1</v>
      </c>
      <c r="F6413">
        <v>2040</v>
      </c>
      <c r="G6413" s="161">
        <v>496364.90049299999</v>
      </c>
      <c r="H6413" s="161"/>
    </row>
    <row r="6414" spans="2:8" x14ac:dyDescent="0.25">
      <c r="B6414" t="s">
        <v>228</v>
      </c>
      <c r="C6414" t="s">
        <v>252</v>
      </c>
      <c r="D6414" t="s">
        <v>259</v>
      </c>
      <c r="E6414">
        <v>1</v>
      </c>
      <c r="F6414">
        <v>2045</v>
      </c>
      <c r="G6414" s="161">
        <v>513863.74849999999</v>
      </c>
      <c r="H6414" s="161"/>
    </row>
    <row r="6415" spans="2:8" x14ac:dyDescent="0.25">
      <c r="B6415" t="s">
        <v>228</v>
      </c>
      <c r="C6415" t="s">
        <v>252</v>
      </c>
      <c r="D6415" t="s">
        <v>259</v>
      </c>
      <c r="E6415">
        <v>1</v>
      </c>
      <c r="F6415">
        <v>2050</v>
      </c>
      <c r="G6415" s="161">
        <v>519407.00081499998</v>
      </c>
      <c r="H6415" s="161"/>
    </row>
    <row r="6416" spans="2:8" x14ac:dyDescent="0.25">
      <c r="B6416" t="s">
        <v>228</v>
      </c>
      <c r="C6416" t="s">
        <v>252</v>
      </c>
      <c r="D6416" t="s">
        <v>259</v>
      </c>
      <c r="E6416">
        <v>2</v>
      </c>
      <c r="F6416">
        <v>2010</v>
      </c>
      <c r="G6416" s="161">
        <v>167684.19762299999</v>
      </c>
      <c r="H6416" s="161"/>
    </row>
    <row r="6417" spans="2:8" x14ac:dyDescent="0.25">
      <c r="B6417" t="s">
        <v>228</v>
      </c>
      <c r="C6417" t="s">
        <v>252</v>
      </c>
      <c r="D6417" t="s">
        <v>259</v>
      </c>
      <c r="E6417">
        <v>2</v>
      </c>
      <c r="F6417">
        <v>2015</v>
      </c>
      <c r="G6417" s="161">
        <v>178438.76388300001</v>
      </c>
      <c r="H6417" s="161"/>
    </row>
    <row r="6418" spans="2:8" x14ac:dyDescent="0.25">
      <c r="B6418" t="s">
        <v>228</v>
      </c>
      <c r="C6418" t="s">
        <v>252</v>
      </c>
      <c r="D6418" t="s">
        <v>259</v>
      </c>
      <c r="E6418">
        <v>2</v>
      </c>
      <c r="F6418">
        <v>2020</v>
      </c>
      <c r="G6418" s="161">
        <v>185610.96953100001</v>
      </c>
      <c r="H6418" s="161"/>
    </row>
    <row r="6419" spans="2:8" x14ac:dyDescent="0.25">
      <c r="B6419" t="s">
        <v>228</v>
      </c>
      <c r="C6419" t="s">
        <v>252</v>
      </c>
      <c r="D6419" t="s">
        <v>259</v>
      </c>
      <c r="E6419">
        <v>2</v>
      </c>
      <c r="F6419">
        <v>2025</v>
      </c>
      <c r="G6419" s="161">
        <v>194300.09001700001</v>
      </c>
      <c r="H6419" s="161"/>
    </row>
    <row r="6420" spans="2:8" x14ac:dyDescent="0.25">
      <c r="B6420" t="s">
        <v>228</v>
      </c>
      <c r="C6420" t="s">
        <v>252</v>
      </c>
      <c r="D6420" t="s">
        <v>259</v>
      </c>
      <c r="E6420">
        <v>2</v>
      </c>
      <c r="F6420">
        <v>2030</v>
      </c>
      <c r="G6420" s="161">
        <v>201420.53142799999</v>
      </c>
      <c r="H6420" s="161"/>
    </row>
    <row r="6421" spans="2:8" x14ac:dyDescent="0.25">
      <c r="B6421" t="s">
        <v>228</v>
      </c>
      <c r="C6421" t="s">
        <v>252</v>
      </c>
      <c r="D6421" t="s">
        <v>259</v>
      </c>
      <c r="E6421">
        <v>2</v>
      </c>
      <c r="F6421">
        <v>2035</v>
      </c>
      <c r="G6421" s="161">
        <v>199708.13356799999</v>
      </c>
      <c r="H6421" s="161"/>
    </row>
    <row r="6422" spans="2:8" x14ac:dyDescent="0.25">
      <c r="B6422" t="s">
        <v>228</v>
      </c>
      <c r="C6422" t="s">
        <v>252</v>
      </c>
      <c r="D6422" t="s">
        <v>259</v>
      </c>
      <c r="E6422">
        <v>2</v>
      </c>
      <c r="F6422">
        <v>2040</v>
      </c>
      <c r="G6422" s="161">
        <v>208809.85410999999</v>
      </c>
      <c r="H6422" s="161"/>
    </row>
    <row r="6423" spans="2:8" x14ac:dyDescent="0.25">
      <c r="B6423" t="s">
        <v>228</v>
      </c>
      <c r="C6423" t="s">
        <v>252</v>
      </c>
      <c r="D6423" t="s">
        <v>259</v>
      </c>
      <c r="E6423">
        <v>2</v>
      </c>
      <c r="F6423">
        <v>2045</v>
      </c>
      <c r="G6423" s="161">
        <v>210947.166306</v>
      </c>
      <c r="H6423" s="161"/>
    </row>
    <row r="6424" spans="2:8" x14ac:dyDescent="0.25">
      <c r="B6424" t="s">
        <v>228</v>
      </c>
      <c r="C6424" t="s">
        <v>252</v>
      </c>
      <c r="D6424" t="s">
        <v>259</v>
      </c>
      <c r="E6424">
        <v>2</v>
      </c>
      <c r="F6424">
        <v>2050</v>
      </c>
      <c r="G6424" s="161">
        <v>204022.211939</v>
      </c>
    </row>
    <row r="6425" spans="2:8" x14ac:dyDescent="0.25">
      <c r="B6425" t="s">
        <v>228</v>
      </c>
      <c r="C6425" t="s">
        <v>252</v>
      </c>
      <c r="D6425" t="s">
        <v>259</v>
      </c>
      <c r="E6425">
        <v>3</v>
      </c>
      <c r="F6425">
        <v>2010</v>
      </c>
      <c r="G6425">
        <v>33454.819467920002</v>
      </c>
    </row>
    <row r="6426" spans="2:8" x14ac:dyDescent="0.25">
      <c r="B6426" t="s">
        <v>228</v>
      </c>
      <c r="C6426" t="s">
        <v>252</v>
      </c>
      <c r="D6426" t="s">
        <v>259</v>
      </c>
      <c r="E6426">
        <v>3</v>
      </c>
      <c r="F6426">
        <v>2015</v>
      </c>
      <c r="G6426">
        <v>38888.411688020002</v>
      </c>
    </row>
    <row r="6427" spans="2:8" x14ac:dyDescent="0.25">
      <c r="B6427" t="s">
        <v>228</v>
      </c>
      <c r="C6427" t="s">
        <v>252</v>
      </c>
      <c r="D6427" t="s">
        <v>259</v>
      </c>
      <c r="E6427">
        <v>3</v>
      </c>
      <c r="F6427">
        <v>2020</v>
      </c>
      <c r="G6427">
        <v>40999.208622530001</v>
      </c>
    </row>
    <row r="6428" spans="2:8" x14ac:dyDescent="0.25">
      <c r="B6428" t="s">
        <v>228</v>
      </c>
      <c r="C6428" t="s">
        <v>252</v>
      </c>
      <c r="D6428" t="s">
        <v>259</v>
      </c>
      <c r="E6428">
        <v>3</v>
      </c>
      <c r="F6428">
        <v>2025</v>
      </c>
      <c r="G6428">
        <v>39257.926240350003</v>
      </c>
    </row>
    <row r="6429" spans="2:8" x14ac:dyDescent="0.25">
      <c r="B6429" t="s">
        <v>228</v>
      </c>
      <c r="C6429" t="s">
        <v>252</v>
      </c>
      <c r="D6429" t="s">
        <v>259</v>
      </c>
      <c r="E6429">
        <v>3</v>
      </c>
      <c r="F6429">
        <v>2030</v>
      </c>
      <c r="G6429">
        <v>38650.93184967</v>
      </c>
    </row>
    <row r="6430" spans="2:8" x14ac:dyDescent="0.25">
      <c r="B6430" t="s">
        <v>228</v>
      </c>
      <c r="C6430" t="s">
        <v>252</v>
      </c>
      <c r="D6430" t="s">
        <v>259</v>
      </c>
      <c r="E6430">
        <v>3</v>
      </c>
      <c r="F6430">
        <v>2035</v>
      </c>
      <c r="G6430">
        <v>42009.985589019998</v>
      </c>
    </row>
    <row r="6431" spans="2:8" x14ac:dyDescent="0.25">
      <c r="B6431" t="s">
        <v>228</v>
      </c>
      <c r="C6431" t="s">
        <v>252</v>
      </c>
      <c r="D6431" t="s">
        <v>259</v>
      </c>
      <c r="E6431">
        <v>3</v>
      </c>
      <c r="F6431">
        <v>2040</v>
      </c>
      <c r="G6431">
        <v>47843.659215959997</v>
      </c>
    </row>
    <row r="6432" spans="2:8" x14ac:dyDescent="0.25">
      <c r="B6432" t="s">
        <v>228</v>
      </c>
      <c r="C6432" t="s">
        <v>252</v>
      </c>
      <c r="D6432" t="s">
        <v>259</v>
      </c>
      <c r="E6432">
        <v>3</v>
      </c>
      <c r="F6432">
        <v>2045</v>
      </c>
      <c r="G6432">
        <v>44529.72985561</v>
      </c>
    </row>
    <row r="6433" spans="2:7" x14ac:dyDescent="0.25">
      <c r="B6433" t="s">
        <v>228</v>
      </c>
      <c r="C6433" t="s">
        <v>252</v>
      </c>
      <c r="D6433" t="s">
        <v>259</v>
      </c>
      <c r="E6433">
        <v>3</v>
      </c>
      <c r="F6433">
        <v>2050</v>
      </c>
      <c r="G6433">
        <v>46980.444579249997</v>
      </c>
    </row>
    <row r="6434" spans="2:7" x14ac:dyDescent="0.25">
      <c r="B6434" t="s">
        <v>228</v>
      </c>
      <c r="C6434" t="s">
        <v>252</v>
      </c>
      <c r="D6434" t="s">
        <v>259</v>
      </c>
      <c r="E6434">
        <v>4</v>
      </c>
      <c r="F6434">
        <v>2010</v>
      </c>
      <c r="G6434">
        <v>12691.12202914</v>
      </c>
    </row>
    <row r="6435" spans="2:7" x14ac:dyDescent="0.25">
      <c r="B6435" t="s">
        <v>228</v>
      </c>
      <c r="C6435" t="s">
        <v>252</v>
      </c>
      <c r="D6435" t="s">
        <v>259</v>
      </c>
      <c r="E6435">
        <v>4</v>
      </c>
      <c r="F6435">
        <v>2015</v>
      </c>
      <c r="G6435">
        <v>21707.20840508</v>
      </c>
    </row>
    <row r="6436" spans="2:7" x14ac:dyDescent="0.25">
      <c r="B6436" t="s">
        <v>228</v>
      </c>
      <c r="C6436" t="s">
        <v>252</v>
      </c>
      <c r="D6436" t="s">
        <v>259</v>
      </c>
      <c r="E6436">
        <v>4</v>
      </c>
      <c r="F6436">
        <v>2020</v>
      </c>
      <c r="G6436">
        <v>24874.420506220002</v>
      </c>
    </row>
    <row r="6437" spans="2:7" x14ac:dyDescent="0.25">
      <c r="B6437" t="s">
        <v>228</v>
      </c>
      <c r="C6437" t="s">
        <v>252</v>
      </c>
      <c r="D6437" t="s">
        <v>259</v>
      </c>
      <c r="E6437">
        <v>4</v>
      </c>
      <c r="F6437">
        <v>2025</v>
      </c>
      <c r="G6437">
        <v>25429.245055060001</v>
      </c>
    </row>
    <row r="6438" spans="2:7" x14ac:dyDescent="0.25">
      <c r="B6438" t="s">
        <v>228</v>
      </c>
      <c r="C6438" t="s">
        <v>252</v>
      </c>
      <c r="D6438" t="s">
        <v>259</v>
      </c>
      <c r="E6438">
        <v>4</v>
      </c>
      <c r="F6438">
        <v>2030</v>
      </c>
      <c r="G6438">
        <v>25325.391916479999</v>
      </c>
    </row>
    <row r="6439" spans="2:7" x14ac:dyDescent="0.25">
      <c r="B6439" t="s">
        <v>228</v>
      </c>
      <c r="C6439" t="s">
        <v>252</v>
      </c>
      <c r="D6439" t="s">
        <v>259</v>
      </c>
      <c r="E6439">
        <v>4</v>
      </c>
      <c r="F6439">
        <v>2035</v>
      </c>
      <c r="G6439">
        <v>26422.846819859999</v>
      </c>
    </row>
    <row r="6440" spans="2:7" x14ac:dyDescent="0.25">
      <c r="B6440" t="s">
        <v>228</v>
      </c>
      <c r="C6440" t="s">
        <v>252</v>
      </c>
      <c r="D6440" t="s">
        <v>259</v>
      </c>
      <c r="E6440">
        <v>4</v>
      </c>
      <c r="F6440">
        <v>2040</v>
      </c>
      <c r="G6440">
        <v>26420.84781359</v>
      </c>
    </row>
    <row r="6441" spans="2:7" x14ac:dyDescent="0.25">
      <c r="B6441" t="s">
        <v>228</v>
      </c>
      <c r="C6441" t="s">
        <v>252</v>
      </c>
      <c r="D6441" t="s">
        <v>259</v>
      </c>
      <c r="E6441">
        <v>4</v>
      </c>
      <c r="F6441">
        <v>2045</v>
      </c>
      <c r="G6441">
        <v>28809.071173389999</v>
      </c>
    </row>
    <row r="6442" spans="2:7" x14ac:dyDescent="0.25">
      <c r="B6442" t="s">
        <v>228</v>
      </c>
      <c r="C6442" t="s">
        <v>252</v>
      </c>
      <c r="D6442" t="s">
        <v>259</v>
      </c>
      <c r="E6442">
        <v>4</v>
      </c>
      <c r="F6442">
        <v>2050</v>
      </c>
      <c r="G6442">
        <v>27636.654774750001</v>
      </c>
    </row>
    <row r="6443" spans="2:7" x14ac:dyDescent="0.25">
      <c r="B6443" t="s">
        <v>228</v>
      </c>
      <c r="C6443" t="s">
        <v>252</v>
      </c>
      <c r="D6443" t="s">
        <v>259</v>
      </c>
      <c r="E6443">
        <v>5</v>
      </c>
      <c r="F6443">
        <v>2010</v>
      </c>
      <c r="G6443">
        <v>3204.0960872199998</v>
      </c>
    </row>
    <row r="6444" spans="2:7" x14ac:dyDescent="0.25">
      <c r="B6444" t="s">
        <v>228</v>
      </c>
      <c r="C6444" t="s">
        <v>252</v>
      </c>
      <c r="D6444" t="s">
        <v>259</v>
      </c>
      <c r="E6444">
        <v>5</v>
      </c>
      <c r="F6444">
        <v>2015</v>
      </c>
      <c r="G6444">
        <v>7043.31096634</v>
      </c>
    </row>
    <row r="6445" spans="2:7" x14ac:dyDescent="0.25">
      <c r="B6445" t="s">
        <v>228</v>
      </c>
      <c r="C6445" t="s">
        <v>252</v>
      </c>
      <c r="D6445" t="s">
        <v>259</v>
      </c>
      <c r="E6445">
        <v>5</v>
      </c>
      <c r="F6445">
        <v>2020</v>
      </c>
      <c r="G6445">
        <v>6561.1070404700004</v>
      </c>
    </row>
    <row r="6446" spans="2:7" x14ac:dyDescent="0.25">
      <c r="B6446" t="s">
        <v>228</v>
      </c>
      <c r="C6446" t="s">
        <v>252</v>
      </c>
      <c r="D6446" t="s">
        <v>259</v>
      </c>
      <c r="E6446">
        <v>5</v>
      </c>
      <c r="F6446">
        <v>2025</v>
      </c>
      <c r="G6446">
        <v>9320.8825479299994</v>
      </c>
    </row>
    <row r="6447" spans="2:7" x14ac:dyDescent="0.25">
      <c r="B6447" t="s">
        <v>228</v>
      </c>
      <c r="C6447" t="s">
        <v>252</v>
      </c>
      <c r="D6447" t="s">
        <v>259</v>
      </c>
      <c r="E6447">
        <v>5</v>
      </c>
      <c r="F6447">
        <v>2030</v>
      </c>
      <c r="G6447">
        <v>8375.6635530399999</v>
      </c>
    </row>
    <row r="6448" spans="2:7" x14ac:dyDescent="0.25">
      <c r="B6448" t="s">
        <v>228</v>
      </c>
      <c r="C6448" t="s">
        <v>252</v>
      </c>
      <c r="D6448" t="s">
        <v>259</v>
      </c>
      <c r="E6448">
        <v>5</v>
      </c>
      <c r="F6448">
        <v>2035</v>
      </c>
      <c r="G6448">
        <v>7033.5958548099998</v>
      </c>
    </row>
    <row r="6449" spans="2:8" x14ac:dyDescent="0.25">
      <c r="B6449" t="s">
        <v>228</v>
      </c>
      <c r="C6449" t="s">
        <v>252</v>
      </c>
      <c r="D6449" t="s">
        <v>259</v>
      </c>
      <c r="E6449">
        <v>5</v>
      </c>
      <c r="F6449">
        <v>2040</v>
      </c>
      <c r="G6449">
        <v>7969.1008561400004</v>
      </c>
    </row>
    <row r="6450" spans="2:8" x14ac:dyDescent="0.25">
      <c r="B6450" t="s">
        <v>228</v>
      </c>
      <c r="C6450" t="s">
        <v>252</v>
      </c>
      <c r="D6450" t="s">
        <v>259</v>
      </c>
      <c r="E6450">
        <v>5</v>
      </c>
      <c r="F6450">
        <v>2045</v>
      </c>
      <c r="G6450">
        <v>6689.8235821400003</v>
      </c>
    </row>
    <row r="6451" spans="2:8" x14ac:dyDescent="0.25">
      <c r="B6451" t="s">
        <v>228</v>
      </c>
      <c r="C6451" t="s">
        <v>252</v>
      </c>
      <c r="D6451" t="s">
        <v>259</v>
      </c>
      <c r="E6451">
        <v>5</v>
      </c>
      <c r="F6451">
        <v>2050</v>
      </c>
      <c r="G6451">
        <v>8970.8541265000003</v>
      </c>
    </row>
    <row r="6452" spans="2:8" x14ac:dyDescent="0.25">
      <c r="B6452" t="s">
        <v>228</v>
      </c>
      <c r="C6452" t="s">
        <v>252</v>
      </c>
      <c r="D6452" t="s">
        <v>259</v>
      </c>
      <c r="E6452">
        <v>6</v>
      </c>
      <c r="F6452">
        <v>2010</v>
      </c>
      <c r="G6452">
        <v>2121.0930595700002</v>
      </c>
    </row>
    <row r="6453" spans="2:8" x14ac:dyDescent="0.25">
      <c r="B6453" t="s">
        <v>228</v>
      </c>
      <c r="C6453" t="s">
        <v>252</v>
      </c>
      <c r="D6453" t="s">
        <v>259</v>
      </c>
      <c r="E6453">
        <v>6</v>
      </c>
      <c r="F6453">
        <v>2015</v>
      </c>
      <c r="G6453">
        <v>1897.8250665</v>
      </c>
    </row>
    <row r="6454" spans="2:8" x14ac:dyDescent="0.25">
      <c r="B6454" t="s">
        <v>228</v>
      </c>
      <c r="C6454" t="s">
        <v>252</v>
      </c>
      <c r="D6454" t="s">
        <v>259</v>
      </c>
      <c r="E6454">
        <v>6</v>
      </c>
      <c r="F6454">
        <v>2020</v>
      </c>
      <c r="G6454">
        <v>3428.01053796</v>
      </c>
    </row>
    <row r="6455" spans="2:8" x14ac:dyDescent="0.25">
      <c r="B6455" t="s">
        <v>228</v>
      </c>
      <c r="C6455" t="s">
        <v>252</v>
      </c>
      <c r="D6455" t="s">
        <v>259</v>
      </c>
      <c r="E6455">
        <v>6</v>
      </c>
      <c r="F6455">
        <v>2025</v>
      </c>
      <c r="G6455">
        <v>2598</v>
      </c>
    </row>
    <row r="6456" spans="2:8" x14ac:dyDescent="0.25">
      <c r="B6456" t="s">
        <v>228</v>
      </c>
      <c r="C6456" t="s">
        <v>252</v>
      </c>
      <c r="D6456" t="s">
        <v>259</v>
      </c>
      <c r="E6456">
        <v>6</v>
      </c>
      <c r="F6456">
        <v>2030</v>
      </c>
      <c r="G6456">
        <v>2166</v>
      </c>
    </row>
    <row r="6457" spans="2:8" x14ac:dyDescent="0.25">
      <c r="B6457" t="s">
        <v>228</v>
      </c>
      <c r="C6457" t="s">
        <v>252</v>
      </c>
      <c r="D6457" t="s">
        <v>259</v>
      </c>
      <c r="E6457">
        <v>6</v>
      </c>
      <c r="F6457">
        <v>2035</v>
      </c>
      <c r="G6457">
        <v>3429.71351491</v>
      </c>
    </row>
    <row r="6458" spans="2:8" x14ac:dyDescent="0.25">
      <c r="B6458" t="s">
        <v>228</v>
      </c>
      <c r="C6458" t="s">
        <v>252</v>
      </c>
      <c r="D6458" t="s">
        <v>259</v>
      </c>
      <c r="E6458">
        <v>6</v>
      </c>
      <c r="F6458">
        <v>2040</v>
      </c>
      <c r="G6458">
        <v>2936.9578679299998</v>
      </c>
    </row>
    <row r="6459" spans="2:8" x14ac:dyDescent="0.25">
      <c r="B6459" t="s">
        <v>228</v>
      </c>
      <c r="C6459" t="s">
        <v>252</v>
      </c>
      <c r="D6459" t="s">
        <v>259</v>
      </c>
      <c r="E6459">
        <v>6</v>
      </c>
      <c r="F6459">
        <v>2045</v>
      </c>
      <c r="G6459">
        <v>2627.4060524800002</v>
      </c>
    </row>
    <row r="6460" spans="2:8" x14ac:dyDescent="0.25">
      <c r="B6460" t="s">
        <v>228</v>
      </c>
      <c r="C6460" t="s">
        <v>252</v>
      </c>
      <c r="D6460" t="s">
        <v>259</v>
      </c>
      <c r="E6460">
        <v>6</v>
      </c>
      <c r="F6460">
        <v>2050</v>
      </c>
      <c r="G6460">
        <v>3957.15666827</v>
      </c>
      <c r="H6460" s="161"/>
    </row>
    <row r="6461" spans="2:8" x14ac:dyDescent="0.25">
      <c r="B6461" t="s">
        <v>232</v>
      </c>
      <c r="C6461" t="s">
        <v>250</v>
      </c>
      <c r="D6461" t="s">
        <v>251</v>
      </c>
      <c r="E6461">
        <v>1</v>
      </c>
      <c r="F6461">
        <v>2010</v>
      </c>
      <c r="G6461" s="161">
        <v>2291737.4443700002</v>
      </c>
      <c r="H6461" s="161"/>
    </row>
    <row r="6462" spans="2:8" x14ac:dyDescent="0.25">
      <c r="B6462" t="s">
        <v>232</v>
      </c>
      <c r="C6462" t="s">
        <v>250</v>
      </c>
      <c r="D6462" t="s">
        <v>251</v>
      </c>
      <c r="E6462">
        <v>1</v>
      </c>
      <c r="F6462">
        <v>2015</v>
      </c>
      <c r="G6462" s="161">
        <v>2877271.2974299998</v>
      </c>
      <c r="H6462" s="161"/>
    </row>
    <row r="6463" spans="2:8" x14ac:dyDescent="0.25">
      <c r="B6463" t="s">
        <v>232</v>
      </c>
      <c r="C6463" t="s">
        <v>250</v>
      </c>
      <c r="D6463" t="s">
        <v>251</v>
      </c>
      <c r="E6463">
        <v>1</v>
      </c>
      <c r="F6463">
        <v>2020</v>
      </c>
      <c r="G6463" s="161">
        <v>3087299.5249100002</v>
      </c>
      <c r="H6463" s="161"/>
    </row>
    <row r="6464" spans="2:8" x14ac:dyDescent="0.25">
      <c r="B6464" t="s">
        <v>232</v>
      </c>
      <c r="C6464" t="s">
        <v>250</v>
      </c>
      <c r="D6464" t="s">
        <v>251</v>
      </c>
      <c r="E6464">
        <v>1</v>
      </c>
      <c r="F6464">
        <v>2025</v>
      </c>
      <c r="G6464" s="161">
        <v>3216114.5033200001</v>
      </c>
      <c r="H6464" s="161"/>
    </row>
    <row r="6465" spans="2:8" x14ac:dyDescent="0.25">
      <c r="B6465" t="s">
        <v>232</v>
      </c>
      <c r="C6465" t="s">
        <v>250</v>
      </c>
      <c r="D6465" t="s">
        <v>251</v>
      </c>
      <c r="E6465">
        <v>1</v>
      </c>
      <c r="F6465">
        <v>2030</v>
      </c>
      <c r="G6465" s="161">
        <v>3288318.5130400001</v>
      </c>
      <c r="H6465" s="161"/>
    </row>
    <row r="6466" spans="2:8" x14ac:dyDescent="0.25">
      <c r="B6466" t="s">
        <v>232</v>
      </c>
      <c r="C6466" t="s">
        <v>250</v>
      </c>
      <c r="D6466" t="s">
        <v>251</v>
      </c>
      <c r="E6466">
        <v>1</v>
      </c>
      <c r="F6466">
        <v>2035</v>
      </c>
      <c r="G6466" s="161">
        <v>3363881.1239900002</v>
      </c>
      <c r="H6466" s="161"/>
    </row>
    <row r="6467" spans="2:8" x14ac:dyDescent="0.25">
      <c r="B6467" t="s">
        <v>232</v>
      </c>
      <c r="C6467" t="s">
        <v>250</v>
      </c>
      <c r="D6467" t="s">
        <v>251</v>
      </c>
      <c r="E6467">
        <v>1</v>
      </c>
      <c r="F6467">
        <v>2040</v>
      </c>
      <c r="G6467" s="161">
        <v>3435317.0891999998</v>
      </c>
      <c r="H6467" s="161"/>
    </row>
    <row r="6468" spans="2:8" x14ac:dyDescent="0.25">
      <c r="B6468" t="s">
        <v>232</v>
      </c>
      <c r="C6468" t="s">
        <v>250</v>
      </c>
      <c r="D6468" t="s">
        <v>251</v>
      </c>
      <c r="E6468">
        <v>1</v>
      </c>
      <c r="F6468">
        <v>2045</v>
      </c>
      <c r="G6468" s="161">
        <v>3460162.94967</v>
      </c>
      <c r="H6468" s="161"/>
    </row>
    <row r="6469" spans="2:8" x14ac:dyDescent="0.25">
      <c r="B6469" t="s">
        <v>232</v>
      </c>
      <c r="C6469" t="s">
        <v>250</v>
      </c>
      <c r="D6469" t="s">
        <v>251</v>
      </c>
      <c r="E6469">
        <v>1</v>
      </c>
      <c r="F6469">
        <v>2050</v>
      </c>
      <c r="G6469" s="161">
        <v>3539829.3971500001</v>
      </c>
      <c r="H6469" s="161"/>
    </row>
    <row r="6470" spans="2:8" x14ac:dyDescent="0.25">
      <c r="B6470" t="s">
        <v>232</v>
      </c>
      <c r="C6470" t="s">
        <v>250</v>
      </c>
      <c r="D6470" t="s">
        <v>251</v>
      </c>
      <c r="E6470">
        <v>2</v>
      </c>
      <c r="F6470">
        <v>2010</v>
      </c>
      <c r="G6470" s="161">
        <v>3922498.1222299999</v>
      </c>
      <c r="H6470" s="161"/>
    </row>
    <row r="6471" spans="2:8" x14ac:dyDescent="0.25">
      <c r="B6471" t="s">
        <v>232</v>
      </c>
      <c r="C6471" t="s">
        <v>250</v>
      </c>
      <c r="D6471" t="s">
        <v>251</v>
      </c>
      <c r="E6471">
        <v>2</v>
      </c>
      <c r="F6471">
        <v>2015</v>
      </c>
      <c r="G6471" s="161">
        <v>4013883.5926100002</v>
      </c>
      <c r="H6471" s="161"/>
    </row>
    <row r="6472" spans="2:8" x14ac:dyDescent="0.25">
      <c r="B6472" t="s">
        <v>232</v>
      </c>
      <c r="C6472" t="s">
        <v>250</v>
      </c>
      <c r="D6472" t="s">
        <v>251</v>
      </c>
      <c r="E6472">
        <v>2</v>
      </c>
      <c r="F6472">
        <v>2020</v>
      </c>
      <c r="G6472" s="161">
        <v>4154736.6573999999</v>
      </c>
      <c r="H6472" s="161"/>
    </row>
    <row r="6473" spans="2:8" x14ac:dyDescent="0.25">
      <c r="B6473" t="s">
        <v>232</v>
      </c>
      <c r="C6473" t="s">
        <v>250</v>
      </c>
      <c r="D6473" t="s">
        <v>251</v>
      </c>
      <c r="E6473">
        <v>2</v>
      </c>
      <c r="F6473">
        <v>2025</v>
      </c>
      <c r="G6473" s="161">
        <v>4211255.4303900003</v>
      </c>
      <c r="H6473" s="161"/>
    </row>
    <row r="6474" spans="2:8" x14ac:dyDescent="0.25">
      <c r="B6474" t="s">
        <v>232</v>
      </c>
      <c r="C6474" t="s">
        <v>250</v>
      </c>
      <c r="D6474" t="s">
        <v>251</v>
      </c>
      <c r="E6474">
        <v>2</v>
      </c>
      <c r="F6474">
        <v>2030</v>
      </c>
      <c r="G6474" s="161">
        <v>4229065.3933800003</v>
      </c>
      <c r="H6474" s="161"/>
    </row>
    <row r="6475" spans="2:8" x14ac:dyDescent="0.25">
      <c r="B6475" t="s">
        <v>232</v>
      </c>
      <c r="C6475" t="s">
        <v>250</v>
      </c>
      <c r="D6475" t="s">
        <v>251</v>
      </c>
      <c r="E6475">
        <v>2</v>
      </c>
      <c r="F6475">
        <v>2035</v>
      </c>
      <c r="G6475" s="161">
        <v>4213922.2874499997</v>
      </c>
      <c r="H6475" s="161"/>
    </row>
    <row r="6476" spans="2:8" x14ac:dyDescent="0.25">
      <c r="B6476" t="s">
        <v>232</v>
      </c>
      <c r="C6476" t="s">
        <v>250</v>
      </c>
      <c r="D6476" t="s">
        <v>251</v>
      </c>
      <c r="E6476">
        <v>2</v>
      </c>
      <c r="F6476">
        <v>2040</v>
      </c>
      <c r="G6476" s="161">
        <v>4167851.37518</v>
      </c>
      <c r="H6476" s="161"/>
    </row>
    <row r="6477" spans="2:8" x14ac:dyDescent="0.25">
      <c r="B6477" t="s">
        <v>232</v>
      </c>
      <c r="C6477" t="s">
        <v>250</v>
      </c>
      <c r="D6477" t="s">
        <v>251</v>
      </c>
      <c r="E6477">
        <v>2</v>
      </c>
      <c r="F6477">
        <v>2045</v>
      </c>
      <c r="G6477" s="161">
        <v>4171200.64995</v>
      </c>
      <c r="H6477" s="161"/>
    </row>
    <row r="6478" spans="2:8" x14ac:dyDescent="0.25">
      <c r="B6478" t="s">
        <v>232</v>
      </c>
      <c r="C6478" t="s">
        <v>250</v>
      </c>
      <c r="D6478" t="s">
        <v>251</v>
      </c>
      <c r="E6478">
        <v>2</v>
      </c>
      <c r="F6478">
        <v>2050</v>
      </c>
      <c r="G6478" s="161">
        <v>4224847.3534300001</v>
      </c>
      <c r="H6478" s="161"/>
    </row>
    <row r="6479" spans="2:8" x14ac:dyDescent="0.25">
      <c r="B6479" t="s">
        <v>232</v>
      </c>
      <c r="C6479" t="s">
        <v>250</v>
      </c>
      <c r="D6479" t="s">
        <v>251</v>
      </c>
      <c r="E6479">
        <v>3</v>
      </c>
      <c r="F6479">
        <v>2010</v>
      </c>
      <c r="G6479" s="161">
        <v>1702270.6082200001</v>
      </c>
      <c r="H6479" s="161"/>
    </row>
    <row r="6480" spans="2:8" x14ac:dyDescent="0.25">
      <c r="B6480" t="s">
        <v>232</v>
      </c>
      <c r="C6480" t="s">
        <v>250</v>
      </c>
      <c r="D6480" t="s">
        <v>251</v>
      </c>
      <c r="E6480">
        <v>3</v>
      </c>
      <c r="F6480">
        <v>2015</v>
      </c>
      <c r="G6480" s="161">
        <v>1807046.0210599999</v>
      </c>
      <c r="H6480" s="161"/>
    </row>
    <row r="6481" spans="2:8" x14ac:dyDescent="0.25">
      <c r="B6481" t="s">
        <v>232</v>
      </c>
      <c r="C6481" t="s">
        <v>250</v>
      </c>
      <c r="D6481" t="s">
        <v>251</v>
      </c>
      <c r="E6481">
        <v>3</v>
      </c>
      <c r="F6481">
        <v>2020</v>
      </c>
      <c r="G6481" s="161">
        <v>1829609.65117</v>
      </c>
      <c r="H6481" s="161"/>
    </row>
    <row r="6482" spans="2:8" x14ac:dyDescent="0.25">
      <c r="B6482" t="s">
        <v>232</v>
      </c>
      <c r="C6482" t="s">
        <v>250</v>
      </c>
      <c r="D6482" t="s">
        <v>251</v>
      </c>
      <c r="E6482">
        <v>3</v>
      </c>
      <c r="F6482">
        <v>2025</v>
      </c>
      <c r="G6482" s="161">
        <v>1818778.48777</v>
      </c>
      <c r="H6482" s="161"/>
    </row>
    <row r="6483" spans="2:8" x14ac:dyDescent="0.25">
      <c r="B6483" t="s">
        <v>232</v>
      </c>
      <c r="C6483" t="s">
        <v>250</v>
      </c>
      <c r="D6483" t="s">
        <v>251</v>
      </c>
      <c r="E6483">
        <v>3</v>
      </c>
      <c r="F6483">
        <v>2030</v>
      </c>
      <c r="G6483" s="161">
        <v>1838388.3515000001</v>
      </c>
      <c r="H6483" s="161"/>
    </row>
    <row r="6484" spans="2:8" x14ac:dyDescent="0.25">
      <c r="B6484" t="s">
        <v>232</v>
      </c>
      <c r="C6484" t="s">
        <v>250</v>
      </c>
      <c r="D6484" t="s">
        <v>251</v>
      </c>
      <c r="E6484">
        <v>3</v>
      </c>
      <c r="F6484">
        <v>2035</v>
      </c>
      <c r="G6484" s="161">
        <v>1786570.4949099999</v>
      </c>
      <c r="H6484" s="161"/>
    </row>
    <row r="6485" spans="2:8" x14ac:dyDescent="0.25">
      <c r="B6485" t="s">
        <v>232</v>
      </c>
      <c r="C6485" t="s">
        <v>250</v>
      </c>
      <c r="D6485" t="s">
        <v>251</v>
      </c>
      <c r="E6485">
        <v>3</v>
      </c>
      <c r="F6485">
        <v>2040</v>
      </c>
      <c r="G6485" s="161">
        <v>1837608.39805</v>
      </c>
      <c r="H6485" s="161"/>
    </row>
    <row r="6486" spans="2:8" x14ac:dyDescent="0.25">
      <c r="B6486" t="s">
        <v>232</v>
      </c>
      <c r="C6486" t="s">
        <v>250</v>
      </c>
      <c r="D6486" t="s">
        <v>251</v>
      </c>
      <c r="E6486">
        <v>3</v>
      </c>
      <c r="F6486">
        <v>2045</v>
      </c>
      <c r="G6486" s="161">
        <v>1867079.3067000001</v>
      </c>
      <c r="H6486" s="161"/>
    </row>
    <row r="6487" spans="2:8" x14ac:dyDescent="0.25">
      <c r="B6487" t="s">
        <v>232</v>
      </c>
      <c r="C6487" t="s">
        <v>250</v>
      </c>
      <c r="D6487" t="s">
        <v>251</v>
      </c>
      <c r="E6487">
        <v>3</v>
      </c>
      <c r="F6487">
        <v>2050</v>
      </c>
      <c r="G6487" s="161">
        <v>1903180.1583100001</v>
      </c>
      <c r="H6487" s="161"/>
    </row>
    <row r="6488" spans="2:8" x14ac:dyDescent="0.25">
      <c r="B6488" t="s">
        <v>232</v>
      </c>
      <c r="C6488" t="s">
        <v>250</v>
      </c>
      <c r="D6488" t="s">
        <v>251</v>
      </c>
      <c r="E6488">
        <v>4</v>
      </c>
      <c r="F6488">
        <v>2010</v>
      </c>
      <c r="G6488" s="161">
        <v>2119270.1441500001</v>
      </c>
      <c r="H6488" s="161"/>
    </row>
    <row r="6489" spans="2:8" x14ac:dyDescent="0.25">
      <c r="B6489" t="s">
        <v>232</v>
      </c>
      <c r="C6489" t="s">
        <v>250</v>
      </c>
      <c r="D6489" t="s">
        <v>251</v>
      </c>
      <c r="E6489">
        <v>4</v>
      </c>
      <c r="F6489">
        <v>2015</v>
      </c>
      <c r="G6489" s="161">
        <v>2010632.36913</v>
      </c>
      <c r="H6489" s="161"/>
    </row>
    <row r="6490" spans="2:8" x14ac:dyDescent="0.25">
      <c r="B6490" t="s">
        <v>232</v>
      </c>
      <c r="C6490" t="s">
        <v>250</v>
      </c>
      <c r="D6490" t="s">
        <v>251</v>
      </c>
      <c r="E6490">
        <v>4</v>
      </c>
      <c r="F6490">
        <v>2020</v>
      </c>
      <c r="G6490" s="161">
        <v>2003349.8270099999</v>
      </c>
      <c r="H6490" s="161"/>
    </row>
    <row r="6491" spans="2:8" x14ac:dyDescent="0.25">
      <c r="B6491" t="s">
        <v>232</v>
      </c>
      <c r="C6491" t="s">
        <v>250</v>
      </c>
      <c r="D6491" t="s">
        <v>251</v>
      </c>
      <c r="E6491">
        <v>4</v>
      </c>
      <c r="F6491">
        <v>2025</v>
      </c>
      <c r="G6491" s="161">
        <v>2072929.75342</v>
      </c>
      <c r="H6491" s="161"/>
    </row>
    <row r="6492" spans="2:8" x14ac:dyDescent="0.25">
      <c r="B6492" t="s">
        <v>232</v>
      </c>
      <c r="C6492" t="s">
        <v>250</v>
      </c>
      <c r="D6492" t="s">
        <v>251</v>
      </c>
      <c r="E6492">
        <v>4</v>
      </c>
      <c r="F6492">
        <v>2030</v>
      </c>
      <c r="G6492" s="161">
        <v>2101154.5778600001</v>
      </c>
      <c r="H6492" s="161"/>
    </row>
    <row r="6493" spans="2:8" x14ac:dyDescent="0.25">
      <c r="B6493" t="s">
        <v>232</v>
      </c>
      <c r="C6493" t="s">
        <v>250</v>
      </c>
      <c r="D6493" t="s">
        <v>251</v>
      </c>
      <c r="E6493">
        <v>4</v>
      </c>
      <c r="F6493">
        <v>2035</v>
      </c>
      <c r="G6493" s="161">
        <v>2136989.0781800002</v>
      </c>
      <c r="H6493" s="161"/>
    </row>
    <row r="6494" spans="2:8" x14ac:dyDescent="0.25">
      <c r="B6494" t="s">
        <v>232</v>
      </c>
      <c r="C6494" t="s">
        <v>250</v>
      </c>
      <c r="D6494" t="s">
        <v>251</v>
      </c>
      <c r="E6494">
        <v>4</v>
      </c>
      <c r="F6494">
        <v>2040</v>
      </c>
      <c r="G6494" s="161">
        <v>2202169.88484</v>
      </c>
      <c r="H6494" s="161"/>
    </row>
    <row r="6495" spans="2:8" x14ac:dyDescent="0.25">
      <c r="B6495" t="s">
        <v>232</v>
      </c>
      <c r="C6495" t="s">
        <v>250</v>
      </c>
      <c r="D6495" t="s">
        <v>251</v>
      </c>
      <c r="E6495">
        <v>4</v>
      </c>
      <c r="F6495">
        <v>2045</v>
      </c>
      <c r="G6495" s="161">
        <v>2225821.4868600001</v>
      </c>
      <c r="H6495" s="161"/>
    </row>
    <row r="6496" spans="2:8" x14ac:dyDescent="0.25">
      <c r="B6496" t="s">
        <v>232</v>
      </c>
      <c r="C6496" t="s">
        <v>250</v>
      </c>
      <c r="D6496" t="s">
        <v>251</v>
      </c>
      <c r="E6496">
        <v>4</v>
      </c>
      <c r="F6496">
        <v>2050</v>
      </c>
      <c r="G6496" s="161">
        <v>2210000.9754699999</v>
      </c>
      <c r="H6496" s="161"/>
    </row>
    <row r="6497" spans="2:8" x14ac:dyDescent="0.25">
      <c r="B6497" t="s">
        <v>232</v>
      </c>
      <c r="C6497" t="s">
        <v>250</v>
      </c>
      <c r="D6497" t="s">
        <v>251</v>
      </c>
      <c r="E6497">
        <v>5</v>
      </c>
      <c r="F6497">
        <v>2010</v>
      </c>
      <c r="G6497" s="161">
        <v>880356.28709500004</v>
      </c>
      <c r="H6497" s="161"/>
    </row>
    <row r="6498" spans="2:8" x14ac:dyDescent="0.25">
      <c r="B6498" t="s">
        <v>232</v>
      </c>
      <c r="C6498" t="s">
        <v>250</v>
      </c>
      <c r="D6498" t="s">
        <v>251</v>
      </c>
      <c r="E6498">
        <v>5</v>
      </c>
      <c r="F6498">
        <v>2015</v>
      </c>
      <c r="G6498" s="161">
        <v>764266.78368700005</v>
      </c>
      <c r="H6498" s="161"/>
    </row>
    <row r="6499" spans="2:8" x14ac:dyDescent="0.25">
      <c r="B6499" t="s">
        <v>232</v>
      </c>
      <c r="C6499" t="s">
        <v>250</v>
      </c>
      <c r="D6499" t="s">
        <v>251</v>
      </c>
      <c r="E6499">
        <v>5</v>
      </c>
      <c r="F6499">
        <v>2020</v>
      </c>
      <c r="G6499" s="161">
        <v>718852.93866300001</v>
      </c>
      <c r="H6499" s="161"/>
    </row>
    <row r="6500" spans="2:8" x14ac:dyDescent="0.25">
      <c r="B6500" t="s">
        <v>232</v>
      </c>
      <c r="C6500" t="s">
        <v>250</v>
      </c>
      <c r="D6500" t="s">
        <v>251</v>
      </c>
      <c r="E6500">
        <v>5</v>
      </c>
      <c r="F6500">
        <v>2025</v>
      </c>
      <c r="G6500" s="161">
        <v>748711.96749700001</v>
      </c>
      <c r="H6500" s="161"/>
    </row>
    <row r="6501" spans="2:8" x14ac:dyDescent="0.25">
      <c r="B6501" t="s">
        <v>232</v>
      </c>
      <c r="C6501" t="s">
        <v>250</v>
      </c>
      <c r="D6501" t="s">
        <v>251</v>
      </c>
      <c r="E6501">
        <v>5</v>
      </c>
      <c r="F6501">
        <v>2030</v>
      </c>
      <c r="G6501" s="161">
        <v>781489.33577899996</v>
      </c>
      <c r="H6501" s="161"/>
    </row>
    <row r="6502" spans="2:8" x14ac:dyDescent="0.25">
      <c r="B6502" t="s">
        <v>232</v>
      </c>
      <c r="C6502" t="s">
        <v>250</v>
      </c>
      <c r="D6502" t="s">
        <v>251</v>
      </c>
      <c r="E6502">
        <v>5</v>
      </c>
      <c r="F6502">
        <v>2035</v>
      </c>
      <c r="G6502" s="161">
        <v>827266.29001200001</v>
      </c>
      <c r="H6502" s="161"/>
    </row>
    <row r="6503" spans="2:8" x14ac:dyDescent="0.25">
      <c r="B6503" t="s">
        <v>232</v>
      </c>
      <c r="C6503" t="s">
        <v>250</v>
      </c>
      <c r="D6503" t="s">
        <v>251</v>
      </c>
      <c r="E6503">
        <v>5</v>
      </c>
      <c r="F6503">
        <v>2040</v>
      </c>
      <c r="G6503" s="161">
        <v>858029.85933699994</v>
      </c>
      <c r="H6503" s="161"/>
    </row>
    <row r="6504" spans="2:8" x14ac:dyDescent="0.25">
      <c r="B6504" t="s">
        <v>232</v>
      </c>
      <c r="C6504" t="s">
        <v>250</v>
      </c>
      <c r="D6504" t="s">
        <v>251</v>
      </c>
      <c r="E6504">
        <v>5</v>
      </c>
      <c r="F6504">
        <v>2045</v>
      </c>
      <c r="G6504" s="161">
        <v>861018.18885000004</v>
      </c>
      <c r="H6504" s="161"/>
    </row>
    <row r="6505" spans="2:8" x14ac:dyDescent="0.25">
      <c r="B6505" t="s">
        <v>232</v>
      </c>
      <c r="C6505" t="s">
        <v>250</v>
      </c>
      <c r="D6505" t="s">
        <v>251</v>
      </c>
      <c r="E6505">
        <v>5</v>
      </c>
      <c r="F6505">
        <v>2050</v>
      </c>
      <c r="G6505" s="161">
        <v>837167.53797800001</v>
      </c>
      <c r="H6505" s="161"/>
    </row>
    <row r="6506" spans="2:8" x14ac:dyDescent="0.25">
      <c r="B6506" t="s">
        <v>232</v>
      </c>
      <c r="C6506" t="s">
        <v>250</v>
      </c>
      <c r="D6506" t="s">
        <v>251</v>
      </c>
      <c r="E6506">
        <v>6</v>
      </c>
      <c r="F6506">
        <v>2010</v>
      </c>
      <c r="G6506" s="161">
        <v>370324.935146</v>
      </c>
      <c r="H6506" s="161"/>
    </row>
    <row r="6507" spans="2:8" x14ac:dyDescent="0.25">
      <c r="B6507" t="s">
        <v>232</v>
      </c>
      <c r="C6507" t="s">
        <v>250</v>
      </c>
      <c r="D6507" t="s">
        <v>251</v>
      </c>
      <c r="E6507">
        <v>6</v>
      </c>
      <c r="F6507">
        <v>2015</v>
      </c>
      <c r="G6507" s="161">
        <v>359375.94796700001</v>
      </c>
      <c r="H6507" s="161"/>
    </row>
    <row r="6508" spans="2:8" x14ac:dyDescent="0.25">
      <c r="B6508" t="s">
        <v>232</v>
      </c>
      <c r="C6508" t="s">
        <v>250</v>
      </c>
      <c r="D6508" t="s">
        <v>251</v>
      </c>
      <c r="E6508">
        <v>6</v>
      </c>
      <c r="F6508">
        <v>2020</v>
      </c>
      <c r="G6508" s="161">
        <v>347343.40648900002</v>
      </c>
      <c r="H6508" s="161"/>
    </row>
    <row r="6509" spans="2:8" x14ac:dyDescent="0.25">
      <c r="B6509" t="s">
        <v>232</v>
      </c>
      <c r="C6509" t="s">
        <v>250</v>
      </c>
      <c r="D6509" t="s">
        <v>251</v>
      </c>
      <c r="E6509">
        <v>6</v>
      </c>
      <c r="F6509">
        <v>2025</v>
      </c>
      <c r="G6509" s="161">
        <v>343783.62730699999</v>
      </c>
      <c r="H6509" s="161"/>
    </row>
    <row r="6510" spans="2:8" x14ac:dyDescent="0.25">
      <c r="B6510" t="s">
        <v>232</v>
      </c>
      <c r="C6510" t="s">
        <v>250</v>
      </c>
      <c r="D6510" t="s">
        <v>251</v>
      </c>
      <c r="E6510">
        <v>6</v>
      </c>
      <c r="F6510">
        <v>2030</v>
      </c>
      <c r="G6510" s="161">
        <v>375986.43356400001</v>
      </c>
      <c r="H6510" s="161"/>
    </row>
    <row r="6511" spans="2:8" x14ac:dyDescent="0.25">
      <c r="B6511" t="s">
        <v>232</v>
      </c>
      <c r="C6511" t="s">
        <v>250</v>
      </c>
      <c r="D6511" t="s">
        <v>251</v>
      </c>
      <c r="E6511">
        <v>6</v>
      </c>
      <c r="F6511">
        <v>2035</v>
      </c>
      <c r="G6511" s="161">
        <v>400453.12708399998</v>
      </c>
      <c r="H6511" s="161"/>
    </row>
    <row r="6512" spans="2:8" x14ac:dyDescent="0.25">
      <c r="B6512" t="s">
        <v>232</v>
      </c>
      <c r="C6512" t="s">
        <v>250</v>
      </c>
      <c r="D6512" t="s">
        <v>251</v>
      </c>
      <c r="E6512">
        <v>6</v>
      </c>
      <c r="F6512">
        <v>2040</v>
      </c>
      <c r="G6512" s="161">
        <v>398063.87700400001</v>
      </c>
      <c r="H6512" s="161"/>
    </row>
    <row r="6513" spans="2:8" x14ac:dyDescent="0.25">
      <c r="B6513" t="s">
        <v>232</v>
      </c>
      <c r="C6513" t="s">
        <v>250</v>
      </c>
      <c r="D6513" t="s">
        <v>251</v>
      </c>
      <c r="E6513">
        <v>6</v>
      </c>
      <c r="F6513">
        <v>2045</v>
      </c>
      <c r="G6513" s="161">
        <v>415143.59337700001</v>
      </c>
      <c r="H6513" s="161"/>
    </row>
    <row r="6514" spans="2:8" x14ac:dyDescent="0.25">
      <c r="B6514" t="s">
        <v>232</v>
      </c>
      <c r="C6514" t="s">
        <v>250</v>
      </c>
      <c r="D6514" t="s">
        <v>251</v>
      </c>
      <c r="E6514">
        <v>6</v>
      </c>
      <c r="F6514">
        <v>2050</v>
      </c>
      <c r="G6514" s="161">
        <v>418427.17835900001</v>
      </c>
      <c r="H6514" s="161"/>
    </row>
    <row r="6515" spans="2:8" x14ac:dyDescent="0.25">
      <c r="B6515" t="s">
        <v>232</v>
      </c>
      <c r="C6515" t="s">
        <v>250</v>
      </c>
      <c r="D6515" t="s">
        <v>254</v>
      </c>
      <c r="E6515">
        <v>1</v>
      </c>
      <c r="F6515">
        <v>2010</v>
      </c>
      <c r="G6515" s="161">
        <v>963652.50887300004</v>
      </c>
      <c r="H6515" s="161"/>
    </row>
    <row r="6516" spans="2:8" x14ac:dyDescent="0.25">
      <c r="B6516" t="s">
        <v>232</v>
      </c>
      <c r="C6516" t="s">
        <v>250</v>
      </c>
      <c r="D6516" t="s">
        <v>254</v>
      </c>
      <c r="E6516">
        <v>1</v>
      </c>
      <c r="F6516">
        <v>2015</v>
      </c>
      <c r="G6516" s="161">
        <v>1298046.3213899999</v>
      </c>
      <c r="H6516" s="161"/>
    </row>
    <row r="6517" spans="2:8" x14ac:dyDescent="0.25">
      <c r="B6517" t="s">
        <v>232</v>
      </c>
      <c r="C6517" t="s">
        <v>250</v>
      </c>
      <c r="D6517" t="s">
        <v>254</v>
      </c>
      <c r="E6517">
        <v>1</v>
      </c>
      <c r="F6517">
        <v>2020</v>
      </c>
      <c r="G6517" s="161">
        <v>1430757.28232</v>
      </c>
      <c r="H6517" s="161"/>
    </row>
    <row r="6518" spans="2:8" x14ac:dyDescent="0.25">
      <c r="B6518" t="s">
        <v>232</v>
      </c>
      <c r="C6518" t="s">
        <v>250</v>
      </c>
      <c r="D6518" t="s">
        <v>254</v>
      </c>
      <c r="E6518">
        <v>1</v>
      </c>
      <c r="F6518">
        <v>2025</v>
      </c>
      <c r="G6518" s="161">
        <v>1510520.8020200001</v>
      </c>
      <c r="H6518" s="161"/>
    </row>
    <row r="6519" spans="2:8" x14ac:dyDescent="0.25">
      <c r="B6519" t="s">
        <v>232</v>
      </c>
      <c r="C6519" t="s">
        <v>250</v>
      </c>
      <c r="D6519" t="s">
        <v>254</v>
      </c>
      <c r="E6519">
        <v>1</v>
      </c>
      <c r="F6519">
        <v>2030</v>
      </c>
      <c r="G6519" s="161">
        <v>1536579.8047400001</v>
      </c>
      <c r="H6519" s="161"/>
    </row>
    <row r="6520" spans="2:8" x14ac:dyDescent="0.25">
      <c r="B6520" t="s">
        <v>232</v>
      </c>
      <c r="C6520" t="s">
        <v>250</v>
      </c>
      <c r="D6520" t="s">
        <v>254</v>
      </c>
      <c r="E6520">
        <v>1</v>
      </c>
      <c r="F6520">
        <v>2035</v>
      </c>
      <c r="G6520" s="161">
        <v>1561703.2317600001</v>
      </c>
      <c r="H6520" s="161"/>
    </row>
    <row r="6521" spans="2:8" x14ac:dyDescent="0.25">
      <c r="B6521" t="s">
        <v>232</v>
      </c>
      <c r="C6521" t="s">
        <v>250</v>
      </c>
      <c r="D6521" t="s">
        <v>254</v>
      </c>
      <c r="E6521">
        <v>1</v>
      </c>
      <c r="F6521">
        <v>2040</v>
      </c>
      <c r="G6521" s="161">
        <v>1550706.32274</v>
      </c>
      <c r="H6521" s="161"/>
    </row>
    <row r="6522" spans="2:8" x14ac:dyDescent="0.25">
      <c r="B6522" t="s">
        <v>232</v>
      </c>
      <c r="C6522" t="s">
        <v>250</v>
      </c>
      <c r="D6522" t="s">
        <v>254</v>
      </c>
      <c r="E6522">
        <v>1</v>
      </c>
      <c r="F6522">
        <v>2045</v>
      </c>
      <c r="G6522" s="161">
        <v>1548805.10299</v>
      </c>
      <c r="H6522" s="161"/>
    </row>
    <row r="6523" spans="2:8" x14ac:dyDescent="0.25">
      <c r="B6523" t="s">
        <v>232</v>
      </c>
      <c r="C6523" t="s">
        <v>250</v>
      </c>
      <c r="D6523" t="s">
        <v>254</v>
      </c>
      <c r="E6523">
        <v>1</v>
      </c>
      <c r="F6523">
        <v>2050</v>
      </c>
      <c r="G6523" s="161">
        <v>1570838.64852</v>
      </c>
      <c r="H6523" s="161"/>
    </row>
    <row r="6524" spans="2:8" x14ac:dyDescent="0.25">
      <c r="B6524" t="s">
        <v>232</v>
      </c>
      <c r="C6524" t="s">
        <v>250</v>
      </c>
      <c r="D6524" t="s">
        <v>254</v>
      </c>
      <c r="E6524">
        <v>2</v>
      </c>
      <c r="F6524">
        <v>2010</v>
      </c>
      <c r="G6524" s="161">
        <v>2750848.1206100001</v>
      </c>
      <c r="H6524" s="161"/>
    </row>
    <row r="6525" spans="2:8" x14ac:dyDescent="0.25">
      <c r="B6525" t="s">
        <v>232</v>
      </c>
      <c r="C6525" t="s">
        <v>250</v>
      </c>
      <c r="D6525" t="s">
        <v>254</v>
      </c>
      <c r="E6525">
        <v>2</v>
      </c>
      <c r="F6525">
        <v>2015</v>
      </c>
      <c r="G6525" s="161">
        <v>2628523.4424800002</v>
      </c>
      <c r="H6525" s="161"/>
    </row>
    <row r="6526" spans="2:8" x14ac:dyDescent="0.25">
      <c r="B6526" t="s">
        <v>232</v>
      </c>
      <c r="C6526" t="s">
        <v>250</v>
      </c>
      <c r="D6526" t="s">
        <v>254</v>
      </c>
      <c r="E6526">
        <v>2</v>
      </c>
      <c r="F6526">
        <v>2020</v>
      </c>
      <c r="G6526" s="161">
        <v>2546462.20836</v>
      </c>
      <c r="H6526" s="161"/>
    </row>
    <row r="6527" spans="2:8" x14ac:dyDescent="0.25">
      <c r="B6527" t="s">
        <v>232</v>
      </c>
      <c r="C6527" t="s">
        <v>250</v>
      </c>
      <c r="D6527" t="s">
        <v>254</v>
      </c>
      <c r="E6527">
        <v>2</v>
      </c>
      <c r="F6527">
        <v>2025</v>
      </c>
      <c r="G6527" s="161">
        <v>2464524.4220699999</v>
      </c>
      <c r="H6527" s="161"/>
    </row>
    <row r="6528" spans="2:8" x14ac:dyDescent="0.25">
      <c r="B6528" t="s">
        <v>232</v>
      </c>
      <c r="C6528" t="s">
        <v>250</v>
      </c>
      <c r="D6528" t="s">
        <v>254</v>
      </c>
      <c r="E6528">
        <v>2</v>
      </c>
      <c r="F6528">
        <v>2030</v>
      </c>
      <c r="G6528" s="161">
        <v>2388168.0625800001</v>
      </c>
      <c r="H6528" s="161"/>
    </row>
    <row r="6529" spans="2:8" x14ac:dyDescent="0.25">
      <c r="B6529" t="s">
        <v>232</v>
      </c>
      <c r="C6529" t="s">
        <v>250</v>
      </c>
      <c r="D6529" t="s">
        <v>254</v>
      </c>
      <c r="E6529">
        <v>2</v>
      </c>
      <c r="F6529">
        <v>2035</v>
      </c>
      <c r="G6529" s="161">
        <v>2334163.8569100001</v>
      </c>
      <c r="H6529" s="161"/>
    </row>
    <row r="6530" spans="2:8" x14ac:dyDescent="0.25">
      <c r="B6530" t="s">
        <v>232</v>
      </c>
      <c r="C6530" t="s">
        <v>250</v>
      </c>
      <c r="D6530" t="s">
        <v>254</v>
      </c>
      <c r="E6530">
        <v>2</v>
      </c>
      <c r="F6530">
        <v>2040</v>
      </c>
      <c r="G6530" s="161">
        <v>2334173.31911</v>
      </c>
      <c r="H6530" s="161"/>
    </row>
    <row r="6531" spans="2:8" x14ac:dyDescent="0.25">
      <c r="B6531" t="s">
        <v>232</v>
      </c>
      <c r="C6531" t="s">
        <v>250</v>
      </c>
      <c r="D6531" t="s">
        <v>254</v>
      </c>
      <c r="E6531">
        <v>2</v>
      </c>
      <c r="F6531">
        <v>2045</v>
      </c>
      <c r="G6531" s="161">
        <v>2357526.4793099998</v>
      </c>
      <c r="H6531" s="161"/>
    </row>
    <row r="6532" spans="2:8" x14ac:dyDescent="0.25">
      <c r="B6532" t="s">
        <v>232</v>
      </c>
      <c r="C6532" t="s">
        <v>250</v>
      </c>
      <c r="D6532" t="s">
        <v>254</v>
      </c>
      <c r="E6532">
        <v>2</v>
      </c>
      <c r="F6532">
        <v>2050</v>
      </c>
      <c r="G6532" s="161">
        <v>2402263.4392300001</v>
      </c>
      <c r="H6532" s="161"/>
    </row>
    <row r="6533" spans="2:8" x14ac:dyDescent="0.25">
      <c r="B6533" t="s">
        <v>232</v>
      </c>
      <c r="C6533" t="s">
        <v>250</v>
      </c>
      <c r="D6533" t="s">
        <v>254</v>
      </c>
      <c r="E6533">
        <v>3</v>
      </c>
      <c r="F6533">
        <v>2010</v>
      </c>
      <c r="G6533" s="161">
        <v>819438.14573900006</v>
      </c>
      <c r="H6533" s="161"/>
    </row>
    <row r="6534" spans="2:8" x14ac:dyDescent="0.25">
      <c r="B6534" t="s">
        <v>232</v>
      </c>
      <c r="C6534" t="s">
        <v>250</v>
      </c>
      <c r="D6534" t="s">
        <v>254</v>
      </c>
      <c r="E6534">
        <v>3</v>
      </c>
      <c r="F6534">
        <v>2015</v>
      </c>
      <c r="G6534" s="161">
        <v>875227.067928</v>
      </c>
      <c r="H6534" s="161"/>
    </row>
    <row r="6535" spans="2:8" x14ac:dyDescent="0.25">
      <c r="B6535" t="s">
        <v>232</v>
      </c>
      <c r="C6535" t="s">
        <v>250</v>
      </c>
      <c r="D6535" t="s">
        <v>254</v>
      </c>
      <c r="E6535">
        <v>3</v>
      </c>
      <c r="F6535">
        <v>2020</v>
      </c>
      <c r="G6535" s="161">
        <v>899136.42389600002</v>
      </c>
      <c r="H6535" s="161"/>
    </row>
    <row r="6536" spans="2:8" x14ac:dyDescent="0.25">
      <c r="B6536" t="s">
        <v>232</v>
      </c>
      <c r="C6536" t="s">
        <v>250</v>
      </c>
      <c r="D6536" t="s">
        <v>254</v>
      </c>
      <c r="E6536">
        <v>3</v>
      </c>
      <c r="F6536">
        <v>2025</v>
      </c>
      <c r="G6536" s="161">
        <v>910189.14012400003</v>
      </c>
      <c r="H6536" s="161"/>
    </row>
    <row r="6537" spans="2:8" x14ac:dyDescent="0.25">
      <c r="B6537" t="s">
        <v>232</v>
      </c>
      <c r="C6537" t="s">
        <v>250</v>
      </c>
      <c r="D6537" t="s">
        <v>254</v>
      </c>
      <c r="E6537">
        <v>3</v>
      </c>
      <c r="F6537">
        <v>2030</v>
      </c>
      <c r="G6537" s="161">
        <v>902827.33308999997</v>
      </c>
      <c r="H6537" s="161"/>
    </row>
    <row r="6538" spans="2:8" x14ac:dyDescent="0.25">
      <c r="B6538" t="s">
        <v>232</v>
      </c>
      <c r="C6538" t="s">
        <v>250</v>
      </c>
      <c r="D6538" t="s">
        <v>254</v>
      </c>
      <c r="E6538">
        <v>3</v>
      </c>
      <c r="F6538">
        <v>2035</v>
      </c>
      <c r="G6538" s="161">
        <v>910106.78093400004</v>
      </c>
      <c r="H6538" s="161"/>
    </row>
    <row r="6539" spans="2:8" x14ac:dyDescent="0.25">
      <c r="B6539" t="s">
        <v>232</v>
      </c>
      <c r="C6539" t="s">
        <v>250</v>
      </c>
      <c r="D6539" t="s">
        <v>254</v>
      </c>
      <c r="E6539">
        <v>3</v>
      </c>
      <c r="F6539">
        <v>2040</v>
      </c>
      <c r="G6539" s="161">
        <v>925185.462665</v>
      </c>
      <c r="H6539" s="161"/>
    </row>
    <row r="6540" spans="2:8" x14ac:dyDescent="0.25">
      <c r="B6540" t="s">
        <v>232</v>
      </c>
      <c r="C6540" t="s">
        <v>250</v>
      </c>
      <c r="D6540" t="s">
        <v>254</v>
      </c>
      <c r="E6540">
        <v>3</v>
      </c>
      <c r="F6540">
        <v>2045</v>
      </c>
      <c r="G6540" s="161">
        <v>944590.05563299998</v>
      </c>
      <c r="H6540" s="161"/>
    </row>
    <row r="6541" spans="2:8" x14ac:dyDescent="0.25">
      <c r="B6541" t="s">
        <v>232</v>
      </c>
      <c r="C6541" t="s">
        <v>250</v>
      </c>
      <c r="D6541" t="s">
        <v>254</v>
      </c>
      <c r="E6541">
        <v>3</v>
      </c>
      <c r="F6541">
        <v>2050</v>
      </c>
      <c r="G6541" s="161">
        <v>975854.55735799996</v>
      </c>
      <c r="H6541" s="161"/>
    </row>
    <row r="6542" spans="2:8" x14ac:dyDescent="0.25">
      <c r="B6542" t="s">
        <v>232</v>
      </c>
      <c r="C6542" t="s">
        <v>250</v>
      </c>
      <c r="D6542" t="s">
        <v>254</v>
      </c>
      <c r="E6542">
        <v>4</v>
      </c>
      <c r="F6542">
        <v>2010</v>
      </c>
      <c r="G6542" s="161">
        <v>1110388.09672</v>
      </c>
      <c r="H6542" s="161"/>
    </row>
    <row r="6543" spans="2:8" x14ac:dyDescent="0.25">
      <c r="B6543" t="s">
        <v>232</v>
      </c>
      <c r="C6543" t="s">
        <v>250</v>
      </c>
      <c r="D6543" t="s">
        <v>254</v>
      </c>
      <c r="E6543">
        <v>4</v>
      </c>
      <c r="F6543">
        <v>2015</v>
      </c>
      <c r="G6543" s="161">
        <v>1046189.13168</v>
      </c>
      <c r="H6543" s="161"/>
    </row>
    <row r="6544" spans="2:8" x14ac:dyDescent="0.25">
      <c r="B6544" t="s">
        <v>232</v>
      </c>
      <c r="C6544" t="s">
        <v>250</v>
      </c>
      <c r="D6544" t="s">
        <v>254</v>
      </c>
      <c r="E6544">
        <v>4</v>
      </c>
      <c r="F6544">
        <v>2020</v>
      </c>
      <c r="G6544" s="161">
        <v>1072257.87157</v>
      </c>
      <c r="H6544" s="161"/>
    </row>
    <row r="6545" spans="2:8" x14ac:dyDescent="0.25">
      <c r="B6545" t="s">
        <v>232</v>
      </c>
      <c r="C6545" t="s">
        <v>250</v>
      </c>
      <c r="D6545" t="s">
        <v>254</v>
      </c>
      <c r="E6545">
        <v>4</v>
      </c>
      <c r="F6545">
        <v>2025</v>
      </c>
      <c r="G6545" s="161">
        <v>1097833.73706</v>
      </c>
      <c r="H6545" s="161"/>
    </row>
    <row r="6546" spans="2:8" x14ac:dyDescent="0.25">
      <c r="B6546" t="s">
        <v>232</v>
      </c>
      <c r="C6546" t="s">
        <v>250</v>
      </c>
      <c r="D6546" t="s">
        <v>254</v>
      </c>
      <c r="E6546">
        <v>4</v>
      </c>
      <c r="F6546">
        <v>2030</v>
      </c>
      <c r="G6546" s="161">
        <v>1132223.24431</v>
      </c>
      <c r="H6546" s="161"/>
    </row>
    <row r="6547" spans="2:8" x14ac:dyDescent="0.25">
      <c r="B6547" t="s">
        <v>232</v>
      </c>
      <c r="C6547" t="s">
        <v>250</v>
      </c>
      <c r="D6547" t="s">
        <v>254</v>
      </c>
      <c r="E6547">
        <v>4</v>
      </c>
      <c r="F6547">
        <v>2035</v>
      </c>
      <c r="G6547" s="161">
        <v>1173059.8336499999</v>
      </c>
      <c r="H6547" s="161"/>
    </row>
    <row r="6548" spans="2:8" x14ac:dyDescent="0.25">
      <c r="B6548" t="s">
        <v>232</v>
      </c>
      <c r="C6548" t="s">
        <v>250</v>
      </c>
      <c r="D6548" t="s">
        <v>254</v>
      </c>
      <c r="E6548">
        <v>4</v>
      </c>
      <c r="F6548">
        <v>2040</v>
      </c>
      <c r="G6548" s="161">
        <v>1199333.39359</v>
      </c>
      <c r="H6548" s="161"/>
    </row>
    <row r="6549" spans="2:8" x14ac:dyDescent="0.25">
      <c r="B6549" t="s">
        <v>232</v>
      </c>
      <c r="C6549" t="s">
        <v>250</v>
      </c>
      <c r="D6549" t="s">
        <v>254</v>
      </c>
      <c r="E6549">
        <v>4</v>
      </c>
      <c r="F6549">
        <v>2045</v>
      </c>
      <c r="G6549" s="161">
        <v>1195981.2753999999</v>
      </c>
      <c r="H6549" s="161"/>
    </row>
    <row r="6550" spans="2:8" x14ac:dyDescent="0.25">
      <c r="B6550" t="s">
        <v>232</v>
      </c>
      <c r="C6550" t="s">
        <v>250</v>
      </c>
      <c r="D6550" t="s">
        <v>254</v>
      </c>
      <c r="E6550">
        <v>4</v>
      </c>
      <c r="F6550">
        <v>2050</v>
      </c>
      <c r="G6550" s="161">
        <v>1186565.10932</v>
      </c>
      <c r="H6550" s="161"/>
    </row>
    <row r="6551" spans="2:8" x14ac:dyDescent="0.25">
      <c r="B6551" t="s">
        <v>232</v>
      </c>
      <c r="C6551" t="s">
        <v>250</v>
      </c>
      <c r="D6551" t="s">
        <v>254</v>
      </c>
      <c r="E6551">
        <v>5</v>
      </c>
      <c r="F6551">
        <v>2010</v>
      </c>
      <c r="G6551" s="161">
        <v>428043.95654899999</v>
      </c>
      <c r="H6551" s="161"/>
    </row>
    <row r="6552" spans="2:8" x14ac:dyDescent="0.25">
      <c r="B6552" t="s">
        <v>232</v>
      </c>
      <c r="C6552" t="s">
        <v>250</v>
      </c>
      <c r="D6552" t="s">
        <v>254</v>
      </c>
      <c r="E6552">
        <v>5</v>
      </c>
      <c r="F6552">
        <v>2015</v>
      </c>
      <c r="G6552" s="161">
        <v>394753.535668</v>
      </c>
      <c r="H6552" s="161"/>
    </row>
    <row r="6553" spans="2:8" x14ac:dyDescent="0.25">
      <c r="B6553" t="s">
        <v>232</v>
      </c>
      <c r="C6553" t="s">
        <v>250</v>
      </c>
      <c r="D6553" t="s">
        <v>254</v>
      </c>
      <c r="E6553">
        <v>5</v>
      </c>
      <c r="F6553">
        <v>2020</v>
      </c>
      <c r="G6553" s="161">
        <v>386943.75689399999</v>
      </c>
      <c r="H6553" s="161"/>
    </row>
    <row r="6554" spans="2:8" x14ac:dyDescent="0.25">
      <c r="B6554" t="s">
        <v>232</v>
      </c>
      <c r="C6554" t="s">
        <v>250</v>
      </c>
      <c r="D6554" t="s">
        <v>254</v>
      </c>
      <c r="E6554">
        <v>5</v>
      </c>
      <c r="F6554">
        <v>2025</v>
      </c>
      <c r="G6554" s="161">
        <v>401183.756765</v>
      </c>
      <c r="H6554" s="161"/>
    </row>
    <row r="6555" spans="2:8" x14ac:dyDescent="0.25">
      <c r="B6555" t="s">
        <v>232</v>
      </c>
      <c r="C6555" t="s">
        <v>250</v>
      </c>
      <c r="D6555" t="s">
        <v>254</v>
      </c>
      <c r="E6555">
        <v>5</v>
      </c>
      <c r="F6555">
        <v>2030</v>
      </c>
      <c r="G6555" s="161">
        <v>433085.91992900003</v>
      </c>
      <c r="H6555" s="161"/>
    </row>
    <row r="6556" spans="2:8" x14ac:dyDescent="0.25">
      <c r="B6556" t="s">
        <v>232</v>
      </c>
      <c r="C6556" t="s">
        <v>250</v>
      </c>
      <c r="D6556" t="s">
        <v>254</v>
      </c>
      <c r="E6556">
        <v>5</v>
      </c>
      <c r="F6556">
        <v>2035</v>
      </c>
      <c r="G6556" s="161">
        <v>448623.22061100003</v>
      </c>
      <c r="H6556" s="161"/>
    </row>
    <row r="6557" spans="2:8" x14ac:dyDescent="0.25">
      <c r="B6557" t="s">
        <v>232</v>
      </c>
      <c r="C6557" t="s">
        <v>250</v>
      </c>
      <c r="D6557" t="s">
        <v>254</v>
      </c>
      <c r="E6557">
        <v>5</v>
      </c>
      <c r="F6557">
        <v>2040</v>
      </c>
      <c r="G6557" s="161">
        <v>464247.42384900001</v>
      </c>
      <c r="H6557" s="161"/>
    </row>
    <row r="6558" spans="2:8" x14ac:dyDescent="0.25">
      <c r="B6558" t="s">
        <v>232</v>
      </c>
      <c r="C6558" t="s">
        <v>250</v>
      </c>
      <c r="D6558" t="s">
        <v>254</v>
      </c>
      <c r="E6558">
        <v>5</v>
      </c>
      <c r="F6558">
        <v>2045</v>
      </c>
      <c r="G6558" s="161">
        <v>471434.42389600002</v>
      </c>
      <c r="H6558" s="161"/>
    </row>
    <row r="6559" spans="2:8" x14ac:dyDescent="0.25">
      <c r="B6559" t="s">
        <v>232</v>
      </c>
      <c r="C6559" t="s">
        <v>250</v>
      </c>
      <c r="D6559" t="s">
        <v>254</v>
      </c>
      <c r="E6559">
        <v>5</v>
      </c>
      <c r="F6559">
        <v>2050</v>
      </c>
      <c r="G6559" s="161">
        <v>459722.80832100002</v>
      </c>
      <c r="H6559" s="161"/>
    </row>
    <row r="6560" spans="2:8" x14ac:dyDescent="0.25">
      <c r="B6560" t="s">
        <v>232</v>
      </c>
      <c r="C6560" t="s">
        <v>250</v>
      </c>
      <c r="D6560" t="s">
        <v>254</v>
      </c>
      <c r="E6560">
        <v>6</v>
      </c>
      <c r="F6560">
        <v>2010</v>
      </c>
      <c r="G6560" s="161">
        <v>138920.712084</v>
      </c>
      <c r="H6560" s="161"/>
    </row>
    <row r="6561" spans="2:8" x14ac:dyDescent="0.25">
      <c r="B6561" t="s">
        <v>232</v>
      </c>
      <c r="C6561" t="s">
        <v>250</v>
      </c>
      <c r="D6561" t="s">
        <v>254</v>
      </c>
      <c r="E6561">
        <v>6</v>
      </c>
      <c r="F6561">
        <v>2015</v>
      </c>
      <c r="G6561" s="161">
        <v>142765.098207</v>
      </c>
      <c r="H6561" s="161"/>
    </row>
    <row r="6562" spans="2:8" x14ac:dyDescent="0.25">
      <c r="B6562" t="s">
        <v>232</v>
      </c>
      <c r="C6562" t="s">
        <v>250</v>
      </c>
      <c r="D6562" t="s">
        <v>254</v>
      </c>
      <c r="E6562">
        <v>6</v>
      </c>
      <c r="F6562">
        <v>2020</v>
      </c>
      <c r="G6562" s="161">
        <v>141268.76871199999</v>
      </c>
      <c r="H6562" s="161"/>
    </row>
    <row r="6563" spans="2:8" x14ac:dyDescent="0.25">
      <c r="B6563" t="s">
        <v>232</v>
      </c>
      <c r="C6563" t="s">
        <v>250</v>
      </c>
      <c r="D6563" t="s">
        <v>254</v>
      </c>
      <c r="E6563">
        <v>6</v>
      </c>
      <c r="F6563">
        <v>2025</v>
      </c>
      <c r="G6563" s="161">
        <v>149315.923541</v>
      </c>
      <c r="H6563" s="161"/>
    </row>
    <row r="6564" spans="2:8" x14ac:dyDescent="0.25">
      <c r="B6564" t="s">
        <v>232</v>
      </c>
      <c r="C6564" t="s">
        <v>250</v>
      </c>
      <c r="D6564" t="s">
        <v>254</v>
      </c>
      <c r="E6564">
        <v>6</v>
      </c>
      <c r="F6564">
        <v>2030</v>
      </c>
      <c r="G6564" s="161">
        <v>167104.66095399999</v>
      </c>
      <c r="H6564" s="161"/>
    </row>
    <row r="6565" spans="2:8" x14ac:dyDescent="0.25">
      <c r="B6565" t="s">
        <v>232</v>
      </c>
      <c r="C6565" t="s">
        <v>250</v>
      </c>
      <c r="D6565" t="s">
        <v>254</v>
      </c>
      <c r="E6565">
        <v>6</v>
      </c>
      <c r="F6565">
        <v>2035</v>
      </c>
      <c r="G6565" s="161">
        <v>184379.08493499999</v>
      </c>
      <c r="H6565" s="161"/>
    </row>
    <row r="6566" spans="2:8" x14ac:dyDescent="0.25">
      <c r="B6566" t="s">
        <v>232</v>
      </c>
      <c r="C6566" t="s">
        <v>250</v>
      </c>
      <c r="D6566" t="s">
        <v>254</v>
      </c>
      <c r="E6566">
        <v>6</v>
      </c>
      <c r="F6566">
        <v>2040</v>
      </c>
      <c r="G6566" s="161">
        <v>186315.354445</v>
      </c>
      <c r="H6566" s="161"/>
    </row>
    <row r="6567" spans="2:8" x14ac:dyDescent="0.25">
      <c r="B6567" t="s">
        <v>232</v>
      </c>
      <c r="C6567" t="s">
        <v>250</v>
      </c>
      <c r="D6567" t="s">
        <v>254</v>
      </c>
      <c r="E6567">
        <v>6</v>
      </c>
      <c r="F6567">
        <v>2045</v>
      </c>
      <c r="G6567" s="161">
        <v>189641.42154499999</v>
      </c>
      <c r="H6567" s="161"/>
    </row>
    <row r="6568" spans="2:8" x14ac:dyDescent="0.25">
      <c r="B6568" t="s">
        <v>232</v>
      </c>
      <c r="C6568" t="s">
        <v>250</v>
      </c>
      <c r="D6568" t="s">
        <v>254</v>
      </c>
      <c r="E6568">
        <v>6</v>
      </c>
      <c r="F6568">
        <v>2050</v>
      </c>
      <c r="G6568" s="161">
        <v>191903.94928199999</v>
      </c>
      <c r="H6568" s="161"/>
    </row>
    <row r="6569" spans="2:8" x14ac:dyDescent="0.25">
      <c r="B6569" t="s">
        <v>232</v>
      </c>
      <c r="C6569" t="s">
        <v>250</v>
      </c>
      <c r="D6569" t="s">
        <v>257</v>
      </c>
      <c r="E6569">
        <v>1</v>
      </c>
      <c r="F6569">
        <v>2010</v>
      </c>
      <c r="G6569" s="161">
        <v>431490.692966</v>
      </c>
      <c r="H6569" s="161"/>
    </row>
    <row r="6570" spans="2:8" x14ac:dyDescent="0.25">
      <c r="B6570" t="s">
        <v>232</v>
      </c>
      <c r="C6570" t="s">
        <v>250</v>
      </c>
      <c r="D6570" t="s">
        <v>257</v>
      </c>
      <c r="E6570">
        <v>1</v>
      </c>
      <c r="F6570">
        <v>2015</v>
      </c>
      <c r="G6570" s="161">
        <v>619827.431017</v>
      </c>
      <c r="H6570" s="161"/>
    </row>
    <row r="6571" spans="2:8" x14ac:dyDescent="0.25">
      <c r="B6571" t="s">
        <v>232</v>
      </c>
      <c r="C6571" t="s">
        <v>250</v>
      </c>
      <c r="D6571" t="s">
        <v>257</v>
      </c>
      <c r="E6571">
        <v>1</v>
      </c>
      <c r="F6571">
        <v>2020</v>
      </c>
      <c r="G6571" s="161">
        <v>711404.80087899999</v>
      </c>
      <c r="H6571" s="161"/>
    </row>
    <row r="6572" spans="2:8" x14ac:dyDescent="0.25">
      <c r="B6572" t="s">
        <v>232</v>
      </c>
      <c r="C6572" t="s">
        <v>250</v>
      </c>
      <c r="D6572" t="s">
        <v>257</v>
      </c>
      <c r="E6572">
        <v>1</v>
      </c>
      <c r="F6572">
        <v>2025</v>
      </c>
      <c r="G6572" s="161">
        <v>782738.25673999998</v>
      </c>
      <c r="H6572" s="161"/>
    </row>
    <row r="6573" spans="2:8" x14ac:dyDescent="0.25">
      <c r="B6573" t="s">
        <v>232</v>
      </c>
      <c r="C6573" t="s">
        <v>250</v>
      </c>
      <c r="D6573" t="s">
        <v>257</v>
      </c>
      <c r="E6573">
        <v>1</v>
      </c>
      <c r="F6573">
        <v>2030</v>
      </c>
      <c r="G6573" s="161">
        <v>805077.48491799994</v>
      </c>
      <c r="H6573" s="161"/>
    </row>
    <row r="6574" spans="2:8" x14ac:dyDescent="0.25">
      <c r="B6574" t="s">
        <v>232</v>
      </c>
      <c r="C6574" t="s">
        <v>250</v>
      </c>
      <c r="D6574" t="s">
        <v>257</v>
      </c>
      <c r="E6574">
        <v>1</v>
      </c>
      <c r="F6574">
        <v>2035</v>
      </c>
      <c r="G6574" s="161">
        <v>810263.77320900001</v>
      </c>
      <c r="H6574" s="161"/>
    </row>
    <row r="6575" spans="2:8" x14ac:dyDescent="0.25">
      <c r="B6575" t="s">
        <v>232</v>
      </c>
      <c r="C6575" t="s">
        <v>250</v>
      </c>
      <c r="D6575" t="s">
        <v>257</v>
      </c>
      <c r="E6575">
        <v>1</v>
      </c>
      <c r="F6575">
        <v>2040</v>
      </c>
      <c r="G6575" s="161">
        <v>816072.63338000001</v>
      </c>
      <c r="H6575" s="161"/>
    </row>
    <row r="6576" spans="2:8" x14ac:dyDescent="0.25">
      <c r="B6576" t="s">
        <v>232</v>
      </c>
      <c r="C6576" t="s">
        <v>250</v>
      </c>
      <c r="D6576" t="s">
        <v>257</v>
      </c>
      <c r="E6576">
        <v>1</v>
      </c>
      <c r="F6576">
        <v>2045</v>
      </c>
      <c r="G6576" s="161">
        <v>808873.58600899996</v>
      </c>
      <c r="H6576" s="161"/>
    </row>
    <row r="6577" spans="2:8" x14ac:dyDescent="0.25">
      <c r="B6577" t="s">
        <v>232</v>
      </c>
      <c r="C6577" t="s">
        <v>250</v>
      </c>
      <c r="D6577" t="s">
        <v>257</v>
      </c>
      <c r="E6577">
        <v>1</v>
      </c>
      <c r="F6577">
        <v>2050</v>
      </c>
      <c r="G6577" s="161">
        <v>792666.71994800004</v>
      </c>
      <c r="H6577" s="161"/>
    </row>
    <row r="6578" spans="2:8" x14ac:dyDescent="0.25">
      <c r="B6578" t="s">
        <v>232</v>
      </c>
      <c r="C6578" t="s">
        <v>250</v>
      </c>
      <c r="D6578" t="s">
        <v>257</v>
      </c>
      <c r="E6578">
        <v>2</v>
      </c>
      <c r="F6578">
        <v>2010</v>
      </c>
      <c r="G6578" s="161">
        <v>1615572.0055499999</v>
      </c>
      <c r="H6578" s="161"/>
    </row>
    <row r="6579" spans="2:8" x14ac:dyDescent="0.25">
      <c r="B6579" t="s">
        <v>232</v>
      </c>
      <c r="C6579" t="s">
        <v>250</v>
      </c>
      <c r="D6579" t="s">
        <v>257</v>
      </c>
      <c r="E6579">
        <v>2</v>
      </c>
      <c r="F6579">
        <v>2015</v>
      </c>
      <c r="G6579" s="161">
        <v>1594067.63998</v>
      </c>
      <c r="H6579" s="161"/>
    </row>
    <row r="6580" spans="2:8" x14ac:dyDescent="0.25">
      <c r="B6580" t="s">
        <v>232</v>
      </c>
      <c r="C6580" t="s">
        <v>250</v>
      </c>
      <c r="D6580" t="s">
        <v>257</v>
      </c>
      <c r="E6580">
        <v>2</v>
      </c>
      <c r="F6580">
        <v>2020</v>
      </c>
      <c r="G6580" s="161">
        <v>1541867.0667900001</v>
      </c>
      <c r="H6580" s="161"/>
    </row>
    <row r="6581" spans="2:8" x14ac:dyDescent="0.25">
      <c r="B6581" t="s">
        <v>232</v>
      </c>
      <c r="C6581" t="s">
        <v>250</v>
      </c>
      <c r="D6581" t="s">
        <v>257</v>
      </c>
      <c r="E6581">
        <v>2</v>
      </c>
      <c r="F6581">
        <v>2025</v>
      </c>
      <c r="G6581" s="161">
        <v>1492241.23963</v>
      </c>
      <c r="H6581" s="161"/>
    </row>
    <row r="6582" spans="2:8" x14ac:dyDescent="0.25">
      <c r="B6582" t="s">
        <v>232</v>
      </c>
      <c r="C6582" t="s">
        <v>250</v>
      </c>
      <c r="D6582" t="s">
        <v>257</v>
      </c>
      <c r="E6582">
        <v>2</v>
      </c>
      <c r="F6582">
        <v>2030</v>
      </c>
      <c r="G6582" s="161">
        <v>1405436.89172</v>
      </c>
      <c r="H6582" s="161"/>
    </row>
    <row r="6583" spans="2:8" x14ac:dyDescent="0.25">
      <c r="B6583" t="s">
        <v>232</v>
      </c>
      <c r="C6583" t="s">
        <v>250</v>
      </c>
      <c r="D6583" t="s">
        <v>257</v>
      </c>
      <c r="E6583">
        <v>2</v>
      </c>
      <c r="F6583">
        <v>2035</v>
      </c>
      <c r="G6583" s="161">
        <v>1327176.4953099999</v>
      </c>
      <c r="H6583" s="161"/>
    </row>
    <row r="6584" spans="2:8" x14ac:dyDescent="0.25">
      <c r="B6584" t="s">
        <v>232</v>
      </c>
      <c r="C6584" t="s">
        <v>250</v>
      </c>
      <c r="D6584" t="s">
        <v>257</v>
      </c>
      <c r="E6584">
        <v>2</v>
      </c>
      <c r="F6584">
        <v>2040</v>
      </c>
      <c r="G6584" s="161">
        <v>1277827.16215</v>
      </c>
      <c r="H6584" s="161"/>
    </row>
    <row r="6585" spans="2:8" x14ac:dyDescent="0.25">
      <c r="B6585" t="s">
        <v>232</v>
      </c>
      <c r="C6585" t="s">
        <v>250</v>
      </c>
      <c r="D6585" t="s">
        <v>257</v>
      </c>
      <c r="E6585">
        <v>2</v>
      </c>
      <c r="F6585">
        <v>2045</v>
      </c>
      <c r="G6585" s="161">
        <v>1254653.3186900001</v>
      </c>
      <c r="H6585" s="161"/>
    </row>
    <row r="6586" spans="2:8" x14ac:dyDescent="0.25">
      <c r="B6586" t="s">
        <v>232</v>
      </c>
      <c r="C6586" t="s">
        <v>250</v>
      </c>
      <c r="D6586" t="s">
        <v>257</v>
      </c>
      <c r="E6586">
        <v>2</v>
      </c>
      <c r="F6586">
        <v>2050</v>
      </c>
      <c r="G6586" s="161">
        <v>1277395.1980900001</v>
      </c>
      <c r="H6586" s="161"/>
    </row>
    <row r="6587" spans="2:8" x14ac:dyDescent="0.25">
      <c r="B6587" t="s">
        <v>232</v>
      </c>
      <c r="C6587" t="s">
        <v>250</v>
      </c>
      <c r="D6587" t="s">
        <v>257</v>
      </c>
      <c r="E6587">
        <v>3</v>
      </c>
      <c r="F6587">
        <v>2010</v>
      </c>
      <c r="G6587" s="161">
        <v>479397.99670199997</v>
      </c>
      <c r="H6587" s="161"/>
    </row>
    <row r="6588" spans="2:8" x14ac:dyDescent="0.25">
      <c r="B6588" t="s">
        <v>232</v>
      </c>
      <c r="C6588" t="s">
        <v>250</v>
      </c>
      <c r="D6588" t="s">
        <v>257</v>
      </c>
      <c r="E6588">
        <v>3</v>
      </c>
      <c r="F6588">
        <v>2015</v>
      </c>
      <c r="G6588" s="161">
        <v>485737.10593700001</v>
      </c>
      <c r="H6588" s="161"/>
    </row>
    <row r="6589" spans="2:8" x14ac:dyDescent="0.25">
      <c r="B6589" t="s">
        <v>232</v>
      </c>
      <c r="C6589" t="s">
        <v>250</v>
      </c>
      <c r="D6589" t="s">
        <v>257</v>
      </c>
      <c r="E6589">
        <v>3</v>
      </c>
      <c r="F6589">
        <v>2020</v>
      </c>
      <c r="G6589" s="161">
        <v>493415.46273899998</v>
      </c>
      <c r="H6589" s="161"/>
    </row>
    <row r="6590" spans="2:8" x14ac:dyDescent="0.25">
      <c r="B6590" t="s">
        <v>232</v>
      </c>
      <c r="C6590" t="s">
        <v>250</v>
      </c>
      <c r="D6590" t="s">
        <v>257</v>
      </c>
      <c r="E6590">
        <v>3</v>
      </c>
      <c r="F6590">
        <v>2025</v>
      </c>
      <c r="G6590" s="161">
        <v>483757.191131</v>
      </c>
      <c r="H6590" s="161"/>
    </row>
    <row r="6591" spans="2:8" x14ac:dyDescent="0.25">
      <c r="B6591" t="s">
        <v>232</v>
      </c>
      <c r="C6591" t="s">
        <v>250</v>
      </c>
      <c r="D6591" t="s">
        <v>257</v>
      </c>
      <c r="E6591">
        <v>3</v>
      </c>
      <c r="F6591">
        <v>2030</v>
      </c>
      <c r="G6591" s="161">
        <v>481980.57435800001</v>
      </c>
      <c r="H6591" s="161"/>
    </row>
    <row r="6592" spans="2:8" x14ac:dyDescent="0.25">
      <c r="B6592" t="s">
        <v>232</v>
      </c>
      <c r="C6592" t="s">
        <v>250</v>
      </c>
      <c r="D6592" t="s">
        <v>257</v>
      </c>
      <c r="E6592">
        <v>3</v>
      </c>
      <c r="F6592">
        <v>2035</v>
      </c>
      <c r="G6592" s="161">
        <v>485494.64515900001</v>
      </c>
      <c r="H6592" s="161"/>
    </row>
    <row r="6593" spans="2:8" x14ac:dyDescent="0.25">
      <c r="B6593" t="s">
        <v>232</v>
      </c>
      <c r="C6593" t="s">
        <v>250</v>
      </c>
      <c r="D6593" t="s">
        <v>257</v>
      </c>
      <c r="E6593">
        <v>3</v>
      </c>
      <c r="F6593">
        <v>2040</v>
      </c>
      <c r="G6593" s="161">
        <v>486642.013515</v>
      </c>
      <c r="H6593" s="161"/>
    </row>
    <row r="6594" spans="2:8" x14ac:dyDescent="0.25">
      <c r="B6594" t="s">
        <v>232</v>
      </c>
      <c r="C6594" t="s">
        <v>250</v>
      </c>
      <c r="D6594" t="s">
        <v>257</v>
      </c>
      <c r="E6594">
        <v>3</v>
      </c>
      <c r="F6594">
        <v>2045</v>
      </c>
      <c r="G6594" s="161">
        <v>507855.36116799997</v>
      </c>
      <c r="H6594" s="161"/>
    </row>
    <row r="6595" spans="2:8" x14ac:dyDescent="0.25">
      <c r="B6595" t="s">
        <v>232</v>
      </c>
      <c r="C6595" t="s">
        <v>250</v>
      </c>
      <c r="D6595" t="s">
        <v>257</v>
      </c>
      <c r="E6595">
        <v>3</v>
      </c>
      <c r="F6595">
        <v>2050</v>
      </c>
      <c r="G6595" s="161">
        <v>509959.426568</v>
      </c>
      <c r="H6595" s="161"/>
    </row>
    <row r="6596" spans="2:8" x14ac:dyDescent="0.25">
      <c r="B6596" t="s">
        <v>232</v>
      </c>
      <c r="C6596" t="s">
        <v>250</v>
      </c>
      <c r="D6596" t="s">
        <v>257</v>
      </c>
      <c r="E6596">
        <v>4</v>
      </c>
      <c r="F6596">
        <v>2010</v>
      </c>
      <c r="G6596" s="161">
        <v>665695.67853000003</v>
      </c>
      <c r="H6596" s="161"/>
    </row>
    <row r="6597" spans="2:8" x14ac:dyDescent="0.25">
      <c r="B6597" t="s">
        <v>232</v>
      </c>
      <c r="C6597" t="s">
        <v>250</v>
      </c>
      <c r="D6597" t="s">
        <v>257</v>
      </c>
      <c r="E6597">
        <v>4</v>
      </c>
      <c r="F6597">
        <v>2015</v>
      </c>
      <c r="G6597" s="161">
        <v>603497.75554100005</v>
      </c>
      <c r="H6597" s="161"/>
    </row>
    <row r="6598" spans="2:8" x14ac:dyDescent="0.25">
      <c r="B6598" t="s">
        <v>232</v>
      </c>
      <c r="C6598" t="s">
        <v>250</v>
      </c>
      <c r="D6598" t="s">
        <v>257</v>
      </c>
      <c r="E6598">
        <v>4</v>
      </c>
      <c r="F6598">
        <v>2020</v>
      </c>
      <c r="G6598" s="161">
        <v>589194.42425399995</v>
      </c>
      <c r="H6598" s="161"/>
    </row>
    <row r="6599" spans="2:8" x14ac:dyDescent="0.25">
      <c r="B6599" t="s">
        <v>232</v>
      </c>
      <c r="C6599" t="s">
        <v>250</v>
      </c>
      <c r="D6599" t="s">
        <v>257</v>
      </c>
      <c r="E6599">
        <v>4</v>
      </c>
      <c r="F6599">
        <v>2025</v>
      </c>
      <c r="G6599" s="161">
        <v>586332.80409700004</v>
      </c>
      <c r="H6599" s="161"/>
    </row>
    <row r="6600" spans="2:8" x14ac:dyDescent="0.25">
      <c r="B6600" t="s">
        <v>232</v>
      </c>
      <c r="C6600" t="s">
        <v>250</v>
      </c>
      <c r="D6600" t="s">
        <v>257</v>
      </c>
      <c r="E6600">
        <v>4</v>
      </c>
      <c r="F6600">
        <v>2030</v>
      </c>
      <c r="G6600" s="161">
        <v>610833.455908</v>
      </c>
      <c r="H6600" s="161"/>
    </row>
    <row r="6601" spans="2:8" x14ac:dyDescent="0.25">
      <c r="B6601" t="s">
        <v>232</v>
      </c>
      <c r="C6601" t="s">
        <v>250</v>
      </c>
      <c r="D6601" t="s">
        <v>257</v>
      </c>
      <c r="E6601">
        <v>4</v>
      </c>
      <c r="F6601">
        <v>2035</v>
      </c>
      <c r="G6601" s="161">
        <v>629042.68250700005</v>
      </c>
      <c r="H6601" s="161"/>
    </row>
    <row r="6602" spans="2:8" x14ac:dyDescent="0.25">
      <c r="B6602" t="s">
        <v>232</v>
      </c>
      <c r="C6602" t="s">
        <v>250</v>
      </c>
      <c r="D6602" t="s">
        <v>257</v>
      </c>
      <c r="E6602">
        <v>4</v>
      </c>
      <c r="F6602">
        <v>2040</v>
      </c>
      <c r="G6602" s="161">
        <v>633487.66359999997</v>
      </c>
      <c r="H6602" s="161"/>
    </row>
    <row r="6603" spans="2:8" x14ac:dyDescent="0.25">
      <c r="B6603" t="s">
        <v>232</v>
      </c>
      <c r="C6603" t="s">
        <v>250</v>
      </c>
      <c r="D6603" t="s">
        <v>257</v>
      </c>
      <c r="E6603">
        <v>4</v>
      </c>
      <c r="F6603">
        <v>2045</v>
      </c>
      <c r="G6603" s="161">
        <v>633136.07402900001</v>
      </c>
      <c r="H6603" s="161"/>
    </row>
    <row r="6604" spans="2:8" x14ac:dyDescent="0.25">
      <c r="B6604" t="s">
        <v>232</v>
      </c>
      <c r="C6604" t="s">
        <v>250</v>
      </c>
      <c r="D6604" t="s">
        <v>257</v>
      </c>
      <c r="E6604">
        <v>4</v>
      </c>
      <c r="F6604">
        <v>2050</v>
      </c>
      <c r="G6604" s="161">
        <v>644734.31343800004</v>
      </c>
      <c r="H6604" s="161"/>
    </row>
    <row r="6605" spans="2:8" x14ac:dyDescent="0.25">
      <c r="B6605" t="s">
        <v>232</v>
      </c>
      <c r="C6605" t="s">
        <v>250</v>
      </c>
      <c r="D6605" t="s">
        <v>257</v>
      </c>
      <c r="E6605">
        <v>5</v>
      </c>
      <c r="F6605">
        <v>2010</v>
      </c>
      <c r="G6605" s="161">
        <v>264403.82233400003</v>
      </c>
      <c r="H6605" s="161"/>
    </row>
    <row r="6606" spans="2:8" x14ac:dyDescent="0.25">
      <c r="B6606" t="s">
        <v>232</v>
      </c>
      <c r="C6606" t="s">
        <v>250</v>
      </c>
      <c r="D6606" t="s">
        <v>257</v>
      </c>
      <c r="E6606">
        <v>5</v>
      </c>
      <c r="F6606">
        <v>2015</v>
      </c>
      <c r="G6606" s="161">
        <v>230124.22999200001</v>
      </c>
      <c r="H6606" s="161"/>
    </row>
    <row r="6607" spans="2:8" x14ac:dyDescent="0.25">
      <c r="B6607" t="s">
        <v>232</v>
      </c>
      <c r="C6607" t="s">
        <v>250</v>
      </c>
      <c r="D6607" t="s">
        <v>257</v>
      </c>
      <c r="E6607">
        <v>5</v>
      </c>
      <c r="F6607">
        <v>2020</v>
      </c>
      <c r="G6607" s="161">
        <v>218983.29348600001</v>
      </c>
      <c r="H6607" s="161"/>
    </row>
    <row r="6608" spans="2:8" x14ac:dyDescent="0.25">
      <c r="B6608" t="s">
        <v>232</v>
      </c>
      <c r="C6608" t="s">
        <v>250</v>
      </c>
      <c r="D6608" t="s">
        <v>257</v>
      </c>
      <c r="E6608">
        <v>5</v>
      </c>
      <c r="F6608">
        <v>2025</v>
      </c>
      <c r="G6608" s="161">
        <v>214269.831649</v>
      </c>
      <c r="H6608" s="161"/>
    </row>
    <row r="6609" spans="2:8" x14ac:dyDescent="0.25">
      <c r="B6609" t="s">
        <v>232</v>
      </c>
      <c r="C6609" t="s">
        <v>250</v>
      </c>
      <c r="D6609" t="s">
        <v>257</v>
      </c>
      <c r="E6609">
        <v>5</v>
      </c>
      <c r="F6609">
        <v>2030</v>
      </c>
      <c r="G6609" s="161">
        <v>225929.53680999999</v>
      </c>
      <c r="H6609" s="161"/>
    </row>
    <row r="6610" spans="2:8" x14ac:dyDescent="0.25">
      <c r="B6610" t="s">
        <v>232</v>
      </c>
      <c r="C6610" t="s">
        <v>250</v>
      </c>
      <c r="D6610" t="s">
        <v>257</v>
      </c>
      <c r="E6610">
        <v>5</v>
      </c>
      <c r="F6610">
        <v>2035</v>
      </c>
      <c r="G6610" s="161">
        <v>242244.085601</v>
      </c>
      <c r="H6610" s="161"/>
    </row>
    <row r="6611" spans="2:8" x14ac:dyDescent="0.25">
      <c r="B6611" t="s">
        <v>232</v>
      </c>
      <c r="C6611" t="s">
        <v>250</v>
      </c>
      <c r="D6611" t="s">
        <v>257</v>
      </c>
      <c r="E6611">
        <v>5</v>
      </c>
      <c r="F6611">
        <v>2040</v>
      </c>
      <c r="G6611" s="161">
        <v>256660.78258699999</v>
      </c>
      <c r="H6611" s="161"/>
    </row>
    <row r="6612" spans="2:8" x14ac:dyDescent="0.25">
      <c r="B6612" t="s">
        <v>232</v>
      </c>
      <c r="C6612" t="s">
        <v>250</v>
      </c>
      <c r="D6612" t="s">
        <v>257</v>
      </c>
      <c r="E6612">
        <v>5</v>
      </c>
      <c r="F6612">
        <v>2045</v>
      </c>
      <c r="G6612" s="161">
        <v>254300.536035</v>
      </c>
      <c r="H6612" s="161"/>
    </row>
    <row r="6613" spans="2:8" x14ac:dyDescent="0.25">
      <c r="B6613" t="s">
        <v>232</v>
      </c>
      <c r="C6613" t="s">
        <v>250</v>
      </c>
      <c r="D6613" t="s">
        <v>257</v>
      </c>
      <c r="E6613">
        <v>5</v>
      </c>
      <c r="F6613">
        <v>2050</v>
      </c>
      <c r="G6613" s="161">
        <v>240443.616018</v>
      </c>
    </row>
    <row r="6614" spans="2:8" x14ac:dyDescent="0.25">
      <c r="B6614" t="s">
        <v>232</v>
      </c>
      <c r="C6614" t="s">
        <v>250</v>
      </c>
      <c r="D6614" t="s">
        <v>257</v>
      </c>
      <c r="E6614">
        <v>6</v>
      </c>
      <c r="F6614">
        <v>2010</v>
      </c>
      <c r="G6614">
        <v>82711.855087210002</v>
      </c>
    </row>
    <row r="6615" spans="2:8" x14ac:dyDescent="0.25">
      <c r="B6615" t="s">
        <v>232</v>
      </c>
      <c r="C6615" t="s">
        <v>250</v>
      </c>
      <c r="D6615" t="s">
        <v>257</v>
      </c>
      <c r="E6615">
        <v>6</v>
      </c>
      <c r="F6615">
        <v>2015</v>
      </c>
      <c r="G6615">
        <v>79271.733227610006</v>
      </c>
    </row>
    <row r="6616" spans="2:8" x14ac:dyDescent="0.25">
      <c r="B6616" t="s">
        <v>232</v>
      </c>
      <c r="C6616" t="s">
        <v>250</v>
      </c>
      <c r="D6616" t="s">
        <v>257</v>
      </c>
      <c r="E6616">
        <v>6</v>
      </c>
      <c r="F6616">
        <v>2020</v>
      </c>
      <c r="G6616">
        <v>79454.401089070001</v>
      </c>
    </row>
    <row r="6617" spans="2:8" x14ac:dyDescent="0.25">
      <c r="B6617" t="s">
        <v>232</v>
      </c>
      <c r="C6617" t="s">
        <v>250</v>
      </c>
      <c r="D6617" t="s">
        <v>257</v>
      </c>
      <c r="E6617">
        <v>6</v>
      </c>
      <c r="F6617">
        <v>2025</v>
      </c>
      <c r="G6617">
        <v>85550.298012660001</v>
      </c>
    </row>
    <row r="6618" spans="2:8" x14ac:dyDescent="0.25">
      <c r="B6618" t="s">
        <v>232</v>
      </c>
      <c r="C6618" t="s">
        <v>250</v>
      </c>
      <c r="D6618" t="s">
        <v>257</v>
      </c>
      <c r="E6618">
        <v>6</v>
      </c>
      <c r="F6618">
        <v>2030</v>
      </c>
      <c r="G6618">
        <v>96064.624730480005</v>
      </c>
      <c r="H6618" s="161"/>
    </row>
    <row r="6619" spans="2:8" x14ac:dyDescent="0.25">
      <c r="B6619" t="s">
        <v>232</v>
      </c>
      <c r="C6619" t="s">
        <v>250</v>
      </c>
      <c r="D6619" t="s">
        <v>257</v>
      </c>
      <c r="E6619">
        <v>6</v>
      </c>
      <c r="F6619">
        <v>2035</v>
      </c>
      <c r="G6619" s="161">
        <v>107005.573034</v>
      </c>
      <c r="H6619" s="161"/>
    </row>
    <row r="6620" spans="2:8" x14ac:dyDescent="0.25">
      <c r="B6620" t="s">
        <v>232</v>
      </c>
      <c r="C6620" t="s">
        <v>250</v>
      </c>
      <c r="D6620" t="s">
        <v>257</v>
      </c>
      <c r="E6620">
        <v>6</v>
      </c>
      <c r="F6620">
        <v>2040</v>
      </c>
      <c r="G6620" s="161">
        <v>109805.35318000001</v>
      </c>
      <c r="H6620" s="161"/>
    </row>
    <row r="6621" spans="2:8" x14ac:dyDescent="0.25">
      <c r="B6621" t="s">
        <v>232</v>
      </c>
      <c r="C6621" t="s">
        <v>250</v>
      </c>
      <c r="D6621" t="s">
        <v>257</v>
      </c>
      <c r="E6621">
        <v>6</v>
      </c>
      <c r="F6621">
        <v>2045</v>
      </c>
      <c r="G6621" s="161">
        <v>111031.16976</v>
      </c>
      <c r="H6621" s="161"/>
    </row>
    <row r="6622" spans="2:8" x14ac:dyDescent="0.25">
      <c r="B6622" t="s">
        <v>232</v>
      </c>
      <c r="C6622" t="s">
        <v>250</v>
      </c>
      <c r="D6622" t="s">
        <v>257</v>
      </c>
      <c r="E6622">
        <v>6</v>
      </c>
      <c r="F6622">
        <v>2050</v>
      </c>
      <c r="G6622" s="161">
        <v>106718.05026600001</v>
      </c>
      <c r="H6622" s="161"/>
    </row>
    <row r="6623" spans="2:8" x14ac:dyDescent="0.25">
      <c r="B6623" t="s">
        <v>232</v>
      </c>
      <c r="C6623" t="s">
        <v>250</v>
      </c>
      <c r="D6623" t="s">
        <v>258</v>
      </c>
      <c r="E6623">
        <v>1</v>
      </c>
      <c r="F6623">
        <v>2010</v>
      </c>
      <c r="G6623" s="161">
        <v>441139.73152299999</v>
      </c>
      <c r="H6623" s="161"/>
    </row>
    <row r="6624" spans="2:8" x14ac:dyDescent="0.25">
      <c r="B6624" t="s">
        <v>232</v>
      </c>
      <c r="C6624" t="s">
        <v>250</v>
      </c>
      <c r="D6624" t="s">
        <v>258</v>
      </c>
      <c r="E6624">
        <v>1</v>
      </c>
      <c r="F6624">
        <v>2015</v>
      </c>
      <c r="G6624" s="161">
        <v>655279.61217199999</v>
      </c>
      <c r="H6624" s="161"/>
    </row>
    <row r="6625" spans="2:8" x14ac:dyDescent="0.25">
      <c r="B6625" t="s">
        <v>232</v>
      </c>
      <c r="C6625" t="s">
        <v>250</v>
      </c>
      <c r="D6625" t="s">
        <v>258</v>
      </c>
      <c r="E6625">
        <v>1</v>
      </c>
      <c r="F6625">
        <v>2020</v>
      </c>
      <c r="G6625" s="161">
        <v>756713.15572699998</v>
      </c>
      <c r="H6625" s="161"/>
    </row>
    <row r="6626" spans="2:8" x14ac:dyDescent="0.25">
      <c r="B6626" t="s">
        <v>232</v>
      </c>
      <c r="C6626" t="s">
        <v>250</v>
      </c>
      <c r="D6626" t="s">
        <v>258</v>
      </c>
      <c r="E6626">
        <v>1</v>
      </c>
      <c r="F6626">
        <v>2025</v>
      </c>
      <c r="G6626" s="161">
        <v>843123.69737399998</v>
      </c>
      <c r="H6626" s="161"/>
    </row>
    <row r="6627" spans="2:8" x14ac:dyDescent="0.25">
      <c r="B6627" t="s">
        <v>232</v>
      </c>
      <c r="C6627" t="s">
        <v>250</v>
      </c>
      <c r="D6627" t="s">
        <v>258</v>
      </c>
      <c r="E6627">
        <v>1</v>
      </c>
      <c r="F6627">
        <v>2030</v>
      </c>
      <c r="G6627" s="161">
        <v>896680.79459399998</v>
      </c>
      <c r="H6627" s="161"/>
    </row>
    <row r="6628" spans="2:8" x14ac:dyDescent="0.25">
      <c r="B6628" t="s">
        <v>232</v>
      </c>
      <c r="C6628" t="s">
        <v>250</v>
      </c>
      <c r="D6628" t="s">
        <v>258</v>
      </c>
      <c r="E6628">
        <v>1</v>
      </c>
      <c r="F6628">
        <v>2035</v>
      </c>
      <c r="G6628" s="161">
        <v>925361.63376600004</v>
      </c>
      <c r="H6628" s="161"/>
    </row>
    <row r="6629" spans="2:8" x14ac:dyDescent="0.25">
      <c r="B6629" t="s">
        <v>232</v>
      </c>
      <c r="C6629" t="s">
        <v>250</v>
      </c>
      <c r="D6629" t="s">
        <v>258</v>
      </c>
      <c r="E6629">
        <v>1</v>
      </c>
      <c r="F6629">
        <v>2040</v>
      </c>
      <c r="G6629" s="161">
        <v>975448.67406899994</v>
      </c>
      <c r="H6629" s="161"/>
    </row>
    <row r="6630" spans="2:8" x14ac:dyDescent="0.25">
      <c r="B6630" t="s">
        <v>232</v>
      </c>
      <c r="C6630" t="s">
        <v>250</v>
      </c>
      <c r="D6630" t="s">
        <v>258</v>
      </c>
      <c r="E6630">
        <v>1</v>
      </c>
      <c r="F6630">
        <v>2045</v>
      </c>
      <c r="G6630" s="161">
        <v>1012359.18641</v>
      </c>
      <c r="H6630" s="161"/>
    </row>
    <row r="6631" spans="2:8" x14ac:dyDescent="0.25">
      <c r="B6631" t="s">
        <v>232</v>
      </c>
      <c r="C6631" t="s">
        <v>250</v>
      </c>
      <c r="D6631" t="s">
        <v>258</v>
      </c>
      <c r="E6631">
        <v>1</v>
      </c>
      <c r="F6631">
        <v>2050</v>
      </c>
      <c r="G6631" s="161">
        <v>1008235.99521</v>
      </c>
      <c r="H6631" s="161"/>
    </row>
    <row r="6632" spans="2:8" x14ac:dyDescent="0.25">
      <c r="B6632" t="s">
        <v>232</v>
      </c>
      <c r="C6632" t="s">
        <v>250</v>
      </c>
      <c r="D6632" t="s">
        <v>258</v>
      </c>
      <c r="E6632">
        <v>2</v>
      </c>
      <c r="F6632">
        <v>2010</v>
      </c>
      <c r="G6632" s="161">
        <v>1254227.7253699999</v>
      </c>
      <c r="H6632" s="161"/>
    </row>
    <row r="6633" spans="2:8" x14ac:dyDescent="0.25">
      <c r="B6633" t="s">
        <v>232</v>
      </c>
      <c r="C6633" t="s">
        <v>250</v>
      </c>
      <c r="D6633" t="s">
        <v>258</v>
      </c>
      <c r="E6633">
        <v>2</v>
      </c>
      <c r="F6633">
        <v>2015</v>
      </c>
      <c r="G6633" s="161">
        <v>1416319.0187599999</v>
      </c>
      <c r="H6633" s="161"/>
    </row>
    <row r="6634" spans="2:8" x14ac:dyDescent="0.25">
      <c r="B6634" t="s">
        <v>232</v>
      </c>
      <c r="C6634" t="s">
        <v>250</v>
      </c>
      <c r="D6634" t="s">
        <v>258</v>
      </c>
      <c r="E6634">
        <v>2</v>
      </c>
      <c r="F6634">
        <v>2020</v>
      </c>
      <c r="G6634" s="161">
        <v>1557819.9122899999</v>
      </c>
      <c r="H6634" s="161"/>
    </row>
    <row r="6635" spans="2:8" x14ac:dyDescent="0.25">
      <c r="B6635" t="s">
        <v>232</v>
      </c>
      <c r="C6635" t="s">
        <v>250</v>
      </c>
      <c r="D6635" t="s">
        <v>258</v>
      </c>
      <c r="E6635">
        <v>2</v>
      </c>
      <c r="F6635">
        <v>2025</v>
      </c>
      <c r="G6635" s="161">
        <v>1641125.43331</v>
      </c>
      <c r="H6635" s="161"/>
    </row>
    <row r="6636" spans="2:8" x14ac:dyDescent="0.25">
      <c r="B6636" t="s">
        <v>232</v>
      </c>
      <c r="C6636" t="s">
        <v>250</v>
      </c>
      <c r="D6636" t="s">
        <v>258</v>
      </c>
      <c r="E6636">
        <v>2</v>
      </c>
      <c r="F6636">
        <v>2030</v>
      </c>
      <c r="G6636" s="161">
        <v>1622496.84246</v>
      </c>
      <c r="H6636" s="161"/>
    </row>
    <row r="6637" spans="2:8" x14ac:dyDescent="0.25">
      <c r="B6637" t="s">
        <v>232</v>
      </c>
      <c r="C6637" t="s">
        <v>250</v>
      </c>
      <c r="D6637" t="s">
        <v>258</v>
      </c>
      <c r="E6637">
        <v>2</v>
      </c>
      <c r="F6637">
        <v>2035</v>
      </c>
      <c r="G6637" s="161">
        <v>1582071.2673200001</v>
      </c>
      <c r="H6637" s="161"/>
    </row>
    <row r="6638" spans="2:8" x14ac:dyDescent="0.25">
      <c r="B6638" t="s">
        <v>232</v>
      </c>
      <c r="C6638" t="s">
        <v>250</v>
      </c>
      <c r="D6638" t="s">
        <v>258</v>
      </c>
      <c r="E6638">
        <v>2</v>
      </c>
      <c r="F6638">
        <v>2040</v>
      </c>
      <c r="G6638" s="161">
        <v>1525854.08874</v>
      </c>
      <c r="H6638" s="161"/>
    </row>
    <row r="6639" spans="2:8" x14ac:dyDescent="0.25">
      <c r="B6639" t="s">
        <v>232</v>
      </c>
      <c r="C6639" t="s">
        <v>250</v>
      </c>
      <c r="D6639" t="s">
        <v>258</v>
      </c>
      <c r="E6639">
        <v>2</v>
      </c>
      <c r="F6639">
        <v>2045</v>
      </c>
      <c r="G6639" s="161">
        <v>1499966.6054499999</v>
      </c>
      <c r="H6639" s="161"/>
    </row>
    <row r="6640" spans="2:8" x14ac:dyDescent="0.25">
      <c r="B6640" t="s">
        <v>232</v>
      </c>
      <c r="C6640" t="s">
        <v>250</v>
      </c>
      <c r="D6640" t="s">
        <v>258</v>
      </c>
      <c r="E6640">
        <v>2</v>
      </c>
      <c r="F6640">
        <v>2050</v>
      </c>
      <c r="G6640" s="161">
        <v>1482269.4258099999</v>
      </c>
      <c r="H6640" s="161"/>
    </row>
    <row r="6641" spans="2:8" x14ac:dyDescent="0.25">
      <c r="B6641" t="s">
        <v>232</v>
      </c>
      <c r="C6641" t="s">
        <v>250</v>
      </c>
      <c r="D6641" t="s">
        <v>258</v>
      </c>
      <c r="E6641">
        <v>3</v>
      </c>
      <c r="F6641">
        <v>2010</v>
      </c>
      <c r="G6641" s="161">
        <v>594024.97955699998</v>
      </c>
      <c r="H6641" s="161"/>
    </row>
    <row r="6642" spans="2:8" x14ac:dyDescent="0.25">
      <c r="B6642" t="s">
        <v>232</v>
      </c>
      <c r="C6642" t="s">
        <v>250</v>
      </c>
      <c r="D6642" t="s">
        <v>258</v>
      </c>
      <c r="E6642">
        <v>3</v>
      </c>
      <c r="F6642">
        <v>2015</v>
      </c>
      <c r="G6642" s="161">
        <v>620559.11781600001</v>
      </c>
      <c r="H6642" s="161"/>
    </row>
    <row r="6643" spans="2:8" x14ac:dyDescent="0.25">
      <c r="B6643" t="s">
        <v>232</v>
      </c>
      <c r="C6643" t="s">
        <v>250</v>
      </c>
      <c r="D6643" t="s">
        <v>258</v>
      </c>
      <c r="E6643">
        <v>3</v>
      </c>
      <c r="F6643">
        <v>2020</v>
      </c>
      <c r="G6643" s="161">
        <v>574655.23142299999</v>
      </c>
      <c r="H6643" s="161"/>
    </row>
    <row r="6644" spans="2:8" x14ac:dyDescent="0.25">
      <c r="B6644" t="s">
        <v>232</v>
      </c>
      <c r="C6644" t="s">
        <v>250</v>
      </c>
      <c r="D6644" t="s">
        <v>258</v>
      </c>
      <c r="E6644">
        <v>3</v>
      </c>
      <c r="F6644">
        <v>2025</v>
      </c>
      <c r="G6644" s="161">
        <v>534674.876514</v>
      </c>
      <c r="H6644" s="161"/>
    </row>
    <row r="6645" spans="2:8" x14ac:dyDescent="0.25">
      <c r="B6645" t="s">
        <v>232</v>
      </c>
      <c r="C6645" t="s">
        <v>250</v>
      </c>
      <c r="D6645" t="s">
        <v>258</v>
      </c>
      <c r="E6645">
        <v>3</v>
      </c>
      <c r="F6645">
        <v>2030</v>
      </c>
      <c r="G6645" s="161">
        <v>533909.41632099997</v>
      </c>
      <c r="H6645" s="161"/>
    </row>
    <row r="6646" spans="2:8" x14ac:dyDescent="0.25">
      <c r="B6646" t="s">
        <v>232</v>
      </c>
      <c r="C6646" t="s">
        <v>250</v>
      </c>
      <c r="D6646" t="s">
        <v>258</v>
      </c>
      <c r="E6646">
        <v>3</v>
      </c>
      <c r="F6646">
        <v>2035</v>
      </c>
      <c r="G6646" s="161">
        <v>523059.82121600001</v>
      </c>
      <c r="H6646" s="161"/>
    </row>
    <row r="6647" spans="2:8" x14ac:dyDescent="0.25">
      <c r="B6647" t="s">
        <v>232</v>
      </c>
      <c r="C6647" t="s">
        <v>250</v>
      </c>
      <c r="D6647" t="s">
        <v>258</v>
      </c>
      <c r="E6647">
        <v>3</v>
      </c>
      <c r="F6647">
        <v>2040</v>
      </c>
      <c r="G6647" s="161">
        <v>540091.28903500002</v>
      </c>
      <c r="H6647" s="161"/>
    </row>
    <row r="6648" spans="2:8" x14ac:dyDescent="0.25">
      <c r="B6648" t="s">
        <v>232</v>
      </c>
      <c r="C6648" t="s">
        <v>250</v>
      </c>
      <c r="D6648" t="s">
        <v>258</v>
      </c>
      <c r="E6648">
        <v>3</v>
      </c>
      <c r="F6648">
        <v>2045</v>
      </c>
      <c r="G6648" s="161">
        <v>548438.79313000001</v>
      </c>
      <c r="H6648" s="161"/>
    </row>
    <row r="6649" spans="2:8" x14ac:dyDescent="0.25">
      <c r="B6649" t="s">
        <v>232</v>
      </c>
      <c r="C6649" t="s">
        <v>250</v>
      </c>
      <c r="D6649" t="s">
        <v>258</v>
      </c>
      <c r="E6649">
        <v>3</v>
      </c>
      <c r="F6649">
        <v>2050</v>
      </c>
      <c r="G6649" s="161">
        <v>560234.12382099999</v>
      </c>
      <c r="H6649" s="161"/>
    </row>
    <row r="6650" spans="2:8" x14ac:dyDescent="0.25">
      <c r="B6650" t="s">
        <v>232</v>
      </c>
      <c r="C6650" t="s">
        <v>250</v>
      </c>
      <c r="D6650" t="s">
        <v>258</v>
      </c>
      <c r="E6650">
        <v>4</v>
      </c>
      <c r="F6650">
        <v>2010</v>
      </c>
      <c r="G6650" s="161">
        <v>892858.864879</v>
      </c>
      <c r="H6650" s="161"/>
    </row>
    <row r="6651" spans="2:8" x14ac:dyDescent="0.25">
      <c r="B6651" t="s">
        <v>232</v>
      </c>
      <c r="C6651" t="s">
        <v>250</v>
      </c>
      <c r="D6651" t="s">
        <v>258</v>
      </c>
      <c r="E6651">
        <v>4</v>
      </c>
      <c r="F6651">
        <v>2015</v>
      </c>
      <c r="G6651" s="161">
        <v>724167.79040199996</v>
      </c>
      <c r="H6651" s="161"/>
    </row>
    <row r="6652" spans="2:8" x14ac:dyDescent="0.25">
      <c r="B6652" t="s">
        <v>232</v>
      </c>
      <c r="C6652" t="s">
        <v>250</v>
      </c>
      <c r="D6652" t="s">
        <v>258</v>
      </c>
      <c r="E6652">
        <v>4</v>
      </c>
      <c r="F6652">
        <v>2020</v>
      </c>
      <c r="G6652" s="161">
        <v>633830.05029399996</v>
      </c>
      <c r="H6652" s="161"/>
    </row>
    <row r="6653" spans="2:8" x14ac:dyDescent="0.25">
      <c r="B6653" t="s">
        <v>232</v>
      </c>
      <c r="C6653" t="s">
        <v>250</v>
      </c>
      <c r="D6653" t="s">
        <v>258</v>
      </c>
      <c r="E6653">
        <v>4</v>
      </c>
      <c r="F6653">
        <v>2025</v>
      </c>
      <c r="G6653" s="161">
        <v>623663.23119099997</v>
      </c>
      <c r="H6653" s="161"/>
    </row>
    <row r="6654" spans="2:8" x14ac:dyDescent="0.25">
      <c r="B6654" t="s">
        <v>232</v>
      </c>
      <c r="C6654" t="s">
        <v>250</v>
      </c>
      <c r="D6654" t="s">
        <v>258</v>
      </c>
      <c r="E6654">
        <v>4</v>
      </c>
      <c r="F6654">
        <v>2030</v>
      </c>
      <c r="G6654" s="161">
        <v>636859.17035799997</v>
      </c>
      <c r="H6654" s="161"/>
    </row>
    <row r="6655" spans="2:8" x14ac:dyDescent="0.25">
      <c r="B6655" t="s">
        <v>232</v>
      </c>
      <c r="C6655" t="s">
        <v>250</v>
      </c>
      <c r="D6655" t="s">
        <v>258</v>
      </c>
      <c r="E6655">
        <v>4</v>
      </c>
      <c r="F6655">
        <v>2035</v>
      </c>
      <c r="G6655" s="161">
        <v>673884.51290199999</v>
      </c>
      <c r="H6655" s="161"/>
    </row>
    <row r="6656" spans="2:8" x14ac:dyDescent="0.25">
      <c r="B6656" t="s">
        <v>232</v>
      </c>
      <c r="C6656" t="s">
        <v>250</v>
      </c>
      <c r="D6656" t="s">
        <v>258</v>
      </c>
      <c r="E6656">
        <v>4</v>
      </c>
      <c r="F6656">
        <v>2040</v>
      </c>
      <c r="G6656" s="161">
        <v>688349.375</v>
      </c>
      <c r="H6656" s="161"/>
    </row>
    <row r="6657" spans="2:8" x14ac:dyDescent="0.25">
      <c r="B6657" t="s">
        <v>232</v>
      </c>
      <c r="C6657" t="s">
        <v>250</v>
      </c>
      <c r="D6657" t="s">
        <v>258</v>
      </c>
      <c r="E6657">
        <v>4</v>
      </c>
      <c r="F6657">
        <v>2045</v>
      </c>
      <c r="G6657" s="161">
        <v>692821.37167200004</v>
      </c>
      <c r="H6657" s="161"/>
    </row>
    <row r="6658" spans="2:8" x14ac:dyDescent="0.25">
      <c r="B6658" t="s">
        <v>232</v>
      </c>
      <c r="C6658" t="s">
        <v>250</v>
      </c>
      <c r="D6658" t="s">
        <v>258</v>
      </c>
      <c r="E6658">
        <v>4</v>
      </c>
      <c r="F6658">
        <v>2050</v>
      </c>
      <c r="G6658" s="161">
        <v>689704.78555699997</v>
      </c>
      <c r="H6658" s="161"/>
    </row>
    <row r="6659" spans="2:8" x14ac:dyDescent="0.25">
      <c r="B6659" t="s">
        <v>232</v>
      </c>
      <c r="C6659" t="s">
        <v>250</v>
      </c>
      <c r="D6659" t="s">
        <v>258</v>
      </c>
      <c r="E6659">
        <v>5</v>
      </c>
      <c r="F6659">
        <v>2010</v>
      </c>
      <c r="G6659" s="161">
        <v>312657.026778</v>
      </c>
      <c r="H6659" s="161"/>
    </row>
    <row r="6660" spans="2:8" x14ac:dyDescent="0.25">
      <c r="B6660" t="s">
        <v>232</v>
      </c>
      <c r="C6660" t="s">
        <v>250</v>
      </c>
      <c r="D6660" t="s">
        <v>258</v>
      </c>
      <c r="E6660">
        <v>5</v>
      </c>
      <c r="F6660">
        <v>2015</v>
      </c>
      <c r="G6660" s="161">
        <v>245770.30882499999</v>
      </c>
      <c r="H6660" s="161"/>
    </row>
    <row r="6661" spans="2:8" x14ac:dyDescent="0.25">
      <c r="B6661" t="s">
        <v>232</v>
      </c>
      <c r="C6661" t="s">
        <v>250</v>
      </c>
      <c r="D6661" t="s">
        <v>258</v>
      </c>
      <c r="E6661">
        <v>5</v>
      </c>
      <c r="F6661">
        <v>2020</v>
      </c>
      <c r="G6661" s="161">
        <v>217020.81069300001</v>
      </c>
      <c r="H6661" s="161"/>
    </row>
    <row r="6662" spans="2:8" x14ac:dyDescent="0.25">
      <c r="B6662" t="s">
        <v>232</v>
      </c>
      <c r="C6662" t="s">
        <v>250</v>
      </c>
      <c r="D6662" t="s">
        <v>258</v>
      </c>
      <c r="E6662">
        <v>5</v>
      </c>
      <c r="F6662">
        <v>2025</v>
      </c>
      <c r="G6662" s="161">
        <v>219554.11264199999</v>
      </c>
      <c r="H6662" s="161"/>
    </row>
    <row r="6663" spans="2:8" x14ac:dyDescent="0.25">
      <c r="B6663" t="s">
        <v>232</v>
      </c>
      <c r="C6663" t="s">
        <v>250</v>
      </c>
      <c r="D6663" t="s">
        <v>258</v>
      </c>
      <c r="E6663">
        <v>5</v>
      </c>
      <c r="F6663">
        <v>2030</v>
      </c>
      <c r="G6663" s="161">
        <v>247333.57540599999</v>
      </c>
      <c r="H6663" s="161"/>
    </row>
    <row r="6664" spans="2:8" x14ac:dyDescent="0.25">
      <c r="B6664" t="s">
        <v>232</v>
      </c>
      <c r="C6664" t="s">
        <v>250</v>
      </c>
      <c r="D6664" t="s">
        <v>258</v>
      </c>
      <c r="E6664">
        <v>5</v>
      </c>
      <c r="F6664">
        <v>2035</v>
      </c>
      <c r="G6664" s="161">
        <v>260988.613113</v>
      </c>
      <c r="H6664" s="161"/>
    </row>
    <row r="6665" spans="2:8" x14ac:dyDescent="0.25">
      <c r="B6665" t="s">
        <v>232</v>
      </c>
      <c r="C6665" t="s">
        <v>250</v>
      </c>
      <c r="D6665" t="s">
        <v>258</v>
      </c>
      <c r="E6665">
        <v>5</v>
      </c>
      <c r="F6665">
        <v>2040</v>
      </c>
      <c r="G6665" s="161">
        <v>264868.45813599997</v>
      </c>
      <c r="H6665" s="161"/>
    </row>
    <row r="6666" spans="2:8" x14ac:dyDescent="0.25">
      <c r="B6666" t="s">
        <v>232</v>
      </c>
      <c r="C6666" t="s">
        <v>250</v>
      </c>
      <c r="D6666" t="s">
        <v>258</v>
      </c>
      <c r="E6666">
        <v>5</v>
      </c>
      <c r="F6666">
        <v>2045</v>
      </c>
      <c r="G6666" s="161">
        <v>268681.781808</v>
      </c>
      <c r="H6666" s="161"/>
    </row>
    <row r="6667" spans="2:8" x14ac:dyDescent="0.25">
      <c r="B6667" t="s">
        <v>232</v>
      </c>
      <c r="C6667" t="s">
        <v>250</v>
      </c>
      <c r="D6667" t="s">
        <v>258</v>
      </c>
      <c r="E6667">
        <v>5</v>
      </c>
      <c r="F6667">
        <v>2050</v>
      </c>
      <c r="G6667" s="161">
        <v>260907.07928500001</v>
      </c>
    </row>
    <row r="6668" spans="2:8" x14ac:dyDescent="0.25">
      <c r="B6668" t="s">
        <v>232</v>
      </c>
      <c r="C6668" t="s">
        <v>250</v>
      </c>
      <c r="D6668" t="s">
        <v>258</v>
      </c>
      <c r="E6668">
        <v>6</v>
      </c>
      <c r="F6668">
        <v>2010</v>
      </c>
      <c r="G6668">
        <v>86802.562297480006</v>
      </c>
    </row>
    <row r="6669" spans="2:8" x14ac:dyDescent="0.25">
      <c r="B6669" t="s">
        <v>232</v>
      </c>
      <c r="C6669" t="s">
        <v>250</v>
      </c>
      <c r="D6669" t="s">
        <v>258</v>
      </c>
      <c r="E6669">
        <v>6</v>
      </c>
      <c r="F6669">
        <v>2015</v>
      </c>
      <c r="G6669">
        <v>84230.529765119994</v>
      </c>
    </row>
    <row r="6670" spans="2:8" x14ac:dyDescent="0.25">
      <c r="B6670" t="s">
        <v>232</v>
      </c>
      <c r="C6670" t="s">
        <v>250</v>
      </c>
      <c r="D6670" t="s">
        <v>258</v>
      </c>
      <c r="E6670">
        <v>6</v>
      </c>
      <c r="F6670">
        <v>2020</v>
      </c>
      <c r="G6670">
        <v>91290.622272260007</v>
      </c>
    </row>
    <row r="6671" spans="2:8" x14ac:dyDescent="0.25">
      <c r="B6671" t="s">
        <v>232</v>
      </c>
      <c r="C6671" t="s">
        <v>250</v>
      </c>
      <c r="D6671" t="s">
        <v>258</v>
      </c>
      <c r="E6671">
        <v>6</v>
      </c>
      <c r="F6671">
        <v>2025</v>
      </c>
      <c r="G6671">
        <v>96968.126764009998</v>
      </c>
      <c r="H6671" s="161"/>
    </row>
    <row r="6672" spans="2:8" x14ac:dyDescent="0.25">
      <c r="B6672" t="s">
        <v>232</v>
      </c>
      <c r="C6672" t="s">
        <v>250</v>
      </c>
      <c r="D6672" t="s">
        <v>258</v>
      </c>
      <c r="E6672">
        <v>6</v>
      </c>
      <c r="F6672">
        <v>2030</v>
      </c>
      <c r="G6672" s="161">
        <v>101075.962291</v>
      </c>
      <c r="H6672" s="161"/>
    </row>
    <row r="6673" spans="2:8" x14ac:dyDescent="0.25">
      <c r="B6673" t="s">
        <v>232</v>
      </c>
      <c r="C6673" t="s">
        <v>250</v>
      </c>
      <c r="D6673" t="s">
        <v>258</v>
      </c>
      <c r="E6673">
        <v>6</v>
      </c>
      <c r="F6673">
        <v>2035</v>
      </c>
      <c r="G6673" s="161">
        <v>111486.050626</v>
      </c>
      <c r="H6673" s="161"/>
    </row>
    <row r="6674" spans="2:8" x14ac:dyDescent="0.25">
      <c r="B6674" t="s">
        <v>232</v>
      </c>
      <c r="C6674" t="s">
        <v>250</v>
      </c>
      <c r="D6674" t="s">
        <v>258</v>
      </c>
      <c r="E6674">
        <v>6</v>
      </c>
      <c r="F6674">
        <v>2040</v>
      </c>
      <c r="G6674" s="161">
        <v>120529.347139</v>
      </c>
      <c r="H6674" s="161"/>
    </row>
    <row r="6675" spans="2:8" x14ac:dyDescent="0.25">
      <c r="B6675" t="s">
        <v>232</v>
      </c>
      <c r="C6675" t="s">
        <v>250</v>
      </c>
      <c r="D6675" t="s">
        <v>258</v>
      </c>
      <c r="E6675">
        <v>6</v>
      </c>
      <c r="F6675">
        <v>2045</v>
      </c>
      <c r="G6675" s="161">
        <v>124566.785349</v>
      </c>
      <c r="H6675" s="161"/>
    </row>
    <row r="6676" spans="2:8" x14ac:dyDescent="0.25">
      <c r="B6676" t="s">
        <v>232</v>
      </c>
      <c r="C6676" t="s">
        <v>250</v>
      </c>
      <c r="D6676" t="s">
        <v>258</v>
      </c>
      <c r="E6676">
        <v>6</v>
      </c>
      <c r="F6676">
        <v>2050</v>
      </c>
      <c r="G6676" s="161">
        <v>128851.14273000001</v>
      </c>
      <c r="H6676" s="161"/>
    </row>
    <row r="6677" spans="2:8" x14ac:dyDescent="0.25">
      <c r="B6677" t="s">
        <v>232</v>
      </c>
      <c r="C6677" t="s">
        <v>250</v>
      </c>
      <c r="D6677" t="s">
        <v>259</v>
      </c>
      <c r="E6677">
        <v>1</v>
      </c>
      <c r="F6677">
        <v>2010</v>
      </c>
      <c r="G6677" s="161">
        <v>222191.533677</v>
      </c>
      <c r="H6677" s="161"/>
    </row>
    <row r="6678" spans="2:8" x14ac:dyDescent="0.25">
      <c r="B6678" t="s">
        <v>232</v>
      </c>
      <c r="C6678" t="s">
        <v>250</v>
      </c>
      <c r="D6678" t="s">
        <v>259</v>
      </c>
      <c r="E6678">
        <v>1</v>
      </c>
      <c r="F6678">
        <v>2015</v>
      </c>
      <c r="G6678" s="161">
        <v>346461.63417099998</v>
      </c>
      <c r="H6678" s="161"/>
    </row>
    <row r="6679" spans="2:8" x14ac:dyDescent="0.25">
      <c r="B6679" t="s">
        <v>232</v>
      </c>
      <c r="C6679" t="s">
        <v>250</v>
      </c>
      <c r="D6679" t="s">
        <v>259</v>
      </c>
      <c r="E6679">
        <v>1</v>
      </c>
      <c r="F6679">
        <v>2020</v>
      </c>
      <c r="G6679" s="161">
        <v>439551.68129899999</v>
      </c>
      <c r="H6679" s="161"/>
    </row>
    <row r="6680" spans="2:8" x14ac:dyDescent="0.25">
      <c r="B6680" t="s">
        <v>232</v>
      </c>
      <c r="C6680" t="s">
        <v>250</v>
      </c>
      <c r="D6680" t="s">
        <v>259</v>
      </c>
      <c r="E6680">
        <v>1</v>
      </c>
      <c r="F6680">
        <v>2025</v>
      </c>
      <c r="G6680" s="161">
        <v>487583.39567</v>
      </c>
      <c r="H6680" s="161"/>
    </row>
    <row r="6681" spans="2:8" x14ac:dyDescent="0.25">
      <c r="B6681" t="s">
        <v>232</v>
      </c>
      <c r="C6681" t="s">
        <v>250</v>
      </c>
      <c r="D6681" t="s">
        <v>259</v>
      </c>
      <c r="E6681">
        <v>1</v>
      </c>
      <c r="F6681">
        <v>2030</v>
      </c>
      <c r="G6681" s="161">
        <v>546431.78783000004</v>
      </c>
      <c r="H6681" s="161"/>
    </row>
    <row r="6682" spans="2:8" x14ac:dyDescent="0.25">
      <c r="B6682" t="s">
        <v>232</v>
      </c>
      <c r="C6682" t="s">
        <v>250</v>
      </c>
      <c r="D6682" t="s">
        <v>259</v>
      </c>
      <c r="E6682">
        <v>1</v>
      </c>
      <c r="F6682">
        <v>2035</v>
      </c>
      <c r="G6682" s="161">
        <v>605543.02719000005</v>
      </c>
      <c r="H6682" s="161"/>
    </row>
    <row r="6683" spans="2:8" x14ac:dyDescent="0.25">
      <c r="B6683" t="s">
        <v>232</v>
      </c>
      <c r="C6683" t="s">
        <v>250</v>
      </c>
      <c r="D6683" t="s">
        <v>259</v>
      </c>
      <c r="E6683">
        <v>1</v>
      </c>
      <c r="F6683">
        <v>2040</v>
      </c>
      <c r="G6683" s="161">
        <v>619598.61693400005</v>
      </c>
      <c r="H6683" s="161"/>
    </row>
    <row r="6684" spans="2:8" x14ac:dyDescent="0.25">
      <c r="B6684" t="s">
        <v>232</v>
      </c>
      <c r="C6684" t="s">
        <v>250</v>
      </c>
      <c r="D6684" t="s">
        <v>259</v>
      </c>
      <c r="E6684">
        <v>1</v>
      </c>
      <c r="F6684">
        <v>2045</v>
      </c>
      <c r="G6684" s="161">
        <v>687123.73245000001</v>
      </c>
      <c r="H6684" s="161"/>
    </row>
    <row r="6685" spans="2:8" x14ac:dyDescent="0.25">
      <c r="B6685" t="s">
        <v>232</v>
      </c>
      <c r="C6685" t="s">
        <v>250</v>
      </c>
      <c r="D6685" t="s">
        <v>259</v>
      </c>
      <c r="E6685">
        <v>1</v>
      </c>
      <c r="F6685">
        <v>2050</v>
      </c>
      <c r="G6685" s="161">
        <v>708040.61638200004</v>
      </c>
      <c r="H6685" s="161"/>
    </row>
    <row r="6686" spans="2:8" x14ac:dyDescent="0.25">
      <c r="B6686" t="s">
        <v>232</v>
      </c>
      <c r="C6686" t="s">
        <v>250</v>
      </c>
      <c r="D6686" t="s">
        <v>259</v>
      </c>
      <c r="E6686">
        <v>2</v>
      </c>
      <c r="F6686">
        <v>2010</v>
      </c>
      <c r="G6686" s="161">
        <v>607011.93100999994</v>
      </c>
      <c r="H6686" s="161"/>
    </row>
    <row r="6687" spans="2:8" x14ac:dyDescent="0.25">
      <c r="B6687" t="s">
        <v>232</v>
      </c>
      <c r="C6687" t="s">
        <v>250</v>
      </c>
      <c r="D6687" t="s">
        <v>259</v>
      </c>
      <c r="E6687">
        <v>2</v>
      </c>
      <c r="F6687">
        <v>2015</v>
      </c>
      <c r="G6687" s="161">
        <v>706748.73239000002</v>
      </c>
      <c r="H6687" s="161"/>
    </row>
    <row r="6688" spans="2:8" x14ac:dyDescent="0.25">
      <c r="B6688" t="s">
        <v>232</v>
      </c>
      <c r="C6688" t="s">
        <v>250</v>
      </c>
      <c r="D6688" t="s">
        <v>259</v>
      </c>
      <c r="E6688">
        <v>2</v>
      </c>
      <c r="F6688">
        <v>2020</v>
      </c>
      <c r="G6688" s="161">
        <v>878869.297227</v>
      </c>
      <c r="H6688" s="161"/>
    </row>
    <row r="6689" spans="2:8" x14ac:dyDescent="0.25">
      <c r="B6689" t="s">
        <v>232</v>
      </c>
      <c r="C6689" t="s">
        <v>250</v>
      </c>
      <c r="D6689" t="s">
        <v>259</v>
      </c>
      <c r="E6689">
        <v>2</v>
      </c>
      <c r="F6689">
        <v>2025</v>
      </c>
      <c r="G6689" s="161">
        <v>1083898.5192799999</v>
      </c>
      <c r="H6689" s="161"/>
    </row>
    <row r="6690" spans="2:8" x14ac:dyDescent="0.25">
      <c r="B6690" t="s">
        <v>232</v>
      </c>
      <c r="C6690" t="s">
        <v>250</v>
      </c>
      <c r="D6690" t="s">
        <v>259</v>
      </c>
      <c r="E6690">
        <v>2</v>
      </c>
      <c r="F6690">
        <v>2030</v>
      </c>
      <c r="G6690" s="161">
        <v>1314021.91925</v>
      </c>
      <c r="H6690" s="161"/>
    </row>
    <row r="6691" spans="2:8" x14ac:dyDescent="0.25">
      <c r="B6691" t="s">
        <v>232</v>
      </c>
      <c r="C6691" t="s">
        <v>250</v>
      </c>
      <c r="D6691" t="s">
        <v>259</v>
      </c>
      <c r="E6691">
        <v>2</v>
      </c>
      <c r="F6691">
        <v>2035</v>
      </c>
      <c r="G6691" s="161">
        <v>1457508.34984</v>
      </c>
      <c r="H6691" s="161"/>
    </row>
    <row r="6692" spans="2:8" x14ac:dyDescent="0.25">
      <c r="B6692" t="s">
        <v>232</v>
      </c>
      <c r="C6692" t="s">
        <v>250</v>
      </c>
      <c r="D6692" t="s">
        <v>259</v>
      </c>
      <c r="E6692">
        <v>2</v>
      </c>
      <c r="F6692">
        <v>2040</v>
      </c>
      <c r="G6692" s="161">
        <v>1543903.0709200001</v>
      </c>
      <c r="H6692" s="161"/>
    </row>
    <row r="6693" spans="2:8" x14ac:dyDescent="0.25">
      <c r="B6693" t="s">
        <v>232</v>
      </c>
      <c r="C6693" t="s">
        <v>250</v>
      </c>
      <c r="D6693" t="s">
        <v>259</v>
      </c>
      <c r="E6693">
        <v>2</v>
      </c>
      <c r="F6693">
        <v>2045</v>
      </c>
      <c r="G6693" s="161">
        <v>1587044.0302599999</v>
      </c>
      <c r="H6693" s="161"/>
    </row>
    <row r="6694" spans="2:8" x14ac:dyDescent="0.25">
      <c r="B6694" t="s">
        <v>232</v>
      </c>
      <c r="C6694" t="s">
        <v>250</v>
      </c>
      <c r="D6694" t="s">
        <v>259</v>
      </c>
      <c r="E6694">
        <v>2</v>
      </c>
      <c r="F6694">
        <v>2050</v>
      </c>
      <c r="G6694" s="161">
        <v>1640553.9556799999</v>
      </c>
      <c r="H6694" s="161"/>
    </row>
    <row r="6695" spans="2:8" x14ac:dyDescent="0.25">
      <c r="B6695" t="s">
        <v>232</v>
      </c>
      <c r="C6695" t="s">
        <v>250</v>
      </c>
      <c r="D6695" t="s">
        <v>259</v>
      </c>
      <c r="E6695">
        <v>3</v>
      </c>
      <c r="F6695">
        <v>2010</v>
      </c>
      <c r="G6695" s="161">
        <v>410810.070336</v>
      </c>
      <c r="H6695" s="161"/>
    </row>
    <row r="6696" spans="2:8" x14ac:dyDescent="0.25">
      <c r="B6696" t="s">
        <v>232</v>
      </c>
      <c r="C6696" t="s">
        <v>250</v>
      </c>
      <c r="D6696" t="s">
        <v>259</v>
      </c>
      <c r="E6696">
        <v>3</v>
      </c>
      <c r="F6696">
        <v>2015</v>
      </c>
      <c r="G6696" s="161">
        <v>446801.07207900001</v>
      </c>
      <c r="H6696" s="161"/>
    </row>
    <row r="6697" spans="2:8" x14ac:dyDescent="0.25">
      <c r="B6697" t="s">
        <v>232</v>
      </c>
      <c r="C6697" t="s">
        <v>250</v>
      </c>
      <c r="D6697" t="s">
        <v>259</v>
      </c>
      <c r="E6697">
        <v>3</v>
      </c>
      <c r="F6697">
        <v>2020</v>
      </c>
      <c r="G6697" s="161">
        <v>533517.89919999999</v>
      </c>
      <c r="H6697" s="161"/>
    </row>
    <row r="6698" spans="2:8" x14ac:dyDescent="0.25">
      <c r="B6698" t="s">
        <v>232</v>
      </c>
      <c r="C6698" t="s">
        <v>250</v>
      </c>
      <c r="D6698" t="s">
        <v>259</v>
      </c>
      <c r="E6698">
        <v>3</v>
      </c>
      <c r="F6698">
        <v>2025</v>
      </c>
      <c r="G6698" s="161">
        <v>598631.08459999994</v>
      </c>
      <c r="H6698" s="161"/>
    </row>
    <row r="6699" spans="2:8" x14ac:dyDescent="0.25">
      <c r="B6699" t="s">
        <v>232</v>
      </c>
      <c r="C6699" t="s">
        <v>250</v>
      </c>
      <c r="D6699" t="s">
        <v>259</v>
      </c>
      <c r="E6699">
        <v>3</v>
      </c>
      <c r="F6699">
        <v>2030</v>
      </c>
      <c r="G6699" s="161">
        <v>597223.08152799995</v>
      </c>
      <c r="H6699" s="161"/>
    </row>
    <row r="6700" spans="2:8" x14ac:dyDescent="0.25">
      <c r="B6700" t="s">
        <v>232</v>
      </c>
      <c r="C6700" t="s">
        <v>250</v>
      </c>
      <c r="D6700" t="s">
        <v>259</v>
      </c>
      <c r="E6700">
        <v>3</v>
      </c>
      <c r="F6700">
        <v>2035</v>
      </c>
      <c r="G6700" s="161">
        <v>578745.44033899996</v>
      </c>
      <c r="H6700" s="161"/>
    </row>
    <row r="6701" spans="2:8" x14ac:dyDescent="0.25">
      <c r="B6701" t="s">
        <v>232</v>
      </c>
      <c r="C6701" t="s">
        <v>250</v>
      </c>
      <c r="D6701" t="s">
        <v>259</v>
      </c>
      <c r="E6701">
        <v>3</v>
      </c>
      <c r="F6701">
        <v>2040</v>
      </c>
      <c r="G6701" s="161">
        <v>557141.86050099996</v>
      </c>
      <c r="H6701" s="161"/>
    </row>
    <row r="6702" spans="2:8" x14ac:dyDescent="0.25">
      <c r="B6702" t="s">
        <v>232</v>
      </c>
      <c r="C6702" t="s">
        <v>250</v>
      </c>
      <c r="D6702" t="s">
        <v>259</v>
      </c>
      <c r="E6702">
        <v>3</v>
      </c>
      <c r="F6702">
        <v>2045</v>
      </c>
      <c r="G6702" s="161">
        <v>566286.35129200004</v>
      </c>
      <c r="H6702" s="161"/>
    </row>
    <row r="6703" spans="2:8" x14ac:dyDescent="0.25">
      <c r="B6703" t="s">
        <v>232</v>
      </c>
      <c r="C6703" t="s">
        <v>250</v>
      </c>
      <c r="D6703" t="s">
        <v>259</v>
      </c>
      <c r="E6703">
        <v>3</v>
      </c>
      <c r="F6703">
        <v>2050</v>
      </c>
      <c r="G6703" s="161">
        <v>585326.60860000004</v>
      </c>
      <c r="H6703" s="161"/>
    </row>
    <row r="6704" spans="2:8" x14ac:dyDescent="0.25">
      <c r="B6704" t="s">
        <v>232</v>
      </c>
      <c r="C6704" t="s">
        <v>250</v>
      </c>
      <c r="D6704" t="s">
        <v>259</v>
      </c>
      <c r="E6704">
        <v>4</v>
      </c>
      <c r="F6704">
        <v>2010</v>
      </c>
      <c r="G6704" s="161">
        <v>891960.71606600005</v>
      </c>
      <c r="H6704" s="161"/>
    </row>
    <row r="6705" spans="2:8" x14ac:dyDescent="0.25">
      <c r="B6705" t="s">
        <v>232</v>
      </c>
      <c r="C6705" t="s">
        <v>250</v>
      </c>
      <c r="D6705" t="s">
        <v>259</v>
      </c>
      <c r="E6705">
        <v>4</v>
      </c>
      <c r="F6705">
        <v>2015</v>
      </c>
      <c r="G6705" s="161">
        <v>916703.20602000004</v>
      </c>
      <c r="H6705" s="161"/>
    </row>
    <row r="6706" spans="2:8" x14ac:dyDescent="0.25">
      <c r="B6706" t="s">
        <v>232</v>
      </c>
      <c r="C6706" t="s">
        <v>250</v>
      </c>
      <c r="D6706" t="s">
        <v>259</v>
      </c>
      <c r="E6706">
        <v>4</v>
      </c>
      <c r="F6706">
        <v>2020</v>
      </c>
      <c r="G6706" s="161">
        <v>887351.24867</v>
      </c>
      <c r="H6706" s="161"/>
    </row>
    <row r="6707" spans="2:8" x14ac:dyDescent="0.25">
      <c r="B6707" t="s">
        <v>232</v>
      </c>
      <c r="C6707" t="s">
        <v>250</v>
      </c>
      <c r="D6707" t="s">
        <v>259</v>
      </c>
      <c r="E6707">
        <v>4</v>
      </c>
      <c r="F6707">
        <v>2025</v>
      </c>
      <c r="G6707" s="161">
        <v>846308.04436099995</v>
      </c>
      <c r="H6707" s="161"/>
    </row>
    <row r="6708" spans="2:8" x14ac:dyDescent="0.25">
      <c r="B6708" t="s">
        <v>232</v>
      </c>
      <c r="C6708" t="s">
        <v>250</v>
      </c>
      <c r="D6708" t="s">
        <v>259</v>
      </c>
      <c r="E6708">
        <v>4</v>
      </c>
      <c r="F6708">
        <v>2030</v>
      </c>
      <c r="G6708" s="161">
        <v>796832.63626599999</v>
      </c>
      <c r="H6708" s="161"/>
    </row>
    <row r="6709" spans="2:8" x14ac:dyDescent="0.25">
      <c r="B6709" t="s">
        <v>232</v>
      </c>
      <c r="C6709" t="s">
        <v>250</v>
      </c>
      <c r="D6709" t="s">
        <v>259</v>
      </c>
      <c r="E6709">
        <v>4</v>
      </c>
      <c r="F6709">
        <v>2035</v>
      </c>
      <c r="G6709" s="161">
        <v>796732.91978300002</v>
      </c>
      <c r="H6709" s="161"/>
    </row>
    <row r="6710" spans="2:8" x14ac:dyDescent="0.25">
      <c r="B6710" t="s">
        <v>232</v>
      </c>
      <c r="C6710" t="s">
        <v>250</v>
      </c>
      <c r="D6710" t="s">
        <v>259</v>
      </c>
      <c r="E6710">
        <v>4</v>
      </c>
      <c r="F6710">
        <v>2040</v>
      </c>
      <c r="G6710" s="161">
        <v>820388.05314600002</v>
      </c>
      <c r="H6710" s="161"/>
    </row>
    <row r="6711" spans="2:8" x14ac:dyDescent="0.25">
      <c r="B6711" t="s">
        <v>232</v>
      </c>
      <c r="C6711" t="s">
        <v>250</v>
      </c>
      <c r="D6711" t="s">
        <v>259</v>
      </c>
      <c r="E6711">
        <v>4</v>
      </c>
      <c r="F6711">
        <v>2045</v>
      </c>
      <c r="G6711" s="161">
        <v>827043.01043100003</v>
      </c>
      <c r="H6711" s="161"/>
    </row>
    <row r="6712" spans="2:8" x14ac:dyDescent="0.25">
      <c r="B6712" t="s">
        <v>232</v>
      </c>
      <c r="C6712" t="s">
        <v>250</v>
      </c>
      <c r="D6712" t="s">
        <v>259</v>
      </c>
      <c r="E6712">
        <v>4</v>
      </c>
      <c r="F6712">
        <v>2050</v>
      </c>
      <c r="G6712" s="161">
        <v>813932.88172299997</v>
      </c>
      <c r="H6712" s="161"/>
    </row>
    <row r="6713" spans="2:8" x14ac:dyDescent="0.25">
      <c r="B6713" t="s">
        <v>232</v>
      </c>
      <c r="C6713" t="s">
        <v>250</v>
      </c>
      <c r="D6713" t="s">
        <v>259</v>
      </c>
      <c r="E6713">
        <v>5</v>
      </c>
      <c r="F6713">
        <v>2010</v>
      </c>
      <c r="G6713" s="161">
        <v>336765.71450200002</v>
      </c>
      <c r="H6713" s="161"/>
    </row>
    <row r="6714" spans="2:8" x14ac:dyDescent="0.25">
      <c r="B6714" t="s">
        <v>232</v>
      </c>
      <c r="C6714" t="s">
        <v>250</v>
      </c>
      <c r="D6714" t="s">
        <v>259</v>
      </c>
      <c r="E6714">
        <v>5</v>
      </c>
      <c r="F6714">
        <v>2015</v>
      </c>
      <c r="G6714" s="161">
        <v>375933.91675600002</v>
      </c>
      <c r="H6714" s="161"/>
    </row>
    <row r="6715" spans="2:8" x14ac:dyDescent="0.25">
      <c r="B6715" t="s">
        <v>232</v>
      </c>
      <c r="C6715" t="s">
        <v>250</v>
      </c>
      <c r="D6715" t="s">
        <v>259</v>
      </c>
      <c r="E6715">
        <v>5</v>
      </c>
      <c r="F6715">
        <v>2020</v>
      </c>
      <c r="G6715" s="161">
        <v>346742.59856499999</v>
      </c>
      <c r="H6715" s="161"/>
    </row>
    <row r="6716" spans="2:8" x14ac:dyDescent="0.25">
      <c r="B6716" t="s">
        <v>232</v>
      </c>
      <c r="C6716" t="s">
        <v>250</v>
      </c>
      <c r="D6716" t="s">
        <v>259</v>
      </c>
      <c r="E6716">
        <v>5</v>
      </c>
      <c r="F6716">
        <v>2025</v>
      </c>
      <c r="G6716" s="161">
        <v>320032.93416</v>
      </c>
      <c r="H6716" s="161"/>
    </row>
    <row r="6717" spans="2:8" x14ac:dyDescent="0.25">
      <c r="B6717" t="s">
        <v>232</v>
      </c>
      <c r="C6717" t="s">
        <v>250</v>
      </c>
      <c r="D6717" t="s">
        <v>259</v>
      </c>
      <c r="E6717">
        <v>5</v>
      </c>
      <c r="F6717">
        <v>2030</v>
      </c>
      <c r="G6717" s="161">
        <v>316713.02928999998</v>
      </c>
      <c r="H6717" s="161"/>
    </row>
    <row r="6718" spans="2:8" x14ac:dyDescent="0.25">
      <c r="B6718" t="s">
        <v>232</v>
      </c>
      <c r="C6718" t="s">
        <v>250</v>
      </c>
      <c r="D6718" t="s">
        <v>259</v>
      </c>
      <c r="E6718">
        <v>5</v>
      </c>
      <c r="F6718">
        <v>2035</v>
      </c>
      <c r="G6718" s="161">
        <v>327002.82641600003</v>
      </c>
      <c r="H6718" s="161"/>
    </row>
    <row r="6719" spans="2:8" x14ac:dyDescent="0.25">
      <c r="B6719" t="s">
        <v>232</v>
      </c>
      <c r="C6719" t="s">
        <v>250</v>
      </c>
      <c r="D6719" t="s">
        <v>259</v>
      </c>
      <c r="E6719">
        <v>5</v>
      </c>
      <c r="F6719">
        <v>2040</v>
      </c>
      <c r="G6719" s="161">
        <v>322572.514318</v>
      </c>
      <c r="H6719" s="161"/>
    </row>
    <row r="6720" spans="2:8" x14ac:dyDescent="0.25">
      <c r="B6720" t="s">
        <v>232</v>
      </c>
      <c r="C6720" t="s">
        <v>250</v>
      </c>
      <c r="D6720" t="s">
        <v>259</v>
      </c>
      <c r="E6720">
        <v>5</v>
      </c>
      <c r="F6720">
        <v>2045</v>
      </c>
      <c r="G6720" s="161">
        <v>321235.47681399999</v>
      </c>
      <c r="H6720" s="161"/>
    </row>
    <row r="6721" spans="2:8" x14ac:dyDescent="0.25">
      <c r="B6721" t="s">
        <v>232</v>
      </c>
      <c r="C6721" t="s">
        <v>250</v>
      </c>
      <c r="D6721" t="s">
        <v>259</v>
      </c>
      <c r="E6721">
        <v>5</v>
      </c>
      <c r="F6721">
        <v>2050</v>
      </c>
      <c r="G6721" s="161">
        <v>334832.89365699998</v>
      </c>
    </row>
    <row r="6722" spans="2:8" x14ac:dyDescent="0.25">
      <c r="B6722" t="s">
        <v>232</v>
      </c>
      <c r="C6722" t="s">
        <v>250</v>
      </c>
      <c r="D6722" t="s">
        <v>259</v>
      </c>
      <c r="E6722">
        <v>6</v>
      </c>
      <c r="F6722">
        <v>2010</v>
      </c>
      <c r="G6722">
        <v>75869.197378609999</v>
      </c>
      <c r="H6722" s="161"/>
    </row>
    <row r="6723" spans="2:8" x14ac:dyDescent="0.25">
      <c r="B6723" t="s">
        <v>232</v>
      </c>
      <c r="C6723" t="s">
        <v>250</v>
      </c>
      <c r="D6723" t="s">
        <v>259</v>
      </c>
      <c r="E6723">
        <v>6</v>
      </c>
      <c r="F6723">
        <v>2015</v>
      </c>
      <c r="G6723" s="161">
        <v>105501.097328</v>
      </c>
      <c r="H6723" s="161"/>
    </row>
    <row r="6724" spans="2:8" x14ac:dyDescent="0.25">
      <c r="B6724" t="s">
        <v>232</v>
      </c>
      <c r="C6724" t="s">
        <v>250</v>
      </c>
      <c r="D6724" t="s">
        <v>259</v>
      </c>
      <c r="E6724">
        <v>6</v>
      </c>
      <c r="F6724">
        <v>2020</v>
      </c>
      <c r="G6724" s="161">
        <v>118260.92617200001</v>
      </c>
      <c r="H6724" s="161"/>
    </row>
    <row r="6725" spans="2:8" x14ac:dyDescent="0.25">
      <c r="B6725" t="s">
        <v>232</v>
      </c>
      <c r="C6725" t="s">
        <v>250</v>
      </c>
      <c r="D6725" t="s">
        <v>259</v>
      </c>
      <c r="E6725">
        <v>6</v>
      </c>
      <c r="F6725">
        <v>2025</v>
      </c>
      <c r="G6725" s="161">
        <v>108281.57058299999</v>
      </c>
      <c r="H6725" s="161"/>
    </row>
    <row r="6726" spans="2:8" x14ac:dyDescent="0.25">
      <c r="B6726" t="s">
        <v>232</v>
      </c>
      <c r="C6726" t="s">
        <v>250</v>
      </c>
      <c r="D6726" t="s">
        <v>259</v>
      </c>
      <c r="E6726">
        <v>6</v>
      </c>
      <c r="F6726">
        <v>2030</v>
      </c>
      <c r="G6726" s="161">
        <v>113596.681361</v>
      </c>
      <c r="H6726" s="161"/>
    </row>
    <row r="6727" spans="2:8" x14ac:dyDescent="0.25">
      <c r="B6727" t="s">
        <v>232</v>
      </c>
      <c r="C6727" t="s">
        <v>250</v>
      </c>
      <c r="D6727" t="s">
        <v>259</v>
      </c>
      <c r="E6727">
        <v>6</v>
      </c>
      <c r="F6727">
        <v>2035</v>
      </c>
      <c r="G6727" s="161">
        <v>123177.18472400001</v>
      </c>
      <c r="H6727" s="161"/>
    </row>
    <row r="6728" spans="2:8" x14ac:dyDescent="0.25">
      <c r="B6728" t="s">
        <v>232</v>
      </c>
      <c r="C6728" t="s">
        <v>250</v>
      </c>
      <c r="D6728" t="s">
        <v>259</v>
      </c>
      <c r="E6728">
        <v>6</v>
      </c>
      <c r="F6728">
        <v>2040</v>
      </c>
      <c r="G6728" s="161">
        <v>128358.97377</v>
      </c>
      <c r="H6728" s="161"/>
    </row>
    <row r="6729" spans="2:8" x14ac:dyDescent="0.25">
      <c r="B6729" t="s">
        <v>232</v>
      </c>
      <c r="C6729" t="s">
        <v>250</v>
      </c>
      <c r="D6729" t="s">
        <v>259</v>
      </c>
      <c r="E6729">
        <v>6</v>
      </c>
      <c r="F6729">
        <v>2045</v>
      </c>
      <c r="G6729" s="161">
        <v>123573.69811100001</v>
      </c>
      <c r="H6729" s="161"/>
    </row>
    <row r="6730" spans="2:8" x14ac:dyDescent="0.25">
      <c r="B6730" t="s">
        <v>232</v>
      </c>
      <c r="C6730" t="s">
        <v>250</v>
      </c>
      <c r="D6730" t="s">
        <v>259</v>
      </c>
      <c r="E6730">
        <v>6</v>
      </c>
      <c r="F6730">
        <v>2050</v>
      </c>
      <c r="G6730" s="161">
        <v>122584.34914999999</v>
      </c>
      <c r="H6730" s="161"/>
    </row>
    <row r="6731" spans="2:8" x14ac:dyDescent="0.25">
      <c r="B6731" t="s">
        <v>232</v>
      </c>
      <c r="C6731" t="s">
        <v>253</v>
      </c>
      <c r="D6731" t="s">
        <v>251</v>
      </c>
      <c r="E6731">
        <v>1</v>
      </c>
      <c r="F6731">
        <v>2010</v>
      </c>
      <c r="G6731" s="161">
        <v>316111.18716099998</v>
      </c>
      <c r="H6731" s="161"/>
    </row>
    <row r="6732" spans="2:8" x14ac:dyDescent="0.25">
      <c r="B6732" t="s">
        <v>232</v>
      </c>
      <c r="C6732" t="s">
        <v>253</v>
      </c>
      <c r="D6732" t="s">
        <v>251</v>
      </c>
      <c r="E6732">
        <v>1</v>
      </c>
      <c r="F6732">
        <v>2015</v>
      </c>
      <c r="G6732" s="161">
        <v>431106.76122400002</v>
      </c>
      <c r="H6732" s="161"/>
    </row>
    <row r="6733" spans="2:8" x14ac:dyDescent="0.25">
      <c r="B6733" t="s">
        <v>232</v>
      </c>
      <c r="C6733" t="s">
        <v>253</v>
      </c>
      <c r="D6733" t="s">
        <v>251</v>
      </c>
      <c r="E6733">
        <v>1</v>
      </c>
      <c r="F6733">
        <v>2020</v>
      </c>
      <c r="G6733" s="161">
        <v>483290.01323799998</v>
      </c>
      <c r="H6733" s="161"/>
    </row>
    <row r="6734" spans="2:8" x14ac:dyDescent="0.25">
      <c r="B6734" t="s">
        <v>232</v>
      </c>
      <c r="C6734" t="s">
        <v>253</v>
      </c>
      <c r="D6734" t="s">
        <v>251</v>
      </c>
      <c r="E6734">
        <v>1</v>
      </c>
      <c r="F6734">
        <v>2025</v>
      </c>
      <c r="G6734" s="161">
        <v>512141.75006400002</v>
      </c>
      <c r="H6734" s="161"/>
    </row>
    <row r="6735" spans="2:8" x14ac:dyDescent="0.25">
      <c r="B6735" t="s">
        <v>232</v>
      </c>
      <c r="C6735" t="s">
        <v>253</v>
      </c>
      <c r="D6735" t="s">
        <v>251</v>
      </c>
      <c r="E6735">
        <v>1</v>
      </c>
      <c r="F6735">
        <v>2030</v>
      </c>
      <c r="G6735" s="161">
        <v>529405.97975900001</v>
      </c>
      <c r="H6735" s="161"/>
    </row>
    <row r="6736" spans="2:8" x14ac:dyDescent="0.25">
      <c r="B6736" t="s">
        <v>232</v>
      </c>
      <c r="C6736" t="s">
        <v>253</v>
      </c>
      <c r="D6736" t="s">
        <v>251</v>
      </c>
      <c r="E6736">
        <v>1</v>
      </c>
      <c r="F6736">
        <v>2035</v>
      </c>
      <c r="G6736" s="161">
        <v>557723.99312700005</v>
      </c>
      <c r="H6736" s="161"/>
    </row>
    <row r="6737" spans="2:8" x14ac:dyDescent="0.25">
      <c r="B6737" t="s">
        <v>232</v>
      </c>
      <c r="C6737" t="s">
        <v>253</v>
      </c>
      <c r="D6737" t="s">
        <v>251</v>
      </c>
      <c r="E6737">
        <v>1</v>
      </c>
      <c r="F6737">
        <v>2040</v>
      </c>
      <c r="G6737" s="161">
        <v>558487.57244500006</v>
      </c>
      <c r="H6737" s="161"/>
    </row>
    <row r="6738" spans="2:8" x14ac:dyDescent="0.25">
      <c r="B6738" t="s">
        <v>232</v>
      </c>
      <c r="C6738" t="s">
        <v>253</v>
      </c>
      <c r="D6738" t="s">
        <v>251</v>
      </c>
      <c r="E6738">
        <v>1</v>
      </c>
      <c r="F6738">
        <v>2045</v>
      </c>
      <c r="G6738" s="161">
        <v>582246.50052799995</v>
      </c>
      <c r="H6738" s="161"/>
    </row>
    <row r="6739" spans="2:8" x14ac:dyDescent="0.25">
      <c r="B6739" t="s">
        <v>232</v>
      </c>
      <c r="C6739" t="s">
        <v>253</v>
      </c>
      <c r="D6739" t="s">
        <v>251</v>
      </c>
      <c r="E6739">
        <v>1</v>
      </c>
      <c r="F6739">
        <v>2050</v>
      </c>
      <c r="G6739" s="161">
        <v>589524.21126300003</v>
      </c>
      <c r="H6739" s="161"/>
    </row>
    <row r="6740" spans="2:8" x14ac:dyDescent="0.25">
      <c r="B6740" t="s">
        <v>232</v>
      </c>
      <c r="C6740" t="s">
        <v>253</v>
      </c>
      <c r="D6740" t="s">
        <v>251</v>
      </c>
      <c r="E6740">
        <v>2</v>
      </c>
      <c r="F6740">
        <v>2010</v>
      </c>
      <c r="G6740" s="161">
        <v>291854.87712899997</v>
      </c>
      <c r="H6740" s="161"/>
    </row>
    <row r="6741" spans="2:8" x14ac:dyDescent="0.25">
      <c r="B6741" t="s">
        <v>232</v>
      </c>
      <c r="C6741" t="s">
        <v>253</v>
      </c>
      <c r="D6741" t="s">
        <v>251</v>
      </c>
      <c r="E6741">
        <v>2</v>
      </c>
      <c r="F6741">
        <v>2015</v>
      </c>
      <c r="G6741" s="161">
        <v>340728.45532800001</v>
      </c>
      <c r="H6741" s="161"/>
    </row>
    <row r="6742" spans="2:8" x14ac:dyDescent="0.25">
      <c r="B6742" t="s">
        <v>232</v>
      </c>
      <c r="C6742" t="s">
        <v>253</v>
      </c>
      <c r="D6742" t="s">
        <v>251</v>
      </c>
      <c r="E6742">
        <v>2</v>
      </c>
      <c r="F6742">
        <v>2020</v>
      </c>
      <c r="G6742" s="161">
        <v>366877.12829299999</v>
      </c>
      <c r="H6742" s="161"/>
    </row>
    <row r="6743" spans="2:8" x14ac:dyDescent="0.25">
      <c r="B6743" t="s">
        <v>232</v>
      </c>
      <c r="C6743" t="s">
        <v>253</v>
      </c>
      <c r="D6743" t="s">
        <v>251</v>
      </c>
      <c r="E6743">
        <v>2</v>
      </c>
      <c r="F6743">
        <v>2025</v>
      </c>
      <c r="G6743" s="161">
        <v>382128.32357100002</v>
      </c>
      <c r="H6743" s="161"/>
    </row>
    <row r="6744" spans="2:8" x14ac:dyDescent="0.25">
      <c r="B6744" t="s">
        <v>232</v>
      </c>
      <c r="C6744" t="s">
        <v>253</v>
      </c>
      <c r="D6744" t="s">
        <v>251</v>
      </c>
      <c r="E6744">
        <v>2</v>
      </c>
      <c r="F6744">
        <v>2030</v>
      </c>
      <c r="G6744" s="161">
        <v>376025.92473999999</v>
      </c>
      <c r="H6744" s="161"/>
    </row>
    <row r="6745" spans="2:8" x14ac:dyDescent="0.25">
      <c r="B6745" t="s">
        <v>232</v>
      </c>
      <c r="C6745" t="s">
        <v>253</v>
      </c>
      <c r="D6745" t="s">
        <v>251</v>
      </c>
      <c r="E6745">
        <v>2</v>
      </c>
      <c r="F6745">
        <v>2035</v>
      </c>
      <c r="G6745" s="161">
        <v>381390.17195599998</v>
      </c>
      <c r="H6745" s="161"/>
    </row>
    <row r="6746" spans="2:8" x14ac:dyDescent="0.25">
      <c r="B6746" t="s">
        <v>232</v>
      </c>
      <c r="C6746" t="s">
        <v>253</v>
      </c>
      <c r="D6746" t="s">
        <v>251</v>
      </c>
      <c r="E6746">
        <v>2</v>
      </c>
      <c r="F6746">
        <v>2040</v>
      </c>
      <c r="G6746" s="161">
        <v>390703.64365099999</v>
      </c>
      <c r="H6746" s="161"/>
    </row>
    <row r="6747" spans="2:8" x14ac:dyDescent="0.25">
      <c r="B6747" t="s">
        <v>232</v>
      </c>
      <c r="C6747" t="s">
        <v>253</v>
      </c>
      <c r="D6747" t="s">
        <v>251</v>
      </c>
      <c r="E6747">
        <v>2</v>
      </c>
      <c r="F6747">
        <v>2045</v>
      </c>
      <c r="G6747" s="161">
        <v>388533.42150699999</v>
      </c>
      <c r="H6747" s="161"/>
    </row>
    <row r="6748" spans="2:8" x14ac:dyDescent="0.25">
      <c r="B6748" t="s">
        <v>232</v>
      </c>
      <c r="C6748" t="s">
        <v>253</v>
      </c>
      <c r="D6748" t="s">
        <v>251</v>
      </c>
      <c r="E6748">
        <v>2</v>
      </c>
      <c r="F6748">
        <v>2050</v>
      </c>
      <c r="G6748" s="161">
        <v>399127.93546499999</v>
      </c>
      <c r="H6748" s="161"/>
    </row>
    <row r="6749" spans="2:8" x14ac:dyDescent="0.25">
      <c r="B6749" t="s">
        <v>232</v>
      </c>
      <c r="C6749" t="s">
        <v>253</v>
      </c>
      <c r="D6749" t="s">
        <v>251</v>
      </c>
      <c r="E6749">
        <v>3</v>
      </c>
      <c r="F6749">
        <v>2010</v>
      </c>
      <c r="G6749" s="161">
        <v>125785.89178000001</v>
      </c>
      <c r="H6749" s="161"/>
    </row>
    <row r="6750" spans="2:8" x14ac:dyDescent="0.25">
      <c r="B6750" t="s">
        <v>232</v>
      </c>
      <c r="C6750" t="s">
        <v>253</v>
      </c>
      <c r="D6750" t="s">
        <v>251</v>
      </c>
      <c r="E6750">
        <v>3</v>
      </c>
      <c r="F6750">
        <v>2015</v>
      </c>
      <c r="G6750" s="161">
        <v>145370.38223799999</v>
      </c>
      <c r="H6750" s="161"/>
    </row>
    <row r="6751" spans="2:8" x14ac:dyDescent="0.25">
      <c r="B6751" t="s">
        <v>232</v>
      </c>
      <c r="C6751" t="s">
        <v>253</v>
      </c>
      <c r="D6751" t="s">
        <v>251</v>
      </c>
      <c r="E6751">
        <v>3</v>
      </c>
      <c r="F6751">
        <v>2020</v>
      </c>
      <c r="G6751" s="161">
        <v>153340.63280799999</v>
      </c>
      <c r="H6751" s="161"/>
    </row>
    <row r="6752" spans="2:8" x14ac:dyDescent="0.25">
      <c r="B6752" t="s">
        <v>232</v>
      </c>
      <c r="C6752" t="s">
        <v>253</v>
      </c>
      <c r="D6752" t="s">
        <v>251</v>
      </c>
      <c r="E6752">
        <v>3</v>
      </c>
      <c r="F6752">
        <v>2025</v>
      </c>
      <c r="G6752" s="161">
        <v>160729.49743700001</v>
      </c>
      <c r="H6752" s="161"/>
    </row>
    <row r="6753" spans="2:8" x14ac:dyDescent="0.25">
      <c r="B6753" t="s">
        <v>232</v>
      </c>
      <c r="C6753" t="s">
        <v>253</v>
      </c>
      <c r="D6753" t="s">
        <v>251</v>
      </c>
      <c r="E6753">
        <v>3</v>
      </c>
      <c r="F6753">
        <v>2030</v>
      </c>
      <c r="G6753" s="161">
        <v>170682.60944900001</v>
      </c>
      <c r="H6753" s="161"/>
    </row>
    <row r="6754" spans="2:8" x14ac:dyDescent="0.25">
      <c r="B6754" t="s">
        <v>232</v>
      </c>
      <c r="C6754" t="s">
        <v>253</v>
      </c>
      <c r="D6754" t="s">
        <v>251</v>
      </c>
      <c r="E6754">
        <v>3</v>
      </c>
      <c r="F6754">
        <v>2035</v>
      </c>
      <c r="G6754" s="161">
        <v>163748.86618000001</v>
      </c>
      <c r="H6754" s="161"/>
    </row>
    <row r="6755" spans="2:8" x14ac:dyDescent="0.25">
      <c r="B6755" t="s">
        <v>232</v>
      </c>
      <c r="C6755" t="s">
        <v>253</v>
      </c>
      <c r="D6755" t="s">
        <v>251</v>
      </c>
      <c r="E6755">
        <v>3</v>
      </c>
      <c r="F6755">
        <v>2040</v>
      </c>
      <c r="G6755" s="161">
        <v>168700.38785599999</v>
      </c>
      <c r="H6755" s="161"/>
    </row>
    <row r="6756" spans="2:8" x14ac:dyDescent="0.25">
      <c r="B6756" t="s">
        <v>232</v>
      </c>
      <c r="C6756" t="s">
        <v>253</v>
      </c>
      <c r="D6756" t="s">
        <v>251</v>
      </c>
      <c r="E6756">
        <v>3</v>
      </c>
      <c r="F6756">
        <v>2045</v>
      </c>
      <c r="G6756" s="161">
        <v>168785.071979</v>
      </c>
      <c r="H6756" s="161"/>
    </row>
    <row r="6757" spans="2:8" x14ac:dyDescent="0.25">
      <c r="B6757" t="s">
        <v>232</v>
      </c>
      <c r="C6757" t="s">
        <v>253</v>
      </c>
      <c r="D6757" t="s">
        <v>251</v>
      </c>
      <c r="E6757">
        <v>3</v>
      </c>
      <c r="F6757">
        <v>2050</v>
      </c>
      <c r="G6757" s="161">
        <v>166712.922708</v>
      </c>
      <c r="H6757" s="161"/>
    </row>
    <row r="6758" spans="2:8" x14ac:dyDescent="0.25">
      <c r="B6758" t="s">
        <v>232</v>
      </c>
      <c r="C6758" t="s">
        <v>253</v>
      </c>
      <c r="D6758" t="s">
        <v>251</v>
      </c>
      <c r="E6758">
        <v>4</v>
      </c>
      <c r="F6758">
        <v>2010</v>
      </c>
      <c r="G6758" s="161">
        <v>105399.30699899999</v>
      </c>
      <c r="H6758" s="161"/>
    </row>
    <row r="6759" spans="2:8" x14ac:dyDescent="0.25">
      <c r="B6759" t="s">
        <v>232</v>
      </c>
      <c r="C6759" t="s">
        <v>253</v>
      </c>
      <c r="D6759" t="s">
        <v>251</v>
      </c>
      <c r="E6759">
        <v>4</v>
      </c>
      <c r="F6759">
        <v>2015</v>
      </c>
      <c r="G6759" s="161">
        <v>119913.45106599999</v>
      </c>
      <c r="H6759" s="161"/>
    </row>
    <row r="6760" spans="2:8" x14ac:dyDescent="0.25">
      <c r="B6760" t="s">
        <v>232</v>
      </c>
      <c r="C6760" t="s">
        <v>253</v>
      </c>
      <c r="D6760" t="s">
        <v>251</v>
      </c>
      <c r="E6760">
        <v>4</v>
      </c>
      <c r="F6760">
        <v>2020</v>
      </c>
      <c r="G6760" s="161">
        <v>131113.220482</v>
      </c>
      <c r="H6760" s="161"/>
    </row>
    <row r="6761" spans="2:8" x14ac:dyDescent="0.25">
      <c r="B6761" t="s">
        <v>232</v>
      </c>
      <c r="C6761" t="s">
        <v>253</v>
      </c>
      <c r="D6761" t="s">
        <v>251</v>
      </c>
      <c r="E6761">
        <v>4</v>
      </c>
      <c r="F6761">
        <v>2025</v>
      </c>
      <c r="G6761" s="161">
        <v>148544.625161</v>
      </c>
      <c r="H6761" s="161"/>
    </row>
    <row r="6762" spans="2:8" x14ac:dyDescent="0.25">
      <c r="B6762" t="s">
        <v>232</v>
      </c>
      <c r="C6762" t="s">
        <v>253</v>
      </c>
      <c r="D6762" t="s">
        <v>251</v>
      </c>
      <c r="E6762">
        <v>4</v>
      </c>
      <c r="F6762">
        <v>2030</v>
      </c>
      <c r="G6762" s="161">
        <v>153122.54208000001</v>
      </c>
      <c r="H6762" s="161"/>
    </row>
    <row r="6763" spans="2:8" x14ac:dyDescent="0.25">
      <c r="B6763" t="s">
        <v>232</v>
      </c>
      <c r="C6763" t="s">
        <v>253</v>
      </c>
      <c r="D6763" t="s">
        <v>251</v>
      </c>
      <c r="E6763">
        <v>4</v>
      </c>
      <c r="F6763">
        <v>2035</v>
      </c>
      <c r="G6763" s="161">
        <v>158062.17685799999</v>
      </c>
      <c r="H6763" s="161"/>
    </row>
    <row r="6764" spans="2:8" x14ac:dyDescent="0.25">
      <c r="B6764" t="s">
        <v>232</v>
      </c>
      <c r="C6764" t="s">
        <v>253</v>
      </c>
      <c r="D6764" t="s">
        <v>251</v>
      </c>
      <c r="E6764">
        <v>4</v>
      </c>
      <c r="F6764">
        <v>2040</v>
      </c>
      <c r="G6764" s="161">
        <v>157657.70618800001</v>
      </c>
      <c r="H6764" s="161"/>
    </row>
    <row r="6765" spans="2:8" x14ac:dyDescent="0.25">
      <c r="B6765" t="s">
        <v>232</v>
      </c>
      <c r="C6765" t="s">
        <v>253</v>
      </c>
      <c r="D6765" t="s">
        <v>251</v>
      </c>
      <c r="E6765">
        <v>4</v>
      </c>
      <c r="F6765">
        <v>2045</v>
      </c>
      <c r="G6765" s="161">
        <v>164098.10862499999</v>
      </c>
      <c r="H6765" s="161"/>
    </row>
    <row r="6766" spans="2:8" x14ac:dyDescent="0.25">
      <c r="B6766" t="s">
        <v>232</v>
      </c>
      <c r="C6766" t="s">
        <v>253</v>
      </c>
      <c r="D6766" t="s">
        <v>251</v>
      </c>
      <c r="E6766">
        <v>4</v>
      </c>
      <c r="F6766">
        <v>2050</v>
      </c>
      <c r="G6766" s="161">
        <v>151616.842229</v>
      </c>
    </row>
    <row r="6767" spans="2:8" x14ac:dyDescent="0.25">
      <c r="B6767" t="s">
        <v>232</v>
      </c>
      <c r="C6767" t="s">
        <v>253</v>
      </c>
      <c r="D6767" t="s">
        <v>251</v>
      </c>
      <c r="E6767">
        <v>5</v>
      </c>
      <c r="F6767">
        <v>2010</v>
      </c>
      <c r="G6767">
        <v>35002.700820819999</v>
      </c>
    </row>
    <row r="6768" spans="2:8" x14ac:dyDescent="0.25">
      <c r="B6768" t="s">
        <v>232</v>
      </c>
      <c r="C6768" t="s">
        <v>253</v>
      </c>
      <c r="D6768" t="s">
        <v>251</v>
      </c>
      <c r="E6768">
        <v>5</v>
      </c>
      <c r="F6768">
        <v>2015</v>
      </c>
      <c r="G6768">
        <v>35316.781655840001</v>
      </c>
    </row>
    <row r="6769" spans="2:8" x14ac:dyDescent="0.25">
      <c r="B6769" t="s">
        <v>232</v>
      </c>
      <c r="C6769" t="s">
        <v>253</v>
      </c>
      <c r="D6769" t="s">
        <v>251</v>
      </c>
      <c r="E6769">
        <v>5</v>
      </c>
      <c r="F6769">
        <v>2020</v>
      </c>
      <c r="G6769">
        <v>42068.032742299998</v>
      </c>
    </row>
    <row r="6770" spans="2:8" x14ac:dyDescent="0.25">
      <c r="B6770" t="s">
        <v>232</v>
      </c>
      <c r="C6770" t="s">
        <v>253</v>
      </c>
      <c r="D6770" t="s">
        <v>251</v>
      </c>
      <c r="E6770">
        <v>5</v>
      </c>
      <c r="F6770">
        <v>2025</v>
      </c>
      <c r="G6770">
        <v>45126.480270170003</v>
      </c>
    </row>
    <row r="6771" spans="2:8" x14ac:dyDescent="0.25">
      <c r="B6771" t="s">
        <v>232</v>
      </c>
      <c r="C6771" t="s">
        <v>253</v>
      </c>
      <c r="D6771" t="s">
        <v>251</v>
      </c>
      <c r="E6771">
        <v>5</v>
      </c>
      <c r="F6771">
        <v>2030</v>
      </c>
      <c r="G6771">
        <v>42199.799940030003</v>
      </c>
    </row>
    <row r="6772" spans="2:8" x14ac:dyDescent="0.25">
      <c r="B6772" t="s">
        <v>232</v>
      </c>
      <c r="C6772" t="s">
        <v>253</v>
      </c>
      <c r="D6772" t="s">
        <v>251</v>
      </c>
      <c r="E6772">
        <v>5</v>
      </c>
      <c r="F6772">
        <v>2035</v>
      </c>
      <c r="G6772">
        <v>48002.00800509</v>
      </c>
    </row>
    <row r="6773" spans="2:8" x14ac:dyDescent="0.25">
      <c r="B6773" t="s">
        <v>232</v>
      </c>
      <c r="C6773" t="s">
        <v>253</v>
      </c>
      <c r="D6773" t="s">
        <v>251</v>
      </c>
      <c r="E6773">
        <v>5</v>
      </c>
      <c r="F6773">
        <v>2040</v>
      </c>
      <c r="G6773">
        <v>47342.169685419998</v>
      </c>
    </row>
    <row r="6774" spans="2:8" x14ac:dyDescent="0.25">
      <c r="B6774" t="s">
        <v>232</v>
      </c>
      <c r="C6774" t="s">
        <v>253</v>
      </c>
      <c r="D6774" t="s">
        <v>251</v>
      </c>
      <c r="E6774">
        <v>5</v>
      </c>
      <c r="F6774">
        <v>2045</v>
      </c>
      <c r="G6774">
        <v>49814.568226989999</v>
      </c>
    </row>
    <row r="6775" spans="2:8" x14ac:dyDescent="0.25">
      <c r="B6775" t="s">
        <v>232</v>
      </c>
      <c r="C6775" t="s">
        <v>253</v>
      </c>
      <c r="D6775" t="s">
        <v>251</v>
      </c>
      <c r="E6775">
        <v>5</v>
      </c>
      <c r="F6775">
        <v>2050</v>
      </c>
      <c r="G6775">
        <v>45939.115949619998</v>
      </c>
    </row>
    <row r="6776" spans="2:8" x14ac:dyDescent="0.25">
      <c r="B6776" t="s">
        <v>232</v>
      </c>
      <c r="C6776" t="s">
        <v>253</v>
      </c>
      <c r="D6776" t="s">
        <v>251</v>
      </c>
      <c r="E6776">
        <v>6</v>
      </c>
      <c r="F6776">
        <v>2010</v>
      </c>
      <c r="G6776">
        <v>12699.998182150001</v>
      </c>
    </row>
    <row r="6777" spans="2:8" x14ac:dyDescent="0.25">
      <c r="B6777" t="s">
        <v>232</v>
      </c>
      <c r="C6777" t="s">
        <v>253</v>
      </c>
      <c r="D6777" t="s">
        <v>251</v>
      </c>
      <c r="E6777">
        <v>6</v>
      </c>
      <c r="F6777">
        <v>2015</v>
      </c>
      <c r="G6777">
        <v>14675.582305329999</v>
      </c>
    </row>
    <row r="6778" spans="2:8" x14ac:dyDescent="0.25">
      <c r="B6778" t="s">
        <v>232</v>
      </c>
      <c r="C6778" t="s">
        <v>253</v>
      </c>
      <c r="D6778" t="s">
        <v>251</v>
      </c>
      <c r="E6778">
        <v>6</v>
      </c>
      <c r="F6778">
        <v>2020</v>
      </c>
      <c r="G6778">
        <v>16088.991051409999</v>
      </c>
    </row>
    <row r="6779" spans="2:8" x14ac:dyDescent="0.25">
      <c r="B6779" t="s">
        <v>232</v>
      </c>
      <c r="C6779" t="s">
        <v>253</v>
      </c>
      <c r="D6779" t="s">
        <v>251</v>
      </c>
      <c r="E6779">
        <v>6</v>
      </c>
      <c r="F6779">
        <v>2025</v>
      </c>
      <c r="G6779">
        <v>18292.701447399999</v>
      </c>
    </row>
    <row r="6780" spans="2:8" x14ac:dyDescent="0.25">
      <c r="B6780" t="s">
        <v>232</v>
      </c>
      <c r="C6780" t="s">
        <v>253</v>
      </c>
      <c r="D6780" t="s">
        <v>251</v>
      </c>
      <c r="E6780">
        <v>6</v>
      </c>
      <c r="F6780">
        <v>2030</v>
      </c>
      <c r="G6780">
        <v>17675.693085980001</v>
      </c>
    </row>
    <row r="6781" spans="2:8" x14ac:dyDescent="0.25">
      <c r="B6781" t="s">
        <v>232</v>
      </c>
      <c r="C6781" t="s">
        <v>253</v>
      </c>
      <c r="D6781" t="s">
        <v>251</v>
      </c>
      <c r="E6781">
        <v>6</v>
      </c>
      <c r="F6781">
        <v>2035</v>
      </c>
      <c r="G6781">
        <v>18272.519238460001</v>
      </c>
    </row>
    <row r="6782" spans="2:8" x14ac:dyDescent="0.25">
      <c r="B6782" t="s">
        <v>232</v>
      </c>
      <c r="C6782" t="s">
        <v>253</v>
      </c>
      <c r="D6782" t="s">
        <v>251</v>
      </c>
      <c r="E6782">
        <v>6</v>
      </c>
      <c r="F6782">
        <v>2040</v>
      </c>
      <c r="G6782">
        <v>18149.115488380001</v>
      </c>
    </row>
    <row r="6783" spans="2:8" x14ac:dyDescent="0.25">
      <c r="B6783" t="s">
        <v>232</v>
      </c>
      <c r="C6783" t="s">
        <v>253</v>
      </c>
      <c r="D6783" t="s">
        <v>251</v>
      </c>
      <c r="E6783">
        <v>6</v>
      </c>
      <c r="F6783">
        <v>2045</v>
      </c>
      <c r="G6783">
        <v>19157.65651474</v>
      </c>
    </row>
    <row r="6784" spans="2:8" x14ac:dyDescent="0.25">
      <c r="B6784" t="s">
        <v>232</v>
      </c>
      <c r="C6784" t="s">
        <v>253</v>
      </c>
      <c r="D6784" t="s">
        <v>251</v>
      </c>
      <c r="E6784">
        <v>6</v>
      </c>
      <c r="F6784">
        <v>2050</v>
      </c>
      <c r="G6784">
        <v>18982.21570877</v>
      </c>
      <c r="H6784" s="161"/>
    </row>
    <row r="6785" spans="2:8" x14ac:dyDescent="0.25">
      <c r="B6785" t="s">
        <v>232</v>
      </c>
      <c r="C6785" t="s">
        <v>253</v>
      </c>
      <c r="D6785" t="s">
        <v>254</v>
      </c>
      <c r="E6785">
        <v>1</v>
      </c>
      <c r="F6785">
        <v>2010</v>
      </c>
      <c r="G6785" s="161">
        <v>171196.27523500001</v>
      </c>
      <c r="H6785" s="161"/>
    </row>
    <row r="6786" spans="2:8" x14ac:dyDescent="0.25">
      <c r="B6786" t="s">
        <v>232</v>
      </c>
      <c r="C6786" t="s">
        <v>253</v>
      </c>
      <c r="D6786" t="s">
        <v>254</v>
      </c>
      <c r="E6786">
        <v>1</v>
      </c>
      <c r="F6786">
        <v>2015</v>
      </c>
      <c r="G6786" s="161">
        <v>224595.40692499999</v>
      </c>
      <c r="H6786" s="161"/>
    </row>
    <row r="6787" spans="2:8" x14ac:dyDescent="0.25">
      <c r="B6787" t="s">
        <v>232</v>
      </c>
      <c r="C6787" t="s">
        <v>253</v>
      </c>
      <c r="D6787" t="s">
        <v>254</v>
      </c>
      <c r="E6787">
        <v>1</v>
      </c>
      <c r="F6787">
        <v>2020</v>
      </c>
      <c r="G6787" s="161">
        <v>246250.22153400001</v>
      </c>
      <c r="H6787" s="161"/>
    </row>
    <row r="6788" spans="2:8" x14ac:dyDescent="0.25">
      <c r="B6788" t="s">
        <v>232</v>
      </c>
      <c r="C6788" t="s">
        <v>253</v>
      </c>
      <c r="D6788" t="s">
        <v>254</v>
      </c>
      <c r="E6788">
        <v>1</v>
      </c>
      <c r="F6788">
        <v>2025</v>
      </c>
      <c r="G6788" s="161">
        <v>264394.75220799999</v>
      </c>
      <c r="H6788" s="161"/>
    </row>
    <row r="6789" spans="2:8" x14ac:dyDescent="0.25">
      <c r="B6789" t="s">
        <v>232</v>
      </c>
      <c r="C6789" t="s">
        <v>253</v>
      </c>
      <c r="D6789" t="s">
        <v>254</v>
      </c>
      <c r="E6789">
        <v>1</v>
      </c>
      <c r="F6789">
        <v>2030</v>
      </c>
      <c r="G6789" s="161">
        <v>294909.955029</v>
      </c>
      <c r="H6789" s="161"/>
    </row>
    <row r="6790" spans="2:8" x14ac:dyDescent="0.25">
      <c r="B6790" t="s">
        <v>232</v>
      </c>
      <c r="C6790" t="s">
        <v>253</v>
      </c>
      <c r="D6790" t="s">
        <v>254</v>
      </c>
      <c r="E6790">
        <v>1</v>
      </c>
      <c r="F6790">
        <v>2035</v>
      </c>
      <c r="G6790" s="161">
        <v>307361.28401100001</v>
      </c>
      <c r="H6790" s="161"/>
    </row>
    <row r="6791" spans="2:8" x14ac:dyDescent="0.25">
      <c r="B6791" t="s">
        <v>232</v>
      </c>
      <c r="C6791" t="s">
        <v>253</v>
      </c>
      <c r="D6791" t="s">
        <v>254</v>
      </c>
      <c r="E6791">
        <v>1</v>
      </c>
      <c r="F6791">
        <v>2040</v>
      </c>
      <c r="G6791" s="161">
        <v>303898.97569499997</v>
      </c>
      <c r="H6791" s="161"/>
    </row>
    <row r="6792" spans="2:8" x14ac:dyDescent="0.25">
      <c r="B6792" t="s">
        <v>232</v>
      </c>
      <c r="C6792" t="s">
        <v>253</v>
      </c>
      <c r="D6792" t="s">
        <v>254</v>
      </c>
      <c r="E6792">
        <v>1</v>
      </c>
      <c r="F6792">
        <v>2045</v>
      </c>
      <c r="G6792" s="161">
        <v>314888.73956100002</v>
      </c>
      <c r="H6792" s="161"/>
    </row>
    <row r="6793" spans="2:8" x14ac:dyDescent="0.25">
      <c r="B6793" t="s">
        <v>232</v>
      </c>
      <c r="C6793" t="s">
        <v>253</v>
      </c>
      <c r="D6793" t="s">
        <v>254</v>
      </c>
      <c r="E6793">
        <v>1</v>
      </c>
      <c r="F6793">
        <v>2050</v>
      </c>
      <c r="G6793" s="161">
        <v>328570.15385399997</v>
      </c>
      <c r="H6793" s="161"/>
    </row>
    <row r="6794" spans="2:8" x14ac:dyDescent="0.25">
      <c r="B6794" t="s">
        <v>232</v>
      </c>
      <c r="C6794" t="s">
        <v>253</v>
      </c>
      <c r="D6794" t="s">
        <v>254</v>
      </c>
      <c r="E6794">
        <v>2</v>
      </c>
      <c r="F6794">
        <v>2010</v>
      </c>
      <c r="G6794" s="161">
        <v>196402.08248499999</v>
      </c>
      <c r="H6794" s="161"/>
    </row>
    <row r="6795" spans="2:8" x14ac:dyDescent="0.25">
      <c r="B6795" t="s">
        <v>232</v>
      </c>
      <c r="C6795" t="s">
        <v>253</v>
      </c>
      <c r="D6795" t="s">
        <v>254</v>
      </c>
      <c r="E6795">
        <v>2</v>
      </c>
      <c r="F6795">
        <v>2015</v>
      </c>
      <c r="G6795" s="161">
        <v>220009.04161300001</v>
      </c>
      <c r="H6795" s="161"/>
    </row>
    <row r="6796" spans="2:8" x14ac:dyDescent="0.25">
      <c r="B6796" t="s">
        <v>232</v>
      </c>
      <c r="C6796" t="s">
        <v>253</v>
      </c>
      <c r="D6796" t="s">
        <v>254</v>
      </c>
      <c r="E6796">
        <v>2</v>
      </c>
      <c r="F6796">
        <v>2020</v>
      </c>
      <c r="G6796" s="161">
        <v>228729.07787800001</v>
      </c>
      <c r="H6796" s="161"/>
    </row>
    <row r="6797" spans="2:8" x14ac:dyDescent="0.25">
      <c r="B6797" t="s">
        <v>232</v>
      </c>
      <c r="C6797" t="s">
        <v>253</v>
      </c>
      <c r="D6797" t="s">
        <v>254</v>
      </c>
      <c r="E6797">
        <v>2</v>
      </c>
      <c r="F6797">
        <v>2025</v>
      </c>
      <c r="G6797" s="161">
        <v>222403.40883299999</v>
      </c>
      <c r="H6797" s="161"/>
    </row>
    <row r="6798" spans="2:8" x14ac:dyDescent="0.25">
      <c r="B6798" t="s">
        <v>232</v>
      </c>
      <c r="C6798" t="s">
        <v>253</v>
      </c>
      <c r="D6798" t="s">
        <v>254</v>
      </c>
      <c r="E6798">
        <v>2</v>
      </c>
      <c r="F6798">
        <v>2030</v>
      </c>
      <c r="G6798" s="161">
        <v>223322.54359700001</v>
      </c>
      <c r="H6798" s="161"/>
    </row>
    <row r="6799" spans="2:8" x14ac:dyDescent="0.25">
      <c r="B6799" t="s">
        <v>232</v>
      </c>
      <c r="C6799" t="s">
        <v>253</v>
      </c>
      <c r="D6799" t="s">
        <v>254</v>
      </c>
      <c r="E6799">
        <v>2</v>
      </c>
      <c r="F6799">
        <v>2035</v>
      </c>
      <c r="G6799" s="161">
        <v>221268.277668</v>
      </c>
      <c r="H6799" s="161"/>
    </row>
    <row r="6800" spans="2:8" x14ac:dyDescent="0.25">
      <c r="B6800" t="s">
        <v>232</v>
      </c>
      <c r="C6800" t="s">
        <v>253</v>
      </c>
      <c r="D6800" t="s">
        <v>254</v>
      </c>
      <c r="E6800">
        <v>2</v>
      </c>
      <c r="F6800">
        <v>2040</v>
      </c>
      <c r="G6800" s="161">
        <v>222035.30079000001</v>
      </c>
      <c r="H6800" s="161"/>
    </row>
    <row r="6801" spans="2:8" x14ac:dyDescent="0.25">
      <c r="B6801" t="s">
        <v>232</v>
      </c>
      <c r="C6801" t="s">
        <v>253</v>
      </c>
      <c r="D6801" t="s">
        <v>254</v>
      </c>
      <c r="E6801">
        <v>2</v>
      </c>
      <c r="F6801">
        <v>2045</v>
      </c>
      <c r="G6801" s="161">
        <v>220724.154434</v>
      </c>
      <c r="H6801" s="161"/>
    </row>
    <row r="6802" spans="2:8" x14ac:dyDescent="0.25">
      <c r="B6802" t="s">
        <v>232</v>
      </c>
      <c r="C6802" t="s">
        <v>253</v>
      </c>
      <c r="D6802" t="s">
        <v>254</v>
      </c>
      <c r="E6802">
        <v>2</v>
      </c>
      <c r="F6802">
        <v>2050</v>
      </c>
      <c r="G6802" s="161">
        <v>219494.376999</v>
      </c>
    </row>
    <row r="6803" spans="2:8" x14ac:dyDescent="0.25">
      <c r="B6803" t="s">
        <v>232</v>
      </c>
      <c r="C6803" t="s">
        <v>253</v>
      </c>
      <c r="D6803" t="s">
        <v>254</v>
      </c>
      <c r="E6803">
        <v>3</v>
      </c>
      <c r="F6803">
        <v>2010</v>
      </c>
      <c r="G6803">
        <v>77823.903218830004</v>
      </c>
    </row>
    <row r="6804" spans="2:8" x14ac:dyDescent="0.25">
      <c r="B6804" t="s">
        <v>232</v>
      </c>
      <c r="C6804" t="s">
        <v>253</v>
      </c>
      <c r="D6804" t="s">
        <v>254</v>
      </c>
      <c r="E6804">
        <v>3</v>
      </c>
      <c r="F6804">
        <v>2015</v>
      </c>
      <c r="G6804">
        <v>80598.700078259993</v>
      </c>
    </row>
    <row r="6805" spans="2:8" x14ac:dyDescent="0.25">
      <c r="B6805" t="s">
        <v>232</v>
      </c>
      <c r="C6805" t="s">
        <v>253</v>
      </c>
      <c r="D6805" t="s">
        <v>254</v>
      </c>
      <c r="E6805">
        <v>3</v>
      </c>
      <c r="F6805">
        <v>2020</v>
      </c>
      <c r="G6805">
        <v>82972.349003609997</v>
      </c>
    </row>
    <row r="6806" spans="2:8" x14ac:dyDescent="0.25">
      <c r="B6806" t="s">
        <v>232</v>
      </c>
      <c r="C6806" t="s">
        <v>253</v>
      </c>
      <c r="D6806" t="s">
        <v>254</v>
      </c>
      <c r="E6806">
        <v>3</v>
      </c>
      <c r="F6806">
        <v>2025</v>
      </c>
      <c r="G6806">
        <v>88864.987192970002</v>
      </c>
    </row>
    <row r="6807" spans="2:8" x14ac:dyDescent="0.25">
      <c r="B6807" t="s">
        <v>232</v>
      </c>
      <c r="C6807" t="s">
        <v>253</v>
      </c>
      <c r="D6807" t="s">
        <v>254</v>
      </c>
      <c r="E6807">
        <v>3</v>
      </c>
      <c r="F6807">
        <v>2030</v>
      </c>
      <c r="G6807">
        <v>86940.354218249995</v>
      </c>
    </row>
    <row r="6808" spans="2:8" x14ac:dyDescent="0.25">
      <c r="B6808" t="s">
        <v>232</v>
      </c>
      <c r="C6808" t="s">
        <v>253</v>
      </c>
      <c r="D6808" t="s">
        <v>254</v>
      </c>
      <c r="E6808">
        <v>3</v>
      </c>
      <c r="F6808">
        <v>2035</v>
      </c>
      <c r="G6808">
        <v>86184.981970239998</v>
      </c>
    </row>
    <row r="6809" spans="2:8" x14ac:dyDescent="0.25">
      <c r="B6809" t="s">
        <v>232</v>
      </c>
      <c r="C6809" t="s">
        <v>253</v>
      </c>
      <c r="D6809" t="s">
        <v>254</v>
      </c>
      <c r="E6809">
        <v>3</v>
      </c>
      <c r="F6809">
        <v>2040</v>
      </c>
      <c r="G6809">
        <v>87118.955284509997</v>
      </c>
    </row>
    <row r="6810" spans="2:8" x14ac:dyDescent="0.25">
      <c r="B6810" t="s">
        <v>232</v>
      </c>
      <c r="C6810" t="s">
        <v>253</v>
      </c>
      <c r="D6810" t="s">
        <v>254</v>
      </c>
      <c r="E6810">
        <v>3</v>
      </c>
      <c r="F6810">
        <v>2045</v>
      </c>
      <c r="G6810">
        <v>88406.37004722</v>
      </c>
    </row>
    <row r="6811" spans="2:8" x14ac:dyDescent="0.25">
      <c r="B6811" t="s">
        <v>232</v>
      </c>
      <c r="C6811" t="s">
        <v>253</v>
      </c>
      <c r="D6811" t="s">
        <v>254</v>
      </c>
      <c r="E6811">
        <v>3</v>
      </c>
      <c r="F6811">
        <v>2050</v>
      </c>
      <c r="G6811">
        <v>87532.108488259997</v>
      </c>
    </row>
    <row r="6812" spans="2:8" x14ac:dyDescent="0.25">
      <c r="B6812" t="s">
        <v>232</v>
      </c>
      <c r="C6812" t="s">
        <v>253</v>
      </c>
      <c r="D6812" t="s">
        <v>254</v>
      </c>
      <c r="E6812">
        <v>4</v>
      </c>
      <c r="F6812">
        <v>2010</v>
      </c>
      <c r="G6812">
        <v>61531.097671110001</v>
      </c>
    </row>
    <row r="6813" spans="2:8" x14ac:dyDescent="0.25">
      <c r="B6813" t="s">
        <v>232</v>
      </c>
      <c r="C6813" t="s">
        <v>253</v>
      </c>
      <c r="D6813" t="s">
        <v>254</v>
      </c>
      <c r="E6813">
        <v>4</v>
      </c>
      <c r="F6813">
        <v>2015</v>
      </c>
      <c r="G6813">
        <v>67405.568761749993</v>
      </c>
    </row>
    <row r="6814" spans="2:8" x14ac:dyDescent="0.25">
      <c r="B6814" t="s">
        <v>232</v>
      </c>
      <c r="C6814" t="s">
        <v>253</v>
      </c>
      <c r="D6814" t="s">
        <v>254</v>
      </c>
      <c r="E6814">
        <v>4</v>
      </c>
      <c r="F6814">
        <v>2020</v>
      </c>
      <c r="G6814">
        <v>70327.993018520006</v>
      </c>
    </row>
    <row r="6815" spans="2:8" x14ac:dyDescent="0.25">
      <c r="B6815" t="s">
        <v>232</v>
      </c>
      <c r="C6815" t="s">
        <v>253</v>
      </c>
      <c r="D6815" t="s">
        <v>254</v>
      </c>
      <c r="E6815">
        <v>4</v>
      </c>
      <c r="F6815">
        <v>2025</v>
      </c>
      <c r="G6815">
        <v>73282.504486999998</v>
      </c>
    </row>
    <row r="6816" spans="2:8" x14ac:dyDescent="0.25">
      <c r="B6816" t="s">
        <v>232</v>
      </c>
      <c r="C6816" t="s">
        <v>253</v>
      </c>
      <c r="D6816" t="s">
        <v>254</v>
      </c>
      <c r="E6816">
        <v>4</v>
      </c>
      <c r="F6816">
        <v>2030</v>
      </c>
      <c r="G6816">
        <v>77502.412292830006</v>
      </c>
    </row>
    <row r="6817" spans="2:7" x14ac:dyDescent="0.25">
      <c r="B6817" t="s">
        <v>232</v>
      </c>
      <c r="C6817" t="s">
        <v>253</v>
      </c>
      <c r="D6817" t="s">
        <v>254</v>
      </c>
      <c r="E6817">
        <v>4</v>
      </c>
      <c r="F6817">
        <v>2035</v>
      </c>
      <c r="G6817">
        <v>83996.533440640007</v>
      </c>
    </row>
    <row r="6818" spans="2:7" x14ac:dyDescent="0.25">
      <c r="B6818" t="s">
        <v>232</v>
      </c>
      <c r="C6818" t="s">
        <v>253</v>
      </c>
      <c r="D6818" t="s">
        <v>254</v>
      </c>
      <c r="E6818">
        <v>4</v>
      </c>
      <c r="F6818">
        <v>2040</v>
      </c>
      <c r="G6818">
        <v>82313.783071509999</v>
      </c>
    </row>
    <row r="6819" spans="2:7" x14ac:dyDescent="0.25">
      <c r="B6819" t="s">
        <v>232</v>
      </c>
      <c r="C6819" t="s">
        <v>253</v>
      </c>
      <c r="D6819" t="s">
        <v>254</v>
      </c>
      <c r="E6819">
        <v>4</v>
      </c>
      <c r="F6819">
        <v>2045</v>
      </c>
      <c r="G6819">
        <v>78087.128058240007</v>
      </c>
    </row>
    <row r="6820" spans="2:7" x14ac:dyDescent="0.25">
      <c r="B6820" t="s">
        <v>232</v>
      </c>
      <c r="C6820" t="s">
        <v>253</v>
      </c>
      <c r="D6820" t="s">
        <v>254</v>
      </c>
      <c r="E6820">
        <v>4</v>
      </c>
      <c r="F6820">
        <v>2050</v>
      </c>
      <c r="G6820">
        <v>80711.653584779997</v>
      </c>
    </row>
    <row r="6821" spans="2:7" x14ac:dyDescent="0.25">
      <c r="B6821" t="s">
        <v>232</v>
      </c>
      <c r="C6821" t="s">
        <v>253</v>
      </c>
      <c r="D6821" t="s">
        <v>254</v>
      </c>
      <c r="E6821">
        <v>5</v>
      </c>
      <c r="F6821">
        <v>2010</v>
      </c>
      <c r="G6821">
        <v>21128.508941669999</v>
      </c>
    </row>
    <row r="6822" spans="2:7" x14ac:dyDescent="0.25">
      <c r="B6822" t="s">
        <v>232</v>
      </c>
      <c r="C6822" t="s">
        <v>253</v>
      </c>
      <c r="D6822" t="s">
        <v>254</v>
      </c>
      <c r="E6822">
        <v>5</v>
      </c>
      <c r="F6822">
        <v>2015</v>
      </c>
      <c r="G6822">
        <v>21132.343114679999</v>
      </c>
    </row>
    <row r="6823" spans="2:7" x14ac:dyDescent="0.25">
      <c r="B6823" t="s">
        <v>232</v>
      </c>
      <c r="C6823" t="s">
        <v>253</v>
      </c>
      <c r="D6823" t="s">
        <v>254</v>
      </c>
      <c r="E6823">
        <v>5</v>
      </c>
      <c r="F6823">
        <v>2020</v>
      </c>
      <c r="G6823">
        <v>22459.219628620001</v>
      </c>
    </row>
    <row r="6824" spans="2:7" x14ac:dyDescent="0.25">
      <c r="B6824" t="s">
        <v>232</v>
      </c>
      <c r="C6824" t="s">
        <v>253</v>
      </c>
      <c r="D6824" t="s">
        <v>254</v>
      </c>
      <c r="E6824">
        <v>5</v>
      </c>
      <c r="F6824">
        <v>2025</v>
      </c>
      <c r="G6824">
        <v>24313.182583260001</v>
      </c>
    </row>
    <row r="6825" spans="2:7" x14ac:dyDescent="0.25">
      <c r="B6825" t="s">
        <v>232</v>
      </c>
      <c r="C6825" t="s">
        <v>253</v>
      </c>
      <c r="D6825" t="s">
        <v>254</v>
      </c>
      <c r="E6825">
        <v>5</v>
      </c>
      <c r="F6825">
        <v>2030</v>
      </c>
      <c r="G6825">
        <v>26027.62377418</v>
      </c>
    </row>
    <row r="6826" spans="2:7" x14ac:dyDescent="0.25">
      <c r="B6826" t="s">
        <v>232</v>
      </c>
      <c r="C6826" t="s">
        <v>253</v>
      </c>
      <c r="D6826" t="s">
        <v>254</v>
      </c>
      <c r="E6826">
        <v>5</v>
      </c>
      <c r="F6826">
        <v>2035</v>
      </c>
      <c r="G6826">
        <v>25474.92520921</v>
      </c>
    </row>
    <row r="6827" spans="2:7" x14ac:dyDescent="0.25">
      <c r="B6827" t="s">
        <v>232</v>
      </c>
      <c r="C6827" t="s">
        <v>253</v>
      </c>
      <c r="D6827" t="s">
        <v>254</v>
      </c>
      <c r="E6827">
        <v>5</v>
      </c>
      <c r="F6827">
        <v>2040</v>
      </c>
      <c r="G6827">
        <v>28338.86671681</v>
      </c>
    </row>
    <row r="6828" spans="2:7" x14ac:dyDescent="0.25">
      <c r="B6828" t="s">
        <v>232</v>
      </c>
      <c r="C6828" t="s">
        <v>253</v>
      </c>
      <c r="D6828" t="s">
        <v>254</v>
      </c>
      <c r="E6828">
        <v>5</v>
      </c>
      <c r="F6828">
        <v>2045</v>
      </c>
      <c r="G6828">
        <v>25785.133054139998</v>
      </c>
    </row>
    <row r="6829" spans="2:7" x14ac:dyDescent="0.25">
      <c r="B6829" t="s">
        <v>232</v>
      </c>
      <c r="C6829" t="s">
        <v>253</v>
      </c>
      <c r="D6829" t="s">
        <v>254</v>
      </c>
      <c r="E6829">
        <v>5</v>
      </c>
      <c r="F6829">
        <v>2050</v>
      </c>
      <c r="G6829">
        <v>27975.33875485</v>
      </c>
    </row>
    <row r="6830" spans="2:7" x14ac:dyDescent="0.25">
      <c r="B6830" t="s">
        <v>232</v>
      </c>
      <c r="C6830" t="s">
        <v>253</v>
      </c>
      <c r="D6830" t="s">
        <v>254</v>
      </c>
      <c r="E6830">
        <v>6</v>
      </c>
      <c r="F6830">
        <v>2010</v>
      </c>
      <c r="G6830">
        <v>8339.9061136300006</v>
      </c>
    </row>
    <row r="6831" spans="2:7" x14ac:dyDescent="0.25">
      <c r="B6831" t="s">
        <v>232</v>
      </c>
      <c r="C6831" t="s">
        <v>253</v>
      </c>
      <c r="D6831" t="s">
        <v>254</v>
      </c>
      <c r="E6831">
        <v>6</v>
      </c>
      <c r="F6831">
        <v>2015</v>
      </c>
      <c r="G6831">
        <v>6185.8758463000004</v>
      </c>
    </row>
    <row r="6832" spans="2:7" x14ac:dyDescent="0.25">
      <c r="B6832" t="s">
        <v>232</v>
      </c>
      <c r="C6832" t="s">
        <v>253</v>
      </c>
      <c r="D6832" t="s">
        <v>254</v>
      </c>
      <c r="E6832">
        <v>6</v>
      </c>
      <c r="F6832">
        <v>2020</v>
      </c>
      <c r="G6832">
        <v>8523.69330782</v>
      </c>
    </row>
    <row r="6833" spans="2:8" x14ac:dyDescent="0.25">
      <c r="B6833" t="s">
        <v>232</v>
      </c>
      <c r="C6833" t="s">
        <v>253</v>
      </c>
      <c r="D6833" t="s">
        <v>254</v>
      </c>
      <c r="E6833">
        <v>6</v>
      </c>
      <c r="F6833">
        <v>2025</v>
      </c>
      <c r="G6833">
        <v>7353.4721734000004</v>
      </c>
    </row>
    <row r="6834" spans="2:8" x14ac:dyDescent="0.25">
      <c r="B6834" t="s">
        <v>232</v>
      </c>
      <c r="C6834" t="s">
        <v>253</v>
      </c>
      <c r="D6834" t="s">
        <v>254</v>
      </c>
      <c r="E6834">
        <v>6</v>
      </c>
      <c r="F6834">
        <v>2030</v>
      </c>
      <c r="G6834">
        <v>9037.5115666900001</v>
      </c>
    </row>
    <row r="6835" spans="2:8" x14ac:dyDescent="0.25">
      <c r="B6835" t="s">
        <v>232</v>
      </c>
      <c r="C6835" t="s">
        <v>253</v>
      </c>
      <c r="D6835" t="s">
        <v>254</v>
      </c>
      <c r="E6835">
        <v>6</v>
      </c>
      <c r="F6835">
        <v>2035</v>
      </c>
      <c r="G6835">
        <v>10504.090828869999</v>
      </c>
    </row>
    <row r="6836" spans="2:8" x14ac:dyDescent="0.25">
      <c r="B6836" t="s">
        <v>232</v>
      </c>
      <c r="C6836" t="s">
        <v>253</v>
      </c>
      <c r="D6836" t="s">
        <v>254</v>
      </c>
      <c r="E6836">
        <v>6</v>
      </c>
      <c r="F6836">
        <v>2040</v>
      </c>
      <c r="G6836">
        <v>9513.5074326400008</v>
      </c>
    </row>
    <row r="6837" spans="2:8" x14ac:dyDescent="0.25">
      <c r="B6837" t="s">
        <v>232</v>
      </c>
      <c r="C6837" t="s">
        <v>253</v>
      </c>
      <c r="D6837" t="s">
        <v>254</v>
      </c>
      <c r="E6837">
        <v>6</v>
      </c>
      <c r="F6837">
        <v>2045</v>
      </c>
      <c r="G6837">
        <v>9926.7479564299992</v>
      </c>
    </row>
    <row r="6838" spans="2:8" x14ac:dyDescent="0.25">
      <c r="B6838" t="s">
        <v>232</v>
      </c>
      <c r="C6838" t="s">
        <v>253</v>
      </c>
      <c r="D6838" t="s">
        <v>254</v>
      </c>
      <c r="E6838">
        <v>6</v>
      </c>
      <c r="F6838">
        <v>2050</v>
      </c>
      <c r="G6838">
        <v>8473.8289858200005</v>
      </c>
      <c r="H6838" s="161"/>
    </row>
    <row r="6839" spans="2:8" x14ac:dyDescent="0.25">
      <c r="B6839" t="s">
        <v>232</v>
      </c>
      <c r="C6839" t="s">
        <v>253</v>
      </c>
      <c r="D6839" t="s">
        <v>257</v>
      </c>
      <c r="E6839">
        <v>1</v>
      </c>
      <c r="F6839">
        <v>2010</v>
      </c>
      <c r="G6839" s="161">
        <v>127807.662268</v>
      </c>
      <c r="H6839" s="161"/>
    </row>
    <row r="6840" spans="2:8" x14ac:dyDescent="0.25">
      <c r="B6840" t="s">
        <v>232</v>
      </c>
      <c r="C6840" t="s">
        <v>253</v>
      </c>
      <c r="D6840" t="s">
        <v>257</v>
      </c>
      <c r="E6840">
        <v>1</v>
      </c>
      <c r="F6840">
        <v>2015</v>
      </c>
      <c r="G6840" s="161">
        <v>157685.347695</v>
      </c>
      <c r="H6840" s="161"/>
    </row>
    <row r="6841" spans="2:8" x14ac:dyDescent="0.25">
      <c r="B6841" t="s">
        <v>232</v>
      </c>
      <c r="C6841" t="s">
        <v>253</v>
      </c>
      <c r="D6841" t="s">
        <v>257</v>
      </c>
      <c r="E6841">
        <v>1</v>
      </c>
      <c r="F6841">
        <v>2020</v>
      </c>
      <c r="G6841" s="161">
        <v>172004.547005</v>
      </c>
      <c r="H6841" s="161"/>
    </row>
    <row r="6842" spans="2:8" x14ac:dyDescent="0.25">
      <c r="B6842" t="s">
        <v>232</v>
      </c>
      <c r="C6842" t="s">
        <v>253</v>
      </c>
      <c r="D6842" t="s">
        <v>257</v>
      </c>
      <c r="E6842">
        <v>1</v>
      </c>
      <c r="F6842">
        <v>2025</v>
      </c>
      <c r="G6842" s="161">
        <v>183653.381341</v>
      </c>
      <c r="H6842" s="161"/>
    </row>
    <row r="6843" spans="2:8" x14ac:dyDescent="0.25">
      <c r="B6843" t="s">
        <v>232</v>
      </c>
      <c r="C6843" t="s">
        <v>253</v>
      </c>
      <c r="D6843" t="s">
        <v>257</v>
      </c>
      <c r="E6843">
        <v>1</v>
      </c>
      <c r="F6843">
        <v>2030</v>
      </c>
      <c r="G6843" s="161">
        <v>198356.61457500001</v>
      </c>
      <c r="H6843" s="161"/>
    </row>
    <row r="6844" spans="2:8" x14ac:dyDescent="0.25">
      <c r="B6844" t="s">
        <v>232</v>
      </c>
      <c r="C6844" t="s">
        <v>253</v>
      </c>
      <c r="D6844" t="s">
        <v>257</v>
      </c>
      <c r="E6844">
        <v>1</v>
      </c>
      <c r="F6844">
        <v>2035</v>
      </c>
      <c r="G6844" s="161">
        <v>206077.61087</v>
      </c>
      <c r="H6844" s="161"/>
    </row>
    <row r="6845" spans="2:8" x14ac:dyDescent="0.25">
      <c r="B6845" t="s">
        <v>232</v>
      </c>
      <c r="C6845" t="s">
        <v>253</v>
      </c>
      <c r="D6845" t="s">
        <v>257</v>
      </c>
      <c r="E6845">
        <v>1</v>
      </c>
      <c r="F6845">
        <v>2040</v>
      </c>
      <c r="G6845" s="161">
        <v>210192.15490600001</v>
      </c>
      <c r="H6845" s="161"/>
    </row>
    <row r="6846" spans="2:8" x14ac:dyDescent="0.25">
      <c r="B6846" t="s">
        <v>232</v>
      </c>
      <c r="C6846" t="s">
        <v>253</v>
      </c>
      <c r="D6846" t="s">
        <v>257</v>
      </c>
      <c r="E6846">
        <v>1</v>
      </c>
      <c r="F6846">
        <v>2045</v>
      </c>
      <c r="G6846" s="161">
        <v>216456.115468</v>
      </c>
      <c r="H6846" s="161"/>
    </row>
    <row r="6847" spans="2:8" x14ac:dyDescent="0.25">
      <c r="B6847" t="s">
        <v>232</v>
      </c>
      <c r="C6847" t="s">
        <v>253</v>
      </c>
      <c r="D6847" t="s">
        <v>257</v>
      </c>
      <c r="E6847">
        <v>1</v>
      </c>
      <c r="F6847">
        <v>2050</v>
      </c>
      <c r="G6847" s="161">
        <v>219998.428262</v>
      </c>
      <c r="H6847" s="161"/>
    </row>
    <row r="6848" spans="2:8" x14ac:dyDescent="0.25">
      <c r="B6848" t="s">
        <v>232</v>
      </c>
      <c r="C6848" t="s">
        <v>253</v>
      </c>
      <c r="D6848" t="s">
        <v>257</v>
      </c>
      <c r="E6848">
        <v>2</v>
      </c>
      <c r="F6848">
        <v>2010</v>
      </c>
      <c r="G6848" s="161">
        <v>148643.64230499999</v>
      </c>
      <c r="H6848" s="161"/>
    </row>
    <row r="6849" spans="2:8" x14ac:dyDescent="0.25">
      <c r="B6849" t="s">
        <v>232</v>
      </c>
      <c r="C6849" t="s">
        <v>253</v>
      </c>
      <c r="D6849" t="s">
        <v>257</v>
      </c>
      <c r="E6849">
        <v>2</v>
      </c>
      <c r="F6849">
        <v>2015</v>
      </c>
      <c r="G6849" s="161">
        <v>162612.20275500001</v>
      </c>
      <c r="H6849" s="161"/>
    </row>
    <row r="6850" spans="2:8" x14ac:dyDescent="0.25">
      <c r="B6850" t="s">
        <v>232</v>
      </c>
      <c r="C6850" t="s">
        <v>253</v>
      </c>
      <c r="D6850" t="s">
        <v>257</v>
      </c>
      <c r="E6850">
        <v>2</v>
      </c>
      <c r="F6850">
        <v>2020</v>
      </c>
      <c r="G6850" s="161">
        <v>164428.186219</v>
      </c>
      <c r="H6850" s="161"/>
    </row>
    <row r="6851" spans="2:8" x14ac:dyDescent="0.25">
      <c r="B6851" t="s">
        <v>232</v>
      </c>
      <c r="C6851" t="s">
        <v>253</v>
      </c>
      <c r="D6851" t="s">
        <v>257</v>
      </c>
      <c r="E6851">
        <v>2</v>
      </c>
      <c r="F6851">
        <v>2025</v>
      </c>
      <c r="G6851" s="161">
        <v>161854.50611700001</v>
      </c>
      <c r="H6851" s="161"/>
    </row>
    <row r="6852" spans="2:8" x14ac:dyDescent="0.25">
      <c r="B6852" t="s">
        <v>232</v>
      </c>
      <c r="C6852" t="s">
        <v>253</v>
      </c>
      <c r="D6852" t="s">
        <v>257</v>
      </c>
      <c r="E6852">
        <v>2</v>
      </c>
      <c r="F6852">
        <v>2030</v>
      </c>
      <c r="G6852" s="161">
        <v>160328.56244899999</v>
      </c>
      <c r="H6852" s="161"/>
    </row>
    <row r="6853" spans="2:8" x14ac:dyDescent="0.25">
      <c r="B6853" t="s">
        <v>232</v>
      </c>
      <c r="C6853" t="s">
        <v>253</v>
      </c>
      <c r="D6853" t="s">
        <v>257</v>
      </c>
      <c r="E6853">
        <v>2</v>
      </c>
      <c r="F6853">
        <v>2035</v>
      </c>
      <c r="G6853" s="161">
        <v>156146.30655800001</v>
      </c>
      <c r="H6853" s="161"/>
    </row>
    <row r="6854" spans="2:8" x14ac:dyDescent="0.25">
      <c r="B6854" t="s">
        <v>232</v>
      </c>
      <c r="C6854" t="s">
        <v>253</v>
      </c>
      <c r="D6854" t="s">
        <v>257</v>
      </c>
      <c r="E6854">
        <v>2</v>
      </c>
      <c r="F6854">
        <v>2040</v>
      </c>
      <c r="G6854" s="161">
        <v>155924.35506199999</v>
      </c>
      <c r="H6854" s="161"/>
    </row>
    <row r="6855" spans="2:8" x14ac:dyDescent="0.25">
      <c r="B6855" t="s">
        <v>232</v>
      </c>
      <c r="C6855" t="s">
        <v>253</v>
      </c>
      <c r="D6855" t="s">
        <v>257</v>
      </c>
      <c r="E6855">
        <v>2</v>
      </c>
      <c r="F6855">
        <v>2045</v>
      </c>
      <c r="G6855" s="161">
        <v>152534.69602500001</v>
      </c>
      <c r="H6855" s="161"/>
    </row>
    <row r="6856" spans="2:8" x14ac:dyDescent="0.25">
      <c r="B6856" t="s">
        <v>232</v>
      </c>
      <c r="C6856" t="s">
        <v>253</v>
      </c>
      <c r="D6856" t="s">
        <v>257</v>
      </c>
      <c r="E6856">
        <v>2</v>
      </c>
      <c r="F6856">
        <v>2050</v>
      </c>
      <c r="G6856" s="161">
        <v>150673.34455099999</v>
      </c>
    </row>
    <row r="6857" spans="2:8" x14ac:dyDescent="0.25">
      <c r="B6857" t="s">
        <v>232</v>
      </c>
      <c r="C6857" t="s">
        <v>253</v>
      </c>
      <c r="D6857" t="s">
        <v>257</v>
      </c>
      <c r="E6857">
        <v>3</v>
      </c>
      <c r="F6857">
        <v>2010</v>
      </c>
      <c r="G6857">
        <v>64790.364108180001</v>
      </c>
    </row>
    <row r="6858" spans="2:8" x14ac:dyDescent="0.25">
      <c r="B6858" t="s">
        <v>232</v>
      </c>
      <c r="C6858" t="s">
        <v>253</v>
      </c>
      <c r="D6858" t="s">
        <v>257</v>
      </c>
      <c r="E6858">
        <v>3</v>
      </c>
      <c r="F6858">
        <v>2015</v>
      </c>
      <c r="G6858">
        <v>61244.241238030001</v>
      </c>
    </row>
    <row r="6859" spans="2:8" x14ac:dyDescent="0.25">
      <c r="B6859" t="s">
        <v>232</v>
      </c>
      <c r="C6859" t="s">
        <v>253</v>
      </c>
      <c r="D6859" t="s">
        <v>257</v>
      </c>
      <c r="E6859">
        <v>3</v>
      </c>
      <c r="F6859">
        <v>2020</v>
      </c>
      <c r="G6859">
        <v>59315.91687411</v>
      </c>
    </row>
    <row r="6860" spans="2:8" x14ac:dyDescent="0.25">
      <c r="B6860" t="s">
        <v>232</v>
      </c>
      <c r="C6860" t="s">
        <v>253</v>
      </c>
      <c r="D6860" t="s">
        <v>257</v>
      </c>
      <c r="E6860">
        <v>3</v>
      </c>
      <c r="F6860">
        <v>2025</v>
      </c>
      <c r="G6860">
        <v>62958.187052239999</v>
      </c>
    </row>
    <row r="6861" spans="2:8" x14ac:dyDescent="0.25">
      <c r="B6861" t="s">
        <v>232</v>
      </c>
      <c r="C6861" t="s">
        <v>253</v>
      </c>
      <c r="D6861" t="s">
        <v>257</v>
      </c>
      <c r="E6861">
        <v>3</v>
      </c>
      <c r="F6861">
        <v>2030</v>
      </c>
      <c r="G6861">
        <v>62536.11031597</v>
      </c>
    </row>
    <row r="6862" spans="2:8" x14ac:dyDescent="0.25">
      <c r="B6862" t="s">
        <v>232</v>
      </c>
      <c r="C6862" t="s">
        <v>253</v>
      </c>
      <c r="D6862" t="s">
        <v>257</v>
      </c>
      <c r="E6862">
        <v>3</v>
      </c>
      <c r="F6862">
        <v>2035</v>
      </c>
      <c r="G6862">
        <v>60358.232560900004</v>
      </c>
    </row>
    <row r="6863" spans="2:8" x14ac:dyDescent="0.25">
      <c r="B6863" t="s">
        <v>232</v>
      </c>
      <c r="C6863" t="s">
        <v>253</v>
      </c>
      <c r="D6863" t="s">
        <v>257</v>
      </c>
      <c r="E6863">
        <v>3</v>
      </c>
      <c r="F6863">
        <v>2040</v>
      </c>
      <c r="G6863">
        <v>61334.053632880001</v>
      </c>
    </row>
    <row r="6864" spans="2:8" x14ac:dyDescent="0.25">
      <c r="B6864" t="s">
        <v>232</v>
      </c>
      <c r="C6864" t="s">
        <v>253</v>
      </c>
      <c r="D6864" t="s">
        <v>257</v>
      </c>
      <c r="E6864">
        <v>3</v>
      </c>
      <c r="F6864">
        <v>2045</v>
      </c>
      <c r="G6864">
        <v>66659.111788509996</v>
      </c>
    </row>
    <row r="6865" spans="2:7" x14ac:dyDescent="0.25">
      <c r="B6865" t="s">
        <v>232</v>
      </c>
      <c r="C6865" t="s">
        <v>253</v>
      </c>
      <c r="D6865" t="s">
        <v>257</v>
      </c>
      <c r="E6865">
        <v>3</v>
      </c>
      <c r="F6865">
        <v>2050</v>
      </c>
      <c r="G6865">
        <v>65760.758091590003</v>
      </c>
    </row>
    <row r="6866" spans="2:7" x14ac:dyDescent="0.25">
      <c r="B6866" t="s">
        <v>232</v>
      </c>
      <c r="C6866" t="s">
        <v>253</v>
      </c>
      <c r="D6866" t="s">
        <v>257</v>
      </c>
      <c r="E6866">
        <v>4</v>
      </c>
      <c r="F6866">
        <v>2010</v>
      </c>
      <c r="G6866">
        <v>54570.801745659999</v>
      </c>
    </row>
    <row r="6867" spans="2:7" x14ac:dyDescent="0.25">
      <c r="B6867" t="s">
        <v>232</v>
      </c>
      <c r="C6867" t="s">
        <v>253</v>
      </c>
      <c r="D6867" t="s">
        <v>257</v>
      </c>
      <c r="E6867">
        <v>4</v>
      </c>
      <c r="F6867">
        <v>2015</v>
      </c>
      <c r="G6867">
        <v>52123.309410579997</v>
      </c>
    </row>
    <row r="6868" spans="2:7" x14ac:dyDescent="0.25">
      <c r="B6868" t="s">
        <v>232</v>
      </c>
      <c r="C6868" t="s">
        <v>253</v>
      </c>
      <c r="D6868" t="s">
        <v>257</v>
      </c>
      <c r="E6868">
        <v>4</v>
      </c>
      <c r="F6868">
        <v>2020</v>
      </c>
      <c r="G6868">
        <v>52597.851128950002</v>
      </c>
    </row>
    <row r="6869" spans="2:7" x14ac:dyDescent="0.25">
      <c r="B6869" t="s">
        <v>232</v>
      </c>
      <c r="C6869" t="s">
        <v>253</v>
      </c>
      <c r="D6869" t="s">
        <v>257</v>
      </c>
      <c r="E6869">
        <v>4</v>
      </c>
      <c r="F6869">
        <v>2025</v>
      </c>
      <c r="G6869">
        <v>54299.982400829998</v>
      </c>
    </row>
    <row r="6870" spans="2:7" x14ac:dyDescent="0.25">
      <c r="B6870" t="s">
        <v>232</v>
      </c>
      <c r="C6870" t="s">
        <v>253</v>
      </c>
      <c r="D6870" t="s">
        <v>257</v>
      </c>
      <c r="E6870">
        <v>4</v>
      </c>
      <c r="F6870">
        <v>2030</v>
      </c>
      <c r="G6870">
        <v>55550.002085380002</v>
      </c>
    </row>
    <row r="6871" spans="2:7" x14ac:dyDescent="0.25">
      <c r="B6871" t="s">
        <v>232</v>
      </c>
      <c r="C6871" t="s">
        <v>253</v>
      </c>
      <c r="D6871" t="s">
        <v>257</v>
      </c>
      <c r="E6871">
        <v>4</v>
      </c>
      <c r="F6871">
        <v>2035</v>
      </c>
      <c r="G6871">
        <v>58783.183333939996</v>
      </c>
    </row>
    <row r="6872" spans="2:7" x14ac:dyDescent="0.25">
      <c r="B6872" t="s">
        <v>232</v>
      </c>
      <c r="C6872" t="s">
        <v>253</v>
      </c>
      <c r="D6872" t="s">
        <v>257</v>
      </c>
      <c r="E6872">
        <v>4</v>
      </c>
      <c r="F6872">
        <v>2040</v>
      </c>
      <c r="G6872">
        <v>61020.440591580002</v>
      </c>
    </row>
    <row r="6873" spans="2:7" x14ac:dyDescent="0.25">
      <c r="B6873" t="s">
        <v>232</v>
      </c>
      <c r="C6873" t="s">
        <v>253</v>
      </c>
      <c r="D6873" t="s">
        <v>257</v>
      </c>
      <c r="E6873">
        <v>4</v>
      </c>
      <c r="F6873">
        <v>2045</v>
      </c>
      <c r="G6873">
        <v>57633.633595289997</v>
      </c>
    </row>
    <row r="6874" spans="2:7" x14ac:dyDescent="0.25">
      <c r="B6874" t="s">
        <v>232</v>
      </c>
      <c r="C6874" t="s">
        <v>253</v>
      </c>
      <c r="D6874" t="s">
        <v>257</v>
      </c>
      <c r="E6874">
        <v>4</v>
      </c>
      <c r="F6874">
        <v>2050</v>
      </c>
      <c r="G6874">
        <v>56798.245906099997</v>
      </c>
    </row>
    <row r="6875" spans="2:7" x14ac:dyDescent="0.25">
      <c r="B6875" t="s">
        <v>232</v>
      </c>
      <c r="C6875" t="s">
        <v>253</v>
      </c>
      <c r="D6875" t="s">
        <v>257</v>
      </c>
      <c r="E6875">
        <v>5</v>
      </c>
      <c r="F6875">
        <v>2010</v>
      </c>
      <c r="G6875">
        <v>19743.236243079999</v>
      </c>
    </row>
    <row r="6876" spans="2:7" x14ac:dyDescent="0.25">
      <c r="B6876" t="s">
        <v>232</v>
      </c>
      <c r="C6876" t="s">
        <v>253</v>
      </c>
      <c r="D6876" t="s">
        <v>257</v>
      </c>
      <c r="E6876">
        <v>5</v>
      </c>
      <c r="F6876">
        <v>2015</v>
      </c>
      <c r="G6876">
        <v>15350.909104320001</v>
      </c>
    </row>
    <row r="6877" spans="2:7" x14ac:dyDescent="0.25">
      <c r="B6877" t="s">
        <v>232</v>
      </c>
      <c r="C6877" t="s">
        <v>253</v>
      </c>
      <c r="D6877" t="s">
        <v>257</v>
      </c>
      <c r="E6877">
        <v>5</v>
      </c>
      <c r="F6877">
        <v>2020</v>
      </c>
      <c r="G6877">
        <v>17213.560921929999</v>
      </c>
    </row>
    <row r="6878" spans="2:7" x14ac:dyDescent="0.25">
      <c r="B6878" t="s">
        <v>232</v>
      </c>
      <c r="C6878" t="s">
        <v>253</v>
      </c>
      <c r="D6878" t="s">
        <v>257</v>
      </c>
      <c r="E6878">
        <v>5</v>
      </c>
      <c r="F6878">
        <v>2025</v>
      </c>
      <c r="G6878">
        <v>16609.641171800002</v>
      </c>
    </row>
    <row r="6879" spans="2:7" x14ac:dyDescent="0.25">
      <c r="B6879" t="s">
        <v>232</v>
      </c>
      <c r="C6879" t="s">
        <v>253</v>
      </c>
      <c r="D6879" t="s">
        <v>257</v>
      </c>
      <c r="E6879">
        <v>5</v>
      </c>
      <c r="F6879">
        <v>2030</v>
      </c>
      <c r="G6879">
        <v>17472.392904200002</v>
      </c>
    </row>
    <row r="6880" spans="2:7" x14ac:dyDescent="0.25">
      <c r="B6880" t="s">
        <v>232</v>
      </c>
      <c r="C6880" t="s">
        <v>253</v>
      </c>
      <c r="D6880" t="s">
        <v>257</v>
      </c>
      <c r="E6880">
        <v>5</v>
      </c>
      <c r="F6880">
        <v>2035</v>
      </c>
      <c r="G6880">
        <v>18947.859202219999</v>
      </c>
    </row>
    <row r="6881" spans="2:8" x14ac:dyDescent="0.25">
      <c r="B6881" t="s">
        <v>232</v>
      </c>
      <c r="C6881" t="s">
        <v>253</v>
      </c>
      <c r="D6881" t="s">
        <v>257</v>
      </c>
      <c r="E6881">
        <v>5</v>
      </c>
      <c r="F6881">
        <v>2040</v>
      </c>
      <c r="G6881">
        <v>21632.241748259999</v>
      </c>
    </row>
    <row r="6882" spans="2:8" x14ac:dyDescent="0.25">
      <c r="B6882" t="s">
        <v>232</v>
      </c>
      <c r="C6882" t="s">
        <v>253</v>
      </c>
      <c r="D6882" t="s">
        <v>257</v>
      </c>
      <c r="E6882">
        <v>5</v>
      </c>
      <c r="F6882">
        <v>2045</v>
      </c>
      <c r="G6882">
        <v>19765.96860212</v>
      </c>
    </row>
    <row r="6883" spans="2:8" x14ac:dyDescent="0.25">
      <c r="B6883" t="s">
        <v>232</v>
      </c>
      <c r="C6883" t="s">
        <v>253</v>
      </c>
      <c r="D6883" t="s">
        <v>257</v>
      </c>
      <c r="E6883">
        <v>5</v>
      </c>
      <c r="F6883">
        <v>2050</v>
      </c>
      <c r="G6883">
        <v>20752.129900069998</v>
      </c>
    </row>
    <row r="6884" spans="2:8" x14ac:dyDescent="0.25">
      <c r="B6884" t="s">
        <v>232</v>
      </c>
      <c r="C6884" t="s">
        <v>253</v>
      </c>
      <c r="D6884" t="s">
        <v>257</v>
      </c>
      <c r="E6884">
        <v>6</v>
      </c>
      <c r="F6884">
        <v>2010</v>
      </c>
      <c r="G6884">
        <v>9136.4487796800004</v>
      </c>
    </row>
    <row r="6885" spans="2:8" x14ac:dyDescent="0.25">
      <c r="B6885" t="s">
        <v>232</v>
      </c>
      <c r="C6885" t="s">
        <v>253</v>
      </c>
      <c r="D6885" t="s">
        <v>257</v>
      </c>
      <c r="E6885">
        <v>6</v>
      </c>
      <c r="F6885">
        <v>2015</v>
      </c>
      <c r="G6885">
        <v>6112.0174780699999</v>
      </c>
    </row>
    <row r="6886" spans="2:8" x14ac:dyDescent="0.25">
      <c r="B6886" t="s">
        <v>232</v>
      </c>
      <c r="C6886" t="s">
        <v>253</v>
      </c>
      <c r="D6886" t="s">
        <v>257</v>
      </c>
      <c r="E6886">
        <v>6</v>
      </c>
      <c r="F6886">
        <v>2020</v>
      </c>
      <c r="G6886">
        <v>5986.1501131000005</v>
      </c>
    </row>
    <row r="6887" spans="2:8" x14ac:dyDescent="0.25">
      <c r="B6887" t="s">
        <v>232</v>
      </c>
      <c r="C6887" t="s">
        <v>253</v>
      </c>
      <c r="D6887" t="s">
        <v>257</v>
      </c>
      <c r="E6887">
        <v>6</v>
      </c>
      <c r="F6887">
        <v>2025</v>
      </c>
      <c r="G6887">
        <v>5018.5364749999999</v>
      </c>
    </row>
    <row r="6888" spans="2:8" x14ac:dyDescent="0.25">
      <c r="B6888" t="s">
        <v>232</v>
      </c>
      <c r="C6888" t="s">
        <v>253</v>
      </c>
      <c r="D6888" t="s">
        <v>257</v>
      </c>
      <c r="E6888">
        <v>6</v>
      </c>
      <c r="F6888">
        <v>2030</v>
      </c>
      <c r="G6888">
        <v>6130.7929758299997</v>
      </c>
    </row>
    <row r="6889" spans="2:8" x14ac:dyDescent="0.25">
      <c r="B6889" t="s">
        <v>232</v>
      </c>
      <c r="C6889" t="s">
        <v>253</v>
      </c>
      <c r="D6889" t="s">
        <v>257</v>
      </c>
      <c r="E6889">
        <v>6</v>
      </c>
      <c r="F6889">
        <v>2035</v>
      </c>
      <c r="G6889">
        <v>7071.7420240600004</v>
      </c>
    </row>
    <row r="6890" spans="2:8" x14ac:dyDescent="0.25">
      <c r="B6890" t="s">
        <v>232</v>
      </c>
      <c r="C6890" t="s">
        <v>253</v>
      </c>
      <c r="D6890" t="s">
        <v>257</v>
      </c>
      <c r="E6890">
        <v>6</v>
      </c>
      <c r="F6890">
        <v>2040</v>
      </c>
      <c r="G6890">
        <v>7133.4121759</v>
      </c>
    </row>
    <row r="6891" spans="2:8" x14ac:dyDescent="0.25">
      <c r="B6891" t="s">
        <v>232</v>
      </c>
      <c r="C6891" t="s">
        <v>253</v>
      </c>
      <c r="D6891" t="s">
        <v>257</v>
      </c>
      <c r="E6891">
        <v>6</v>
      </c>
      <c r="F6891">
        <v>2045</v>
      </c>
      <c r="G6891">
        <v>7067.3424057800003</v>
      </c>
    </row>
    <row r="6892" spans="2:8" x14ac:dyDescent="0.25">
      <c r="B6892" t="s">
        <v>232</v>
      </c>
      <c r="C6892" t="s">
        <v>253</v>
      </c>
      <c r="D6892" t="s">
        <v>257</v>
      </c>
      <c r="E6892">
        <v>6</v>
      </c>
      <c r="F6892">
        <v>2050</v>
      </c>
      <c r="G6892">
        <v>6185.2754988400002</v>
      </c>
      <c r="H6892" s="161"/>
    </row>
    <row r="6893" spans="2:8" x14ac:dyDescent="0.25">
      <c r="B6893" t="s">
        <v>232</v>
      </c>
      <c r="C6893" t="s">
        <v>253</v>
      </c>
      <c r="D6893" t="s">
        <v>258</v>
      </c>
      <c r="E6893">
        <v>1</v>
      </c>
      <c r="F6893">
        <v>2010</v>
      </c>
      <c r="G6893" s="161">
        <v>1028587.1742</v>
      </c>
      <c r="H6893" s="161"/>
    </row>
    <row r="6894" spans="2:8" x14ac:dyDescent="0.25">
      <c r="B6894" t="s">
        <v>232</v>
      </c>
      <c r="C6894" t="s">
        <v>253</v>
      </c>
      <c r="D6894" t="s">
        <v>258</v>
      </c>
      <c r="E6894">
        <v>1</v>
      </c>
      <c r="F6894">
        <v>2015</v>
      </c>
      <c r="G6894" s="161">
        <v>1055453.26966</v>
      </c>
      <c r="H6894" s="161"/>
    </row>
    <row r="6895" spans="2:8" x14ac:dyDescent="0.25">
      <c r="B6895" t="s">
        <v>232</v>
      </c>
      <c r="C6895" t="s">
        <v>253</v>
      </c>
      <c r="D6895" t="s">
        <v>258</v>
      </c>
      <c r="E6895">
        <v>1</v>
      </c>
      <c r="F6895">
        <v>2020</v>
      </c>
      <c r="G6895" s="161">
        <v>1104667.92371</v>
      </c>
      <c r="H6895" s="161"/>
    </row>
    <row r="6896" spans="2:8" x14ac:dyDescent="0.25">
      <c r="B6896" t="s">
        <v>232</v>
      </c>
      <c r="C6896" t="s">
        <v>253</v>
      </c>
      <c r="D6896" t="s">
        <v>258</v>
      </c>
      <c r="E6896">
        <v>1</v>
      </c>
      <c r="F6896">
        <v>2025</v>
      </c>
      <c r="G6896" s="161">
        <v>1143461.8056600001</v>
      </c>
      <c r="H6896" s="161"/>
    </row>
    <row r="6897" spans="2:8" x14ac:dyDescent="0.25">
      <c r="B6897" t="s">
        <v>232</v>
      </c>
      <c r="C6897" t="s">
        <v>253</v>
      </c>
      <c r="D6897" t="s">
        <v>258</v>
      </c>
      <c r="E6897">
        <v>1</v>
      </c>
      <c r="F6897">
        <v>2030</v>
      </c>
      <c r="G6897" s="161">
        <v>1189101.3441900001</v>
      </c>
      <c r="H6897" s="161"/>
    </row>
    <row r="6898" spans="2:8" x14ac:dyDescent="0.25">
      <c r="B6898" t="s">
        <v>232</v>
      </c>
      <c r="C6898" t="s">
        <v>253</v>
      </c>
      <c r="D6898" t="s">
        <v>258</v>
      </c>
      <c r="E6898">
        <v>1</v>
      </c>
      <c r="F6898">
        <v>2035</v>
      </c>
      <c r="G6898" s="161">
        <v>1239698.20554</v>
      </c>
      <c r="H6898" s="161"/>
    </row>
    <row r="6899" spans="2:8" x14ac:dyDescent="0.25">
      <c r="B6899" t="s">
        <v>232</v>
      </c>
      <c r="C6899" t="s">
        <v>253</v>
      </c>
      <c r="D6899" t="s">
        <v>258</v>
      </c>
      <c r="E6899">
        <v>1</v>
      </c>
      <c r="F6899">
        <v>2040</v>
      </c>
      <c r="G6899" s="161">
        <v>1273840.3591700001</v>
      </c>
      <c r="H6899" s="161"/>
    </row>
    <row r="6900" spans="2:8" x14ac:dyDescent="0.25">
      <c r="B6900" t="s">
        <v>232</v>
      </c>
      <c r="C6900" t="s">
        <v>253</v>
      </c>
      <c r="D6900" t="s">
        <v>258</v>
      </c>
      <c r="E6900">
        <v>1</v>
      </c>
      <c r="F6900">
        <v>2045</v>
      </c>
      <c r="G6900" s="161">
        <v>1294157.79012</v>
      </c>
      <c r="H6900" s="161"/>
    </row>
    <row r="6901" spans="2:8" x14ac:dyDescent="0.25">
      <c r="B6901" t="s">
        <v>232</v>
      </c>
      <c r="C6901" t="s">
        <v>253</v>
      </c>
      <c r="D6901" t="s">
        <v>258</v>
      </c>
      <c r="E6901">
        <v>1</v>
      </c>
      <c r="F6901">
        <v>2050</v>
      </c>
      <c r="G6901" s="161">
        <v>1328490.84996</v>
      </c>
      <c r="H6901" s="161"/>
    </row>
    <row r="6902" spans="2:8" x14ac:dyDescent="0.25">
      <c r="B6902" t="s">
        <v>232</v>
      </c>
      <c r="C6902" t="s">
        <v>253</v>
      </c>
      <c r="D6902" t="s">
        <v>258</v>
      </c>
      <c r="E6902">
        <v>2</v>
      </c>
      <c r="F6902">
        <v>2010</v>
      </c>
      <c r="G6902" s="161">
        <v>667321.59004100005</v>
      </c>
      <c r="H6902" s="161"/>
    </row>
    <row r="6903" spans="2:8" x14ac:dyDescent="0.25">
      <c r="B6903" t="s">
        <v>232</v>
      </c>
      <c r="C6903" t="s">
        <v>253</v>
      </c>
      <c r="D6903" t="s">
        <v>258</v>
      </c>
      <c r="E6903">
        <v>2</v>
      </c>
      <c r="F6903">
        <v>2015</v>
      </c>
      <c r="G6903" s="161">
        <v>698197.13788399997</v>
      </c>
      <c r="H6903" s="161"/>
    </row>
    <row r="6904" spans="2:8" x14ac:dyDescent="0.25">
      <c r="B6904" t="s">
        <v>232</v>
      </c>
      <c r="C6904" t="s">
        <v>253</v>
      </c>
      <c r="D6904" t="s">
        <v>258</v>
      </c>
      <c r="E6904">
        <v>2</v>
      </c>
      <c r="F6904">
        <v>2020</v>
      </c>
      <c r="G6904" s="161">
        <v>709706.89152800001</v>
      </c>
      <c r="H6904" s="161"/>
    </row>
    <row r="6905" spans="2:8" x14ac:dyDescent="0.25">
      <c r="B6905" t="s">
        <v>232</v>
      </c>
      <c r="C6905" t="s">
        <v>253</v>
      </c>
      <c r="D6905" t="s">
        <v>258</v>
      </c>
      <c r="E6905">
        <v>2</v>
      </c>
      <c r="F6905">
        <v>2025</v>
      </c>
      <c r="G6905" s="161">
        <v>723444.85878200002</v>
      </c>
      <c r="H6905" s="161"/>
    </row>
    <row r="6906" spans="2:8" x14ac:dyDescent="0.25">
      <c r="B6906" t="s">
        <v>232</v>
      </c>
      <c r="C6906" t="s">
        <v>253</v>
      </c>
      <c r="D6906" t="s">
        <v>258</v>
      </c>
      <c r="E6906">
        <v>2</v>
      </c>
      <c r="F6906">
        <v>2030</v>
      </c>
      <c r="G6906" s="161">
        <v>730808.46995599999</v>
      </c>
      <c r="H6906" s="161"/>
    </row>
    <row r="6907" spans="2:8" x14ac:dyDescent="0.25">
      <c r="B6907" t="s">
        <v>232</v>
      </c>
      <c r="C6907" t="s">
        <v>253</v>
      </c>
      <c r="D6907" t="s">
        <v>258</v>
      </c>
      <c r="E6907">
        <v>2</v>
      </c>
      <c r="F6907">
        <v>2035</v>
      </c>
      <c r="G6907" s="161">
        <v>723084.80636100005</v>
      </c>
      <c r="H6907" s="161"/>
    </row>
    <row r="6908" spans="2:8" x14ac:dyDescent="0.25">
      <c r="B6908" t="s">
        <v>232</v>
      </c>
      <c r="C6908" t="s">
        <v>253</v>
      </c>
      <c r="D6908" t="s">
        <v>258</v>
      </c>
      <c r="E6908">
        <v>2</v>
      </c>
      <c r="F6908">
        <v>2040</v>
      </c>
      <c r="G6908" s="161">
        <v>727978.91271299997</v>
      </c>
      <c r="H6908" s="161"/>
    </row>
    <row r="6909" spans="2:8" x14ac:dyDescent="0.25">
      <c r="B6909" t="s">
        <v>232</v>
      </c>
      <c r="C6909" t="s">
        <v>253</v>
      </c>
      <c r="D6909" t="s">
        <v>258</v>
      </c>
      <c r="E6909">
        <v>2</v>
      </c>
      <c r="F6909">
        <v>2045</v>
      </c>
      <c r="G6909" s="161">
        <v>733483.14359999995</v>
      </c>
      <c r="H6909" s="161"/>
    </row>
    <row r="6910" spans="2:8" x14ac:dyDescent="0.25">
      <c r="B6910" t="s">
        <v>232</v>
      </c>
      <c r="C6910" t="s">
        <v>253</v>
      </c>
      <c r="D6910" t="s">
        <v>258</v>
      </c>
      <c r="E6910">
        <v>2</v>
      </c>
      <c r="F6910">
        <v>2050</v>
      </c>
      <c r="G6910" s="161">
        <v>742277.447025</v>
      </c>
      <c r="H6910" s="161"/>
    </row>
    <row r="6911" spans="2:8" x14ac:dyDescent="0.25">
      <c r="B6911" t="s">
        <v>232</v>
      </c>
      <c r="C6911" t="s">
        <v>253</v>
      </c>
      <c r="D6911" t="s">
        <v>258</v>
      </c>
      <c r="E6911">
        <v>3</v>
      </c>
      <c r="F6911">
        <v>2010</v>
      </c>
      <c r="G6911" s="161">
        <v>256699.84753100001</v>
      </c>
      <c r="H6911" s="161"/>
    </row>
    <row r="6912" spans="2:8" x14ac:dyDescent="0.25">
      <c r="B6912" t="s">
        <v>232</v>
      </c>
      <c r="C6912" t="s">
        <v>253</v>
      </c>
      <c r="D6912" t="s">
        <v>258</v>
      </c>
      <c r="E6912">
        <v>3</v>
      </c>
      <c r="F6912">
        <v>2015</v>
      </c>
      <c r="G6912" s="161">
        <v>259299.585979</v>
      </c>
      <c r="H6912" s="161"/>
    </row>
    <row r="6913" spans="2:8" x14ac:dyDescent="0.25">
      <c r="B6913" t="s">
        <v>232</v>
      </c>
      <c r="C6913" t="s">
        <v>253</v>
      </c>
      <c r="D6913" t="s">
        <v>258</v>
      </c>
      <c r="E6913">
        <v>3</v>
      </c>
      <c r="F6913">
        <v>2020</v>
      </c>
      <c r="G6913" s="161">
        <v>254646.67604200001</v>
      </c>
      <c r="H6913" s="161"/>
    </row>
    <row r="6914" spans="2:8" x14ac:dyDescent="0.25">
      <c r="B6914" t="s">
        <v>232</v>
      </c>
      <c r="C6914" t="s">
        <v>253</v>
      </c>
      <c r="D6914" t="s">
        <v>258</v>
      </c>
      <c r="E6914">
        <v>3</v>
      </c>
      <c r="F6914">
        <v>2025</v>
      </c>
      <c r="G6914" s="161">
        <v>259398.36447299999</v>
      </c>
      <c r="H6914" s="161"/>
    </row>
    <row r="6915" spans="2:8" x14ac:dyDescent="0.25">
      <c r="B6915" t="s">
        <v>232</v>
      </c>
      <c r="C6915" t="s">
        <v>253</v>
      </c>
      <c r="D6915" t="s">
        <v>258</v>
      </c>
      <c r="E6915">
        <v>3</v>
      </c>
      <c r="F6915">
        <v>2030</v>
      </c>
      <c r="G6915" s="161">
        <v>265811.80381800001</v>
      </c>
      <c r="H6915" s="161"/>
    </row>
    <row r="6916" spans="2:8" x14ac:dyDescent="0.25">
      <c r="B6916" t="s">
        <v>232</v>
      </c>
      <c r="C6916" t="s">
        <v>253</v>
      </c>
      <c r="D6916" t="s">
        <v>258</v>
      </c>
      <c r="E6916">
        <v>3</v>
      </c>
      <c r="F6916">
        <v>2035</v>
      </c>
      <c r="G6916" s="161">
        <v>266382.20114399999</v>
      </c>
      <c r="H6916" s="161"/>
    </row>
    <row r="6917" spans="2:8" x14ac:dyDescent="0.25">
      <c r="B6917" t="s">
        <v>232</v>
      </c>
      <c r="C6917" t="s">
        <v>253</v>
      </c>
      <c r="D6917" t="s">
        <v>258</v>
      </c>
      <c r="E6917">
        <v>3</v>
      </c>
      <c r="F6917">
        <v>2040</v>
      </c>
      <c r="G6917" s="161">
        <v>267788.53665999998</v>
      </c>
      <c r="H6917" s="161"/>
    </row>
    <row r="6918" spans="2:8" x14ac:dyDescent="0.25">
      <c r="B6918" t="s">
        <v>232</v>
      </c>
      <c r="C6918" t="s">
        <v>253</v>
      </c>
      <c r="D6918" t="s">
        <v>258</v>
      </c>
      <c r="E6918">
        <v>3</v>
      </c>
      <c r="F6918">
        <v>2045</v>
      </c>
      <c r="G6918" s="161">
        <v>275499.78733100003</v>
      </c>
      <c r="H6918" s="161"/>
    </row>
    <row r="6919" spans="2:8" x14ac:dyDescent="0.25">
      <c r="B6919" t="s">
        <v>232</v>
      </c>
      <c r="C6919" t="s">
        <v>253</v>
      </c>
      <c r="D6919" t="s">
        <v>258</v>
      </c>
      <c r="E6919">
        <v>3</v>
      </c>
      <c r="F6919">
        <v>2050</v>
      </c>
      <c r="G6919" s="161">
        <v>269557.16645899997</v>
      </c>
      <c r="H6919" s="161"/>
    </row>
    <row r="6920" spans="2:8" x14ac:dyDescent="0.25">
      <c r="B6920" t="s">
        <v>232</v>
      </c>
      <c r="C6920" t="s">
        <v>253</v>
      </c>
      <c r="D6920" t="s">
        <v>258</v>
      </c>
      <c r="E6920">
        <v>4</v>
      </c>
      <c r="F6920">
        <v>2010</v>
      </c>
      <c r="G6920" s="161">
        <v>181757.162075</v>
      </c>
      <c r="H6920" s="161"/>
    </row>
    <row r="6921" spans="2:8" x14ac:dyDescent="0.25">
      <c r="B6921" t="s">
        <v>232</v>
      </c>
      <c r="C6921" t="s">
        <v>253</v>
      </c>
      <c r="D6921" t="s">
        <v>258</v>
      </c>
      <c r="E6921">
        <v>4</v>
      </c>
      <c r="F6921">
        <v>2015</v>
      </c>
      <c r="G6921" s="161">
        <v>188490.782798</v>
      </c>
      <c r="H6921" s="161"/>
    </row>
    <row r="6922" spans="2:8" x14ac:dyDescent="0.25">
      <c r="B6922" t="s">
        <v>232</v>
      </c>
      <c r="C6922" t="s">
        <v>253</v>
      </c>
      <c r="D6922" t="s">
        <v>258</v>
      </c>
      <c r="E6922">
        <v>4</v>
      </c>
      <c r="F6922">
        <v>2020</v>
      </c>
      <c r="G6922" s="161">
        <v>190823.96368700001</v>
      </c>
      <c r="H6922" s="161"/>
    </row>
    <row r="6923" spans="2:8" x14ac:dyDescent="0.25">
      <c r="B6923" t="s">
        <v>232</v>
      </c>
      <c r="C6923" t="s">
        <v>253</v>
      </c>
      <c r="D6923" t="s">
        <v>258</v>
      </c>
      <c r="E6923">
        <v>4</v>
      </c>
      <c r="F6923">
        <v>2025</v>
      </c>
      <c r="G6923" s="161">
        <v>200286.72618699999</v>
      </c>
      <c r="H6923" s="161"/>
    </row>
    <row r="6924" spans="2:8" x14ac:dyDescent="0.25">
      <c r="B6924" t="s">
        <v>232</v>
      </c>
      <c r="C6924" t="s">
        <v>253</v>
      </c>
      <c r="D6924" t="s">
        <v>258</v>
      </c>
      <c r="E6924">
        <v>4</v>
      </c>
      <c r="F6924">
        <v>2030</v>
      </c>
      <c r="G6924" s="161">
        <v>210287.44239400001</v>
      </c>
      <c r="H6924" s="161"/>
    </row>
    <row r="6925" spans="2:8" x14ac:dyDescent="0.25">
      <c r="B6925" t="s">
        <v>232</v>
      </c>
      <c r="C6925" t="s">
        <v>253</v>
      </c>
      <c r="D6925" t="s">
        <v>258</v>
      </c>
      <c r="E6925">
        <v>4</v>
      </c>
      <c r="F6925">
        <v>2035</v>
      </c>
      <c r="G6925" s="161">
        <v>213160.80830899999</v>
      </c>
      <c r="H6925" s="161"/>
    </row>
    <row r="6926" spans="2:8" x14ac:dyDescent="0.25">
      <c r="B6926" t="s">
        <v>232</v>
      </c>
      <c r="C6926" t="s">
        <v>253</v>
      </c>
      <c r="D6926" t="s">
        <v>258</v>
      </c>
      <c r="E6926">
        <v>4</v>
      </c>
      <c r="F6926">
        <v>2040</v>
      </c>
      <c r="G6926" s="161">
        <v>216840.50618200001</v>
      </c>
      <c r="H6926" s="161"/>
    </row>
    <row r="6927" spans="2:8" x14ac:dyDescent="0.25">
      <c r="B6927" t="s">
        <v>232</v>
      </c>
      <c r="C6927" t="s">
        <v>253</v>
      </c>
      <c r="D6927" t="s">
        <v>258</v>
      </c>
      <c r="E6927">
        <v>4</v>
      </c>
      <c r="F6927">
        <v>2045</v>
      </c>
      <c r="G6927" s="161">
        <v>218170.82769100001</v>
      </c>
      <c r="H6927" s="161"/>
    </row>
    <row r="6928" spans="2:8" x14ac:dyDescent="0.25">
      <c r="B6928" t="s">
        <v>232</v>
      </c>
      <c r="C6928" t="s">
        <v>253</v>
      </c>
      <c r="D6928" t="s">
        <v>258</v>
      </c>
      <c r="E6928">
        <v>4</v>
      </c>
      <c r="F6928">
        <v>2050</v>
      </c>
      <c r="G6928" s="161">
        <v>215177.656812</v>
      </c>
    </row>
    <row r="6929" spans="2:7" x14ac:dyDescent="0.25">
      <c r="B6929" t="s">
        <v>232</v>
      </c>
      <c r="C6929" t="s">
        <v>253</v>
      </c>
      <c r="D6929" t="s">
        <v>258</v>
      </c>
      <c r="E6929">
        <v>5</v>
      </c>
      <c r="F6929">
        <v>2010</v>
      </c>
      <c r="G6929">
        <v>43448.536762509997</v>
      </c>
    </row>
    <row r="6930" spans="2:7" x14ac:dyDescent="0.25">
      <c r="B6930" t="s">
        <v>232</v>
      </c>
      <c r="C6930" t="s">
        <v>253</v>
      </c>
      <c r="D6930" t="s">
        <v>258</v>
      </c>
      <c r="E6930">
        <v>5</v>
      </c>
      <c r="F6930">
        <v>2015</v>
      </c>
      <c r="G6930">
        <v>49459.77370926</v>
      </c>
    </row>
    <row r="6931" spans="2:7" x14ac:dyDescent="0.25">
      <c r="B6931" t="s">
        <v>232</v>
      </c>
      <c r="C6931" t="s">
        <v>253</v>
      </c>
      <c r="D6931" t="s">
        <v>258</v>
      </c>
      <c r="E6931">
        <v>5</v>
      </c>
      <c r="F6931">
        <v>2020</v>
      </c>
      <c r="G6931">
        <v>54096.866405100001</v>
      </c>
    </row>
    <row r="6932" spans="2:7" x14ac:dyDescent="0.25">
      <c r="B6932" t="s">
        <v>232</v>
      </c>
      <c r="C6932" t="s">
        <v>253</v>
      </c>
      <c r="D6932" t="s">
        <v>258</v>
      </c>
      <c r="E6932">
        <v>5</v>
      </c>
      <c r="F6932">
        <v>2025</v>
      </c>
      <c r="G6932">
        <v>56750.514891639999</v>
      </c>
    </row>
    <row r="6933" spans="2:7" x14ac:dyDescent="0.25">
      <c r="B6933" t="s">
        <v>232</v>
      </c>
      <c r="C6933" t="s">
        <v>253</v>
      </c>
      <c r="D6933" t="s">
        <v>258</v>
      </c>
      <c r="E6933">
        <v>5</v>
      </c>
      <c r="F6933">
        <v>2030</v>
      </c>
      <c r="G6933">
        <v>63802.470921239998</v>
      </c>
    </row>
    <row r="6934" spans="2:7" x14ac:dyDescent="0.25">
      <c r="B6934" t="s">
        <v>232</v>
      </c>
      <c r="C6934" t="s">
        <v>253</v>
      </c>
      <c r="D6934" t="s">
        <v>258</v>
      </c>
      <c r="E6934">
        <v>5</v>
      </c>
      <c r="F6934">
        <v>2035</v>
      </c>
      <c r="G6934">
        <v>62805.378981709997</v>
      </c>
    </row>
    <row r="6935" spans="2:7" x14ac:dyDescent="0.25">
      <c r="B6935" t="s">
        <v>232</v>
      </c>
      <c r="C6935" t="s">
        <v>253</v>
      </c>
      <c r="D6935" t="s">
        <v>258</v>
      </c>
      <c r="E6935">
        <v>5</v>
      </c>
      <c r="F6935">
        <v>2040</v>
      </c>
      <c r="G6935">
        <v>68312.888251600001</v>
      </c>
    </row>
    <row r="6936" spans="2:7" x14ac:dyDescent="0.25">
      <c r="B6936" t="s">
        <v>232</v>
      </c>
      <c r="C6936" t="s">
        <v>253</v>
      </c>
      <c r="D6936" t="s">
        <v>258</v>
      </c>
      <c r="E6936">
        <v>5</v>
      </c>
      <c r="F6936">
        <v>2045</v>
      </c>
      <c r="G6936">
        <v>65824.352087549996</v>
      </c>
    </row>
    <row r="6937" spans="2:7" x14ac:dyDescent="0.25">
      <c r="B6937" t="s">
        <v>232</v>
      </c>
      <c r="C6937" t="s">
        <v>253</v>
      </c>
      <c r="D6937" t="s">
        <v>258</v>
      </c>
      <c r="E6937">
        <v>5</v>
      </c>
      <c r="F6937">
        <v>2050</v>
      </c>
      <c r="G6937">
        <v>68953.163410149995</v>
      </c>
    </row>
    <row r="6938" spans="2:7" x14ac:dyDescent="0.25">
      <c r="B6938" t="s">
        <v>232</v>
      </c>
      <c r="C6938" t="s">
        <v>253</v>
      </c>
      <c r="D6938" t="s">
        <v>258</v>
      </c>
      <c r="E6938">
        <v>6</v>
      </c>
      <c r="F6938">
        <v>2010</v>
      </c>
      <c r="G6938">
        <v>8425.1088524200004</v>
      </c>
    </row>
    <row r="6939" spans="2:7" x14ac:dyDescent="0.25">
      <c r="B6939" t="s">
        <v>232</v>
      </c>
      <c r="C6939" t="s">
        <v>253</v>
      </c>
      <c r="D6939" t="s">
        <v>258</v>
      </c>
      <c r="E6939">
        <v>6</v>
      </c>
      <c r="F6939">
        <v>2015</v>
      </c>
      <c r="G6939">
        <v>14024.292808890001</v>
      </c>
    </row>
    <row r="6940" spans="2:7" x14ac:dyDescent="0.25">
      <c r="B6940" t="s">
        <v>232</v>
      </c>
      <c r="C6940" t="s">
        <v>253</v>
      </c>
      <c r="D6940" t="s">
        <v>258</v>
      </c>
      <c r="E6940">
        <v>6</v>
      </c>
      <c r="F6940">
        <v>2020</v>
      </c>
      <c r="G6940">
        <v>14958.991126909999</v>
      </c>
    </row>
    <row r="6941" spans="2:7" x14ac:dyDescent="0.25">
      <c r="B6941" t="s">
        <v>232</v>
      </c>
      <c r="C6941" t="s">
        <v>253</v>
      </c>
      <c r="D6941" t="s">
        <v>258</v>
      </c>
      <c r="E6941">
        <v>6</v>
      </c>
      <c r="F6941">
        <v>2025</v>
      </c>
      <c r="G6941">
        <v>18263.975570499999</v>
      </c>
    </row>
    <row r="6942" spans="2:7" x14ac:dyDescent="0.25">
      <c r="B6942" t="s">
        <v>232</v>
      </c>
      <c r="C6942" t="s">
        <v>253</v>
      </c>
      <c r="D6942" t="s">
        <v>258</v>
      </c>
      <c r="E6942">
        <v>6</v>
      </c>
      <c r="F6942">
        <v>2030</v>
      </c>
      <c r="G6942">
        <v>17962.656690719999</v>
      </c>
    </row>
    <row r="6943" spans="2:7" x14ac:dyDescent="0.25">
      <c r="B6943" t="s">
        <v>232</v>
      </c>
      <c r="C6943" t="s">
        <v>253</v>
      </c>
      <c r="D6943" t="s">
        <v>258</v>
      </c>
      <c r="E6943">
        <v>6</v>
      </c>
      <c r="F6943">
        <v>2035</v>
      </c>
      <c r="G6943">
        <v>21653.23570012</v>
      </c>
    </row>
    <row r="6944" spans="2:7" x14ac:dyDescent="0.25">
      <c r="B6944" t="s">
        <v>232</v>
      </c>
      <c r="C6944" t="s">
        <v>253</v>
      </c>
      <c r="D6944" t="s">
        <v>258</v>
      </c>
      <c r="E6944">
        <v>6</v>
      </c>
      <c r="F6944">
        <v>2040</v>
      </c>
      <c r="G6944">
        <v>21728.106074840001</v>
      </c>
    </row>
    <row r="6945" spans="2:8" x14ac:dyDescent="0.25">
      <c r="B6945" t="s">
        <v>232</v>
      </c>
      <c r="C6945" t="s">
        <v>253</v>
      </c>
      <c r="D6945" t="s">
        <v>258</v>
      </c>
      <c r="E6945">
        <v>6</v>
      </c>
      <c r="F6945">
        <v>2045</v>
      </c>
      <c r="G6945">
        <v>22853.476332999999</v>
      </c>
    </row>
    <row r="6946" spans="2:8" x14ac:dyDescent="0.25">
      <c r="B6946" t="s">
        <v>232</v>
      </c>
      <c r="C6946" t="s">
        <v>253</v>
      </c>
      <c r="D6946" t="s">
        <v>258</v>
      </c>
      <c r="E6946">
        <v>6</v>
      </c>
      <c r="F6946">
        <v>2050</v>
      </c>
      <c r="G6946">
        <v>23067.99656426</v>
      </c>
      <c r="H6946" s="161"/>
    </row>
    <row r="6947" spans="2:8" x14ac:dyDescent="0.25">
      <c r="B6947" t="s">
        <v>232</v>
      </c>
      <c r="C6947" t="s">
        <v>253</v>
      </c>
      <c r="D6947" t="s">
        <v>259</v>
      </c>
      <c r="E6947">
        <v>1</v>
      </c>
      <c r="F6947">
        <v>2010</v>
      </c>
      <c r="G6947" s="161">
        <v>410776.474499</v>
      </c>
      <c r="H6947" s="161"/>
    </row>
    <row r="6948" spans="2:8" x14ac:dyDescent="0.25">
      <c r="B6948" t="s">
        <v>232</v>
      </c>
      <c r="C6948" t="s">
        <v>253</v>
      </c>
      <c r="D6948" t="s">
        <v>259</v>
      </c>
      <c r="E6948">
        <v>1</v>
      </c>
      <c r="F6948">
        <v>2015</v>
      </c>
      <c r="G6948" s="161">
        <v>473505.40972599998</v>
      </c>
      <c r="H6948" s="161"/>
    </row>
    <row r="6949" spans="2:8" x14ac:dyDescent="0.25">
      <c r="B6949" t="s">
        <v>232</v>
      </c>
      <c r="C6949" t="s">
        <v>253</v>
      </c>
      <c r="D6949" t="s">
        <v>259</v>
      </c>
      <c r="E6949">
        <v>1</v>
      </c>
      <c r="F6949">
        <v>2020</v>
      </c>
      <c r="G6949" s="161">
        <v>530047.56687600003</v>
      </c>
      <c r="H6949" s="161"/>
    </row>
    <row r="6950" spans="2:8" x14ac:dyDescent="0.25">
      <c r="B6950" t="s">
        <v>232</v>
      </c>
      <c r="C6950" t="s">
        <v>253</v>
      </c>
      <c r="D6950" t="s">
        <v>259</v>
      </c>
      <c r="E6950">
        <v>1</v>
      </c>
      <c r="F6950">
        <v>2025</v>
      </c>
      <c r="G6950" s="161">
        <v>576744.36768799997</v>
      </c>
      <c r="H6950" s="161"/>
    </row>
    <row r="6951" spans="2:8" x14ac:dyDescent="0.25">
      <c r="B6951" t="s">
        <v>232</v>
      </c>
      <c r="C6951" t="s">
        <v>253</v>
      </c>
      <c r="D6951" t="s">
        <v>259</v>
      </c>
      <c r="E6951">
        <v>1</v>
      </c>
      <c r="F6951">
        <v>2030</v>
      </c>
      <c r="G6951" s="161">
        <v>615282.65157900006</v>
      </c>
      <c r="H6951" s="161"/>
    </row>
    <row r="6952" spans="2:8" x14ac:dyDescent="0.25">
      <c r="B6952" t="s">
        <v>232</v>
      </c>
      <c r="C6952" t="s">
        <v>253</v>
      </c>
      <c r="D6952" t="s">
        <v>259</v>
      </c>
      <c r="E6952">
        <v>1</v>
      </c>
      <c r="F6952">
        <v>2035</v>
      </c>
      <c r="G6952" s="161">
        <v>646646.28804200003</v>
      </c>
      <c r="H6952" s="161"/>
    </row>
    <row r="6953" spans="2:8" x14ac:dyDescent="0.25">
      <c r="B6953" t="s">
        <v>232</v>
      </c>
      <c r="C6953" t="s">
        <v>253</v>
      </c>
      <c r="D6953" t="s">
        <v>259</v>
      </c>
      <c r="E6953">
        <v>1</v>
      </c>
      <c r="F6953">
        <v>2040</v>
      </c>
      <c r="G6953" s="161">
        <v>683140.565496</v>
      </c>
      <c r="H6953" s="161"/>
    </row>
    <row r="6954" spans="2:8" x14ac:dyDescent="0.25">
      <c r="B6954" t="s">
        <v>232</v>
      </c>
      <c r="C6954" t="s">
        <v>253</v>
      </c>
      <c r="D6954" t="s">
        <v>259</v>
      </c>
      <c r="E6954">
        <v>1</v>
      </c>
      <c r="F6954">
        <v>2045</v>
      </c>
      <c r="G6954" s="161">
        <v>689035.78582600004</v>
      </c>
      <c r="H6954" s="161"/>
    </row>
    <row r="6955" spans="2:8" x14ac:dyDescent="0.25">
      <c r="B6955" t="s">
        <v>232</v>
      </c>
      <c r="C6955" t="s">
        <v>253</v>
      </c>
      <c r="D6955" t="s">
        <v>259</v>
      </c>
      <c r="E6955">
        <v>1</v>
      </c>
      <c r="F6955">
        <v>2050</v>
      </c>
      <c r="G6955" s="161">
        <v>710358.88344799995</v>
      </c>
      <c r="H6955" s="161"/>
    </row>
    <row r="6956" spans="2:8" x14ac:dyDescent="0.25">
      <c r="B6956" t="s">
        <v>232</v>
      </c>
      <c r="C6956" t="s">
        <v>253</v>
      </c>
      <c r="D6956" t="s">
        <v>259</v>
      </c>
      <c r="E6956">
        <v>2</v>
      </c>
      <c r="F6956">
        <v>2010</v>
      </c>
      <c r="G6956" s="161">
        <v>409098.82823799999</v>
      </c>
      <c r="H6956" s="161"/>
    </row>
    <row r="6957" spans="2:8" x14ac:dyDescent="0.25">
      <c r="B6957" t="s">
        <v>232</v>
      </c>
      <c r="C6957" t="s">
        <v>253</v>
      </c>
      <c r="D6957" t="s">
        <v>259</v>
      </c>
      <c r="E6957">
        <v>2</v>
      </c>
      <c r="F6957">
        <v>2015</v>
      </c>
      <c r="G6957" s="161">
        <v>413146.08478600002</v>
      </c>
      <c r="H6957" s="161"/>
    </row>
    <row r="6958" spans="2:8" x14ac:dyDescent="0.25">
      <c r="B6958" t="s">
        <v>232</v>
      </c>
      <c r="C6958" t="s">
        <v>253</v>
      </c>
      <c r="D6958" t="s">
        <v>259</v>
      </c>
      <c r="E6958">
        <v>2</v>
      </c>
      <c r="F6958">
        <v>2020</v>
      </c>
      <c r="G6958" s="161">
        <v>424829.29934899998</v>
      </c>
      <c r="H6958" s="161"/>
    </row>
    <row r="6959" spans="2:8" x14ac:dyDescent="0.25">
      <c r="B6959" t="s">
        <v>232</v>
      </c>
      <c r="C6959" t="s">
        <v>253</v>
      </c>
      <c r="D6959" t="s">
        <v>259</v>
      </c>
      <c r="E6959">
        <v>2</v>
      </c>
      <c r="F6959">
        <v>2025</v>
      </c>
      <c r="G6959" s="161">
        <v>445753.69175</v>
      </c>
      <c r="H6959" s="161"/>
    </row>
    <row r="6960" spans="2:8" x14ac:dyDescent="0.25">
      <c r="B6960" t="s">
        <v>232</v>
      </c>
      <c r="C6960" t="s">
        <v>253</v>
      </c>
      <c r="D6960" t="s">
        <v>259</v>
      </c>
      <c r="E6960">
        <v>2</v>
      </c>
      <c r="F6960">
        <v>2030</v>
      </c>
      <c r="G6960" s="161">
        <v>468004.39642200002</v>
      </c>
      <c r="H6960" s="161"/>
    </row>
    <row r="6961" spans="2:8" x14ac:dyDescent="0.25">
      <c r="B6961" t="s">
        <v>232</v>
      </c>
      <c r="C6961" t="s">
        <v>253</v>
      </c>
      <c r="D6961" t="s">
        <v>259</v>
      </c>
      <c r="E6961">
        <v>2</v>
      </c>
      <c r="F6961">
        <v>2035</v>
      </c>
      <c r="G6961" s="161">
        <v>491801.03722699999</v>
      </c>
      <c r="H6961" s="161"/>
    </row>
    <row r="6962" spans="2:8" x14ac:dyDescent="0.25">
      <c r="B6962" t="s">
        <v>232</v>
      </c>
      <c r="C6962" t="s">
        <v>253</v>
      </c>
      <c r="D6962" t="s">
        <v>259</v>
      </c>
      <c r="E6962">
        <v>2</v>
      </c>
      <c r="F6962">
        <v>2040</v>
      </c>
      <c r="G6962" s="161">
        <v>487496.62731000001</v>
      </c>
      <c r="H6962" s="161"/>
    </row>
    <row r="6963" spans="2:8" x14ac:dyDescent="0.25">
      <c r="B6963" t="s">
        <v>232</v>
      </c>
      <c r="C6963" t="s">
        <v>253</v>
      </c>
      <c r="D6963" t="s">
        <v>259</v>
      </c>
      <c r="E6963">
        <v>2</v>
      </c>
      <c r="F6963">
        <v>2045</v>
      </c>
      <c r="G6963" s="161">
        <v>502114.28372599999</v>
      </c>
      <c r="H6963" s="161"/>
    </row>
    <row r="6964" spans="2:8" x14ac:dyDescent="0.25">
      <c r="B6964" t="s">
        <v>232</v>
      </c>
      <c r="C6964" t="s">
        <v>253</v>
      </c>
      <c r="D6964" t="s">
        <v>259</v>
      </c>
      <c r="E6964">
        <v>2</v>
      </c>
      <c r="F6964">
        <v>2050</v>
      </c>
      <c r="G6964" s="161">
        <v>501461.09664300003</v>
      </c>
      <c r="H6964" s="161"/>
    </row>
    <row r="6965" spans="2:8" x14ac:dyDescent="0.25">
      <c r="B6965" t="s">
        <v>232</v>
      </c>
      <c r="C6965" t="s">
        <v>253</v>
      </c>
      <c r="D6965" t="s">
        <v>259</v>
      </c>
      <c r="E6965">
        <v>3</v>
      </c>
      <c r="F6965">
        <v>2010</v>
      </c>
      <c r="G6965" s="161">
        <v>165276.543722</v>
      </c>
      <c r="H6965" s="161"/>
    </row>
    <row r="6966" spans="2:8" x14ac:dyDescent="0.25">
      <c r="B6966" t="s">
        <v>232</v>
      </c>
      <c r="C6966" t="s">
        <v>253</v>
      </c>
      <c r="D6966" t="s">
        <v>259</v>
      </c>
      <c r="E6966">
        <v>3</v>
      </c>
      <c r="F6966">
        <v>2015</v>
      </c>
      <c r="G6966" s="161">
        <v>128285.433904</v>
      </c>
      <c r="H6966" s="161"/>
    </row>
    <row r="6967" spans="2:8" x14ac:dyDescent="0.25">
      <c r="B6967" t="s">
        <v>232</v>
      </c>
      <c r="C6967" t="s">
        <v>253</v>
      </c>
      <c r="D6967" t="s">
        <v>259</v>
      </c>
      <c r="E6967">
        <v>3</v>
      </c>
      <c r="F6967">
        <v>2020</v>
      </c>
      <c r="G6967" s="161">
        <v>123040.650494</v>
      </c>
      <c r="H6967" s="161"/>
    </row>
    <row r="6968" spans="2:8" x14ac:dyDescent="0.25">
      <c r="B6968" t="s">
        <v>232</v>
      </c>
      <c r="C6968" t="s">
        <v>253</v>
      </c>
      <c r="D6968" t="s">
        <v>259</v>
      </c>
      <c r="E6968">
        <v>3</v>
      </c>
      <c r="F6968">
        <v>2025</v>
      </c>
      <c r="G6968" s="161">
        <v>131011.67551299999</v>
      </c>
      <c r="H6968" s="161"/>
    </row>
    <row r="6969" spans="2:8" x14ac:dyDescent="0.25">
      <c r="B6969" t="s">
        <v>232</v>
      </c>
      <c r="C6969" t="s">
        <v>253</v>
      </c>
      <c r="D6969" t="s">
        <v>259</v>
      </c>
      <c r="E6969">
        <v>3</v>
      </c>
      <c r="F6969">
        <v>2030</v>
      </c>
      <c r="G6969" s="161">
        <v>135075.33429699999</v>
      </c>
      <c r="H6969" s="161"/>
    </row>
    <row r="6970" spans="2:8" x14ac:dyDescent="0.25">
      <c r="B6970" t="s">
        <v>232</v>
      </c>
      <c r="C6970" t="s">
        <v>253</v>
      </c>
      <c r="D6970" t="s">
        <v>259</v>
      </c>
      <c r="E6970">
        <v>3</v>
      </c>
      <c r="F6970">
        <v>2035</v>
      </c>
      <c r="G6970" s="161">
        <v>134351.03614400001</v>
      </c>
      <c r="H6970" s="161"/>
    </row>
    <row r="6971" spans="2:8" x14ac:dyDescent="0.25">
      <c r="B6971" t="s">
        <v>232</v>
      </c>
      <c r="C6971" t="s">
        <v>253</v>
      </c>
      <c r="D6971" t="s">
        <v>259</v>
      </c>
      <c r="E6971">
        <v>3</v>
      </c>
      <c r="F6971">
        <v>2040</v>
      </c>
      <c r="G6971" s="161">
        <v>132346.76939100001</v>
      </c>
      <c r="H6971" s="161"/>
    </row>
    <row r="6972" spans="2:8" x14ac:dyDescent="0.25">
      <c r="B6972" t="s">
        <v>232</v>
      </c>
      <c r="C6972" t="s">
        <v>253</v>
      </c>
      <c r="D6972" t="s">
        <v>259</v>
      </c>
      <c r="E6972">
        <v>3</v>
      </c>
      <c r="F6972">
        <v>2045</v>
      </c>
      <c r="G6972" s="161">
        <v>131154.857697</v>
      </c>
      <c r="H6972" s="161"/>
    </row>
    <row r="6973" spans="2:8" x14ac:dyDescent="0.25">
      <c r="B6973" t="s">
        <v>232</v>
      </c>
      <c r="C6973" t="s">
        <v>253</v>
      </c>
      <c r="D6973" t="s">
        <v>259</v>
      </c>
      <c r="E6973">
        <v>3</v>
      </c>
      <c r="F6973">
        <v>2050</v>
      </c>
      <c r="G6973" s="161">
        <v>131462.578916</v>
      </c>
      <c r="H6973" s="161"/>
    </row>
    <row r="6974" spans="2:8" x14ac:dyDescent="0.25">
      <c r="B6974" t="s">
        <v>232</v>
      </c>
      <c r="C6974" t="s">
        <v>253</v>
      </c>
      <c r="D6974" t="s">
        <v>259</v>
      </c>
      <c r="E6974">
        <v>4</v>
      </c>
      <c r="F6974">
        <v>2010</v>
      </c>
      <c r="G6974" s="161">
        <v>110045.781989</v>
      </c>
      <c r="H6974" s="161"/>
    </row>
    <row r="6975" spans="2:8" x14ac:dyDescent="0.25">
      <c r="B6975" t="s">
        <v>232</v>
      </c>
      <c r="C6975" t="s">
        <v>253</v>
      </c>
      <c r="D6975" t="s">
        <v>259</v>
      </c>
      <c r="E6975">
        <v>4</v>
      </c>
      <c r="F6975">
        <v>2015</v>
      </c>
      <c r="G6975" s="161">
        <v>119242.782614</v>
      </c>
      <c r="H6975" s="161"/>
    </row>
    <row r="6976" spans="2:8" x14ac:dyDescent="0.25">
      <c r="B6976" t="s">
        <v>232</v>
      </c>
      <c r="C6976" t="s">
        <v>253</v>
      </c>
      <c r="D6976" t="s">
        <v>259</v>
      </c>
      <c r="E6976">
        <v>4</v>
      </c>
      <c r="F6976">
        <v>2020</v>
      </c>
      <c r="G6976" s="161">
        <v>121870.075501</v>
      </c>
      <c r="H6976" s="161"/>
    </row>
    <row r="6977" spans="2:8" x14ac:dyDescent="0.25">
      <c r="B6977" t="s">
        <v>232</v>
      </c>
      <c r="C6977" t="s">
        <v>253</v>
      </c>
      <c r="D6977" t="s">
        <v>259</v>
      </c>
      <c r="E6977">
        <v>4</v>
      </c>
      <c r="F6977">
        <v>2025</v>
      </c>
      <c r="G6977" s="161">
        <v>113396.065655</v>
      </c>
      <c r="H6977" s="161"/>
    </row>
    <row r="6978" spans="2:8" x14ac:dyDescent="0.25">
      <c r="B6978" t="s">
        <v>232</v>
      </c>
      <c r="C6978" t="s">
        <v>253</v>
      </c>
      <c r="D6978" t="s">
        <v>259</v>
      </c>
      <c r="E6978">
        <v>4</v>
      </c>
      <c r="F6978">
        <v>2030</v>
      </c>
      <c r="G6978" s="161">
        <v>119921.853141</v>
      </c>
      <c r="H6978" s="161"/>
    </row>
    <row r="6979" spans="2:8" x14ac:dyDescent="0.25">
      <c r="B6979" t="s">
        <v>232</v>
      </c>
      <c r="C6979" t="s">
        <v>253</v>
      </c>
      <c r="D6979" t="s">
        <v>259</v>
      </c>
      <c r="E6979">
        <v>4</v>
      </c>
      <c r="F6979">
        <v>2035</v>
      </c>
      <c r="G6979" s="161">
        <v>121517.428548</v>
      </c>
      <c r="H6979" s="161"/>
    </row>
    <row r="6980" spans="2:8" x14ac:dyDescent="0.25">
      <c r="B6980" t="s">
        <v>232</v>
      </c>
      <c r="C6980" t="s">
        <v>253</v>
      </c>
      <c r="D6980" t="s">
        <v>259</v>
      </c>
      <c r="E6980">
        <v>4</v>
      </c>
      <c r="F6980">
        <v>2040</v>
      </c>
      <c r="G6980" s="161">
        <v>122654.386208</v>
      </c>
      <c r="H6980" s="161"/>
    </row>
    <row r="6981" spans="2:8" x14ac:dyDescent="0.25">
      <c r="B6981" t="s">
        <v>232</v>
      </c>
      <c r="C6981" t="s">
        <v>253</v>
      </c>
      <c r="D6981" t="s">
        <v>259</v>
      </c>
      <c r="E6981">
        <v>4</v>
      </c>
      <c r="F6981">
        <v>2045</v>
      </c>
      <c r="G6981" s="161">
        <v>122741.96150600001</v>
      </c>
      <c r="H6981" s="161"/>
    </row>
    <row r="6982" spans="2:8" x14ac:dyDescent="0.25">
      <c r="B6982" t="s">
        <v>232</v>
      </c>
      <c r="C6982" t="s">
        <v>253</v>
      </c>
      <c r="D6982" t="s">
        <v>259</v>
      </c>
      <c r="E6982">
        <v>4</v>
      </c>
      <c r="F6982">
        <v>2050</v>
      </c>
      <c r="G6982" s="161">
        <v>117778.356079</v>
      </c>
    </row>
    <row r="6983" spans="2:8" x14ac:dyDescent="0.25">
      <c r="B6983" t="s">
        <v>232</v>
      </c>
      <c r="C6983" t="s">
        <v>253</v>
      </c>
      <c r="D6983" t="s">
        <v>259</v>
      </c>
      <c r="E6983">
        <v>5</v>
      </c>
      <c r="F6983">
        <v>2010</v>
      </c>
      <c r="G6983">
        <v>22741.786479959999</v>
      </c>
    </row>
    <row r="6984" spans="2:8" x14ac:dyDescent="0.25">
      <c r="B6984" t="s">
        <v>232</v>
      </c>
      <c r="C6984" t="s">
        <v>253</v>
      </c>
      <c r="D6984" t="s">
        <v>259</v>
      </c>
      <c r="E6984">
        <v>5</v>
      </c>
      <c r="F6984">
        <v>2015</v>
      </c>
      <c r="G6984">
        <v>31700.88309576</v>
      </c>
    </row>
    <row r="6985" spans="2:8" x14ac:dyDescent="0.25">
      <c r="B6985" t="s">
        <v>232</v>
      </c>
      <c r="C6985" t="s">
        <v>253</v>
      </c>
      <c r="D6985" t="s">
        <v>259</v>
      </c>
      <c r="E6985">
        <v>5</v>
      </c>
      <c r="F6985">
        <v>2020</v>
      </c>
      <c r="G6985">
        <v>37027.151313499999</v>
      </c>
    </row>
    <row r="6986" spans="2:8" x14ac:dyDescent="0.25">
      <c r="B6986" t="s">
        <v>232</v>
      </c>
      <c r="C6986" t="s">
        <v>253</v>
      </c>
      <c r="D6986" t="s">
        <v>259</v>
      </c>
      <c r="E6986">
        <v>5</v>
      </c>
      <c r="F6986">
        <v>2025</v>
      </c>
      <c r="G6986">
        <v>35969.430697819997</v>
      </c>
    </row>
    <row r="6987" spans="2:8" x14ac:dyDescent="0.25">
      <c r="B6987" t="s">
        <v>232</v>
      </c>
      <c r="C6987" t="s">
        <v>253</v>
      </c>
      <c r="D6987" t="s">
        <v>259</v>
      </c>
      <c r="E6987">
        <v>5</v>
      </c>
      <c r="F6987">
        <v>2030</v>
      </c>
      <c r="G6987">
        <v>35233.9542143</v>
      </c>
    </row>
    <row r="6988" spans="2:8" x14ac:dyDescent="0.25">
      <c r="B6988" t="s">
        <v>232</v>
      </c>
      <c r="C6988" t="s">
        <v>253</v>
      </c>
      <c r="D6988" t="s">
        <v>259</v>
      </c>
      <c r="E6988">
        <v>5</v>
      </c>
      <c r="F6988">
        <v>2035</v>
      </c>
      <c r="G6988">
        <v>34974.886458590001</v>
      </c>
    </row>
    <row r="6989" spans="2:8" x14ac:dyDescent="0.25">
      <c r="B6989" t="s">
        <v>232</v>
      </c>
      <c r="C6989" t="s">
        <v>253</v>
      </c>
      <c r="D6989" t="s">
        <v>259</v>
      </c>
      <c r="E6989">
        <v>5</v>
      </c>
      <c r="F6989">
        <v>2040</v>
      </c>
      <c r="G6989">
        <v>37918.72220479</v>
      </c>
    </row>
    <row r="6990" spans="2:8" x14ac:dyDescent="0.25">
      <c r="B6990" t="s">
        <v>232</v>
      </c>
      <c r="C6990" t="s">
        <v>253</v>
      </c>
      <c r="D6990" t="s">
        <v>259</v>
      </c>
      <c r="E6990">
        <v>5</v>
      </c>
      <c r="F6990">
        <v>2045</v>
      </c>
      <c r="G6990">
        <v>40127.938311580001</v>
      </c>
    </row>
    <row r="6991" spans="2:8" x14ac:dyDescent="0.25">
      <c r="B6991" t="s">
        <v>232</v>
      </c>
      <c r="C6991" t="s">
        <v>253</v>
      </c>
      <c r="D6991" t="s">
        <v>259</v>
      </c>
      <c r="E6991">
        <v>5</v>
      </c>
      <c r="F6991">
        <v>2050</v>
      </c>
      <c r="G6991">
        <v>38966.186248569997</v>
      </c>
    </row>
    <row r="6992" spans="2:8" x14ac:dyDescent="0.25">
      <c r="B6992" t="s">
        <v>232</v>
      </c>
      <c r="C6992" t="s">
        <v>253</v>
      </c>
      <c r="D6992" t="s">
        <v>259</v>
      </c>
      <c r="E6992">
        <v>6</v>
      </c>
      <c r="F6992">
        <v>2010</v>
      </c>
      <c r="G6992">
        <v>5220.2640976499997</v>
      </c>
    </row>
    <row r="6993" spans="2:8" x14ac:dyDescent="0.25">
      <c r="B6993" t="s">
        <v>232</v>
      </c>
      <c r="C6993" t="s">
        <v>253</v>
      </c>
      <c r="D6993" t="s">
        <v>259</v>
      </c>
      <c r="E6993">
        <v>6</v>
      </c>
      <c r="F6993">
        <v>2015</v>
      </c>
      <c r="G6993">
        <v>9865.8366114399996</v>
      </c>
    </row>
    <row r="6994" spans="2:8" x14ac:dyDescent="0.25">
      <c r="B6994" t="s">
        <v>232</v>
      </c>
      <c r="C6994" t="s">
        <v>253</v>
      </c>
      <c r="D6994" t="s">
        <v>259</v>
      </c>
      <c r="E6994">
        <v>6</v>
      </c>
      <c r="F6994">
        <v>2020</v>
      </c>
      <c r="G6994">
        <v>12315.73281159</v>
      </c>
    </row>
    <row r="6995" spans="2:8" x14ac:dyDescent="0.25">
      <c r="B6995" t="s">
        <v>232</v>
      </c>
      <c r="C6995" t="s">
        <v>253</v>
      </c>
      <c r="D6995" t="s">
        <v>259</v>
      </c>
      <c r="E6995">
        <v>6</v>
      </c>
      <c r="F6995">
        <v>2025</v>
      </c>
      <c r="G6995">
        <v>12064.26791076</v>
      </c>
    </row>
    <row r="6996" spans="2:8" x14ac:dyDescent="0.25">
      <c r="B6996" t="s">
        <v>232</v>
      </c>
      <c r="C6996" t="s">
        <v>253</v>
      </c>
      <c r="D6996" t="s">
        <v>259</v>
      </c>
      <c r="E6996">
        <v>6</v>
      </c>
      <c r="F6996">
        <v>2030</v>
      </c>
      <c r="G6996">
        <v>13037.803189480001</v>
      </c>
    </row>
    <row r="6997" spans="2:8" x14ac:dyDescent="0.25">
      <c r="B6997" t="s">
        <v>232</v>
      </c>
      <c r="C6997" t="s">
        <v>253</v>
      </c>
      <c r="D6997" t="s">
        <v>259</v>
      </c>
      <c r="E6997">
        <v>6</v>
      </c>
      <c r="F6997">
        <v>2035</v>
      </c>
      <c r="G6997">
        <v>13798.125984279999</v>
      </c>
    </row>
    <row r="6998" spans="2:8" x14ac:dyDescent="0.25">
      <c r="B6998" t="s">
        <v>232</v>
      </c>
      <c r="C6998" t="s">
        <v>253</v>
      </c>
      <c r="D6998" t="s">
        <v>259</v>
      </c>
      <c r="E6998">
        <v>6</v>
      </c>
      <c r="F6998">
        <v>2040</v>
      </c>
      <c r="G6998">
        <v>15497.36853213</v>
      </c>
    </row>
    <row r="6999" spans="2:8" x14ac:dyDescent="0.25">
      <c r="B6999" t="s">
        <v>232</v>
      </c>
      <c r="C6999" t="s">
        <v>253</v>
      </c>
      <c r="D6999" t="s">
        <v>259</v>
      </c>
      <c r="E6999">
        <v>6</v>
      </c>
      <c r="F6999">
        <v>2045</v>
      </c>
      <c r="G6999">
        <v>13910.482804540001</v>
      </c>
    </row>
    <row r="7000" spans="2:8" x14ac:dyDescent="0.25">
      <c r="B7000" t="s">
        <v>232</v>
      </c>
      <c r="C7000" t="s">
        <v>253</v>
      </c>
      <c r="D7000" t="s">
        <v>259</v>
      </c>
      <c r="E7000">
        <v>6</v>
      </c>
      <c r="F7000">
        <v>2050</v>
      </c>
      <c r="G7000">
        <v>13554.59219904</v>
      </c>
      <c r="H7000" s="161"/>
    </row>
    <row r="7001" spans="2:8" x14ac:dyDescent="0.25">
      <c r="B7001" t="s">
        <v>232</v>
      </c>
      <c r="C7001" t="s">
        <v>252</v>
      </c>
      <c r="D7001" t="s">
        <v>251</v>
      </c>
      <c r="E7001">
        <v>1</v>
      </c>
      <c r="F7001">
        <v>2010</v>
      </c>
      <c r="G7001" s="161">
        <v>3069773.1401499999</v>
      </c>
      <c r="H7001" s="161"/>
    </row>
    <row r="7002" spans="2:8" x14ac:dyDescent="0.25">
      <c r="B7002" t="s">
        <v>232</v>
      </c>
      <c r="C7002" t="s">
        <v>252</v>
      </c>
      <c r="D7002" t="s">
        <v>251</v>
      </c>
      <c r="E7002">
        <v>1</v>
      </c>
      <c r="F7002">
        <v>2015</v>
      </c>
      <c r="G7002" s="161">
        <v>3135682.1568399998</v>
      </c>
      <c r="H7002" s="161"/>
    </row>
    <row r="7003" spans="2:8" x14ac:dyDescent="0.25">
      <c r="B7003" t="s">
        <v>232</v>
      </c>
      <c r="C7003" t="s">
        <v>252</v>
      </c>
      <c r="D7003" t="s">
        <v>251</v>
      </c>
      <c r="E7003">
        <v>1</v>
      </c>
      <c r="F7003">
        <v>2020</v>
      </c>
      <c r="G7003" s="161">
        <v>3208110.4582099998</v>
      </c>
      <c r="H7003" s="161"/>
    </row>
    <row r="7004" spans="2:8" x14ac:dyDescent="0.25">
      <c r="B7004" t="s">
        <v>232</v>
      </c>
      <c r="C7004" t="s">
        <v>252</v>
      </c>
      <c r="D7004" t="s">
        <v>251</v>
      </c>
      <c r="E7004">
        <v>1</v>
      </c>
      <c r="F7004">
        <v>2025</v>
      </c>
      <c r="G7004" s="161">
        <v>3337321.6494800001</v>
      </c>
      <c r="H7004" s="161"/>
    </row>
    <row r="7005" spans="2:8" x14ac:dyDescent="0.25">
      <c r="B7005" t="s">
        <v>232</v>
      </c>
      <c r="C7005" t="s">
        <v>252</v>
      </c>
      <c r="D7005" t="s">
        <v>251</v>
      </c>
      <c r="E7005">
        <v>1</v>
      </c>
      <c r="F7005">
        <v>2030</v>
      </c>
      <c r="G7005" s="161">
        <v>3379610.65747</v>
      </c>
      <c r="H7005" s="161"/>
    </row>
    <row r="7006" spans="2:8" x14ac:dyDescent="0.25">
      <c r="B7006" t="s">
        <v>232</v>
      </c>
      <c r="C7006" t="s">
        <v>252</v>
      </c>
      <c r="D7006" t="s">
        <v>251</v>
      </c>
      <c r="E7006">
        <v>1</v>
      </c>
      <c r="F7006">
        <v>2035</v>
      </c>
      <c r="G7006" s="161">
        <v>3426711.9733500001</v>
      </c>
      <c r="H7006" s="161"/>
    </row>
    <row r="7007" spans="2:8" x14ac:dyDescent="0.25">
      <c r="B7007" t="s">
        <v>232</v>
      </c>
      <c r="C7007" t="s">
        <v>252</v>
      </c>
      <c r="D7007" t="s">
        <v>251</v>
      </c>
      <c r="E7007">
        <v>1</v>
      </c>
      <c r="F7007">
        <v>2040</v>
      </c>
      <c r="G7007" s="161">
        <v>3484472.1128699998</v>
      </c>
      <c r="H7007" s="161"/>
    </row>
    <row r="7008" spans="2:8" x14ac:dyDescent="0.25">
      <c r="B7008" t="s">
        <v>232</v>
      </c>
      <c r="C7008" t="s">
        <v>252</v>
      </c>
      <c r="D7008" t="s">
        <v>251</v>
      </c>
      <c r="E7008">
        <v>1</v>
      </c>
      <c r="F7008">
        <v>2045</v>
      </c>
      <c r="G7008" s="161">
        <v>3563556.8783200001</v>
      </c>
      <c r="H7008" s="161"/>
    </row>
    <row r="7009" spans="2:8" x14ac:dyDescent="0.25">
      <c r="B7009" t="s">
        <v>232</v>
      </c>
      <c r="C7009" t="s">
        <v>252</v>
      </c>
      <c r="D7009" t="s">
        <v>251</v>
      </c>
      <c r="E7009">
        <v>1</v>
      </c>
      <c r="F7009">
        <v>2050</v>
      </c>
      <c r="G7009" s="161">
        <v>3658588.1765100001</v>
      </c>
      <c r="H7009" s="161"/>
    </row>
    <row r="7010" spans="2:8" x14ac:dyDescent="0.25">
      <c r="B7010" t="s">
        <v>232</v>
      </c>
      <c r="C7010" t="s">
        <v>252</v>
      </c>
      <c r="D7010" t="s">
        <v>251</v>
      </c>
      <c r="E7010">
        <v>2</v>
      </c>
      <c r="F7010">
        <v>2010</v>
      </c>
      <c r="G7010" s="161">
        <v>1728403.2610500001</v>
      </c>
      <c r="H7010" s="161"/>
    </row>
    <row r="7011" spans="2:8" x14ac:dyDescent="0.25">
      <c r="B7011" t="s">
        <v>232</v>
      </c>
      <c r="C7011" t="s">
        <v>252</v>
      </c>
      <c r="D7011" t="s">
        <v>251</v>
      </c>
      <c r="E7011">
        <v>2</v>
      </c>
      <c r="F7011">
        <v>2015</v>
      </c>
      <c r="G7011" s="161">
        <v>1682929.7157399999</v>
      </c>
      <c r="H7011" s="161"/>
    </row>
    <row r="7012" spans="2:8" x14ac:dyDescent="0.25">
      <c r="B7012" t="s">
        <v>232</v>
      </c>
      <c r="C7012" t="s">
        <v>252</v>
      </c>
      <c r="D7012" t="s">
        <v>251</v>
      </c>
      <c r="E7012">
        <v>2</v>
      </c>
      <c r="F7012">
        <v>2020</v>
      </c>
      <c r="G7012" s="161">
        <v>1705106.53354</v>
      </c>
      <c r="H7012" s="161"/>
    </row>
    <row r="7013" spans="2:8" x14ac:dyDescent="0.25">
      <c r="B7013" t="s">
        <v>232</v>
      </c>
      <c r="C7013" t="s">
        <v>252</v>
      </c>
      <c r="D7013" t="s">
        <v>251</v>
      </c>
      <c r="E7013">
        <v>2</v>
      </c>
      <c r="F7013">
        <v>2025</v>
      </c>
      <c r="G7013" s="161">
        <v>1729250.3045699999</v>
      </c>
      <c r="H7013" s="161"/>
    </row>
    <row r="7014" spans="2:8" x14ac:dyDescent="0.25">
      <c r="B7014" t="s">
        <v>232</v>
      </c>
      <c r="C7014" t="s">
        <v>252</v>
      </c>
      <c r="D7014" t="s">
        <v>251</v>
      </c>
      <c r="E7014">
        <v>2</v>
      </c>
      <c r="F7014">
        <v>2030</v>
      </c>
      <c r="G7014" s="161">
        <v>1750750.8239</v>
      </c>
      <c r="H7014" s="161"/>
    </row>
    <row r="7015" spans="2:8" x14ac:dyDescent="0.25">
      <c r="B7015" t="s">
        <v>232</v>
      </c>
      <c r="C7015" t="s">
        <v>252</v>
      </c>
      <c r="D7015" t="s">
        <v>251</v>
      </c>
      <c r="E7015">
        <v>2</v>
      </c>
      <c r="F7015">
        <v>2035</v>
      </c>
      <c r="G7015" s="161">
        <v>1762889.3183899999</v>
      </c>
      <c r="H7015" s="161"/>
    </row>
    <row r="7016" spans="2:8" x14ac:dyDescent="0.25">
      <c r="B7016" t="s">
        <v>232</v>
      </c>
      <c r="C7016" t="s">
        <v>252</v>
      </c>
      <c r="D7016" t="s">
        <v>251</v>
      </c>
      <c r="E7016">
        <v>2</v>
      </c>
      <c r="F7016">
        <v>2040</v>
      </c>
      <c r="G7016" s="161">
        <v>1787411.7414800001</v>
      </c>
      <c r="H7016" s="161"/>
    </row>
    <row r="7017" spans="2:8" x14ac:dyDescent="0.25">
      <c r="B7017" t="s">
        <v>232</v>
      </c>
      <c r="C7017" t="s">
        <v>252</v>
      </c>
      <c r="D7017" t="s">
        <v>251</v>
      </c>
      <c r="E7017">
        <v>2</v>
      </c>
      <c r="F7017">
        <v>2045</v>
      </c>
      <c r="G7017" s="161">
        <v>1800282.7272999999</v>
      </c>
      <c r="H7017" s="161"/>
    </row>
    <row r="7018" spans="2:8" x14ac:dyDescent="0.25">
      <c r="B7018" t="s">
        <v>232</v>
      </c>
      <c r="C7018" t="s">
        <v>252</v>
      </c>
      <c r="D7018" t="s">
        <v>251</v>
      </c>
      <c r="E7018">
        <v>2</v>
      </c>
      <c r="F7018">
        <v>2050</v>
      </c>
      <c r="G7018" s="161">
        <v>1838915.8128</v>
      </c>
      <c r="H7018" s="161"/>
    </row>
    <row r="7019" spans="2:8" x14ac:dyDescent="0.25">
      <c r="B7019" t="s">
        <v>232</v>
      </c>
      <c r="C7019" t="s">
        <v>252</v>
      </c>
      <c r="D7019" t="s">
        <v>251</v>
      </c>
      <c r="E7019">
        <v>3</v>
      </c>
      <c r="F7019">
        <v>2010</v>
      </c>
      <c r="G7019" s="161">
        <v>521668.67071600002</v>
      </c>
      <c r="H7019" s="161"/>
    </row>
    <row r="7020" spans="2:8" x14ac:dyDescent="0.25">
      <c r="B7020" t="s">
        <v>232</v>
      </c>
      <c r="C7020" t="s">
        <v>252</v>
      </c>
      <c r="D7020" t="s">
        <v>251</v>
      </c>
      <c r="E7020">
        <v>3</v>
      </c>
      <c r="F7020">
        <v>2015</v>
      </c>
      <c r="G7020" s="161">
        <v>658212.50331299996</v>
      </c>
      <c r="H7020" s="161"/>
    </row>
    <row r="7021" spans="2:8" x14ac:dyDescent="0.25">
      <c r="B7021" t="s">
        <v>232</v>
      </c>
      <c r="C7021" t="s">
        <v>252</v>
      </c>
      <c r="D7021" t="s">
        <v>251</v>
      </c>
      <c r="E7021">
        <v>3</v>
      </c>
      <c r="F7021">
        <v>2020</v>
      </c>
      <c r="G7021" s="161">
        <v>699574.26456399995</v>
      </c>
      <c r="H7021" s="161"/>
    </row>
    <row r="7022" spans="2:8" x14ac:dyDescent="0.25">
      <c r="B7022" t="s">
        <v>232</v>
      </c>
      <c r="C7022" t="s">
        <v>252</v>
      </c>
      <c r="D7022" t="s">
        <v>251</v>
      </c>
      <c r="E7022">
        <v>3</v>
      </c>
      <c r="F7022">
        <v>2025</v>
      </c>
      <c r="G7022" s="161">
        <v>725792.96014500002</v>
      </c>
      <c r="H7022" s="161"/>
    </row>
    <row r="7023" spans="2:8" x14ac:dyDescent="0.25">
      <c r="B7023" t="s">
        <v>232</v>
      </c>
      <c r="C7023" t="s">
        <v>252</v>
      </c>
      <c r="D7023" t="s">
        <v>251</v>
      </c>
      <c r="E7023">
        <v>3</v>
      </c>
      <c r="F7023">
        <v>2030</v>
      </c>
      <c r="G7023" s="161">
        <v>738181.56313400005</v>
      </c>
      <c r="H7023" s="161"/>
    </row>
    <row r="7024" spans="2:8" x14ac:dyDescent="0.25">
      <c r="B7024" t="s">
        <v>232</v>
      </c>
      <c r="C7024" t="s">
        <v>252</v>
      </c>
      <c r="D7024" t="s">
        <v>251</v>
      </c>
      <c r="E7024">
        <v>3</v>
      </c>
      <c r="F7024">
        <v>2035</v>
      </c>
      <c r="G7024" s="161">
        <v>736511.18825500004</v>
      </c>
      <c r="H7024" s="161"/>
    </row>
    <row r="7025" spans="2:8" x14ac:dyDescent="0.25">
      <c r="B7025" t="s">
        <v>232</v>
      </c>
      <c r="C7025" t="s">
        <v>252</v>
      </c>
      <c r="D7025" t="s">
        <v>251</v>
      </c>
      <c r="E7025">
        <v>3</v>
      </c>
      <c r="F7025">
        <v>2040</v>
      </c>
      <c r="G7025" s="161">
        <v>728930.83649300004</v>
      </c>
      <c r="H7025" s="161"/>
    </row>
    <row r="7026" spans="2:8" x14ac:dyDescent="0.25">
      <c r="B7026" t="s">
        <v>232</v>
      </c>
      <c r="C7026" t="s">
        <v>252</v>
      </c>
      <c r="D7026" t="s">
        <v>251</v>
      </c>
      <c r="E7026">
        <v>3</v>
      </c>
      <c r="F7026">
        <v>2045</v>
      </c>
      <c r="G7026" s="161">
        <v>743347.15377199999</v>
      </c>
      <c r="H7026" s="161"/>
    </row>
    <row r="7027" spans="2:8" x14ac:dyDescent="0.25">
      <c r="B7027" t="s">
        <v>232</v>
      </c>
      <c r="C7027" t="s">
        <v>252</v>
      </c>
      <c r="D7027" t="s">
        <v>251</v>
      </c>
      <c r="E7027">
        <v>3</v>
      </c>
      <c r="F7027">
        <v>2050</v>
      </c>
      <c r="G7027" s="161">
        <v>757982.14171600004</v>
      </c>
      <c r="H7027" s="161"/>
    </row>
    <row r="7028" spans="2:8" x14ac:dyDescent="0.25">
      <c r="B7028" t="s">
        <v>232</v>
      </c>
      <c r="C7028" t="s">
        <v>252</v>
      </c>
      <c r="D7028" t="s">
        <v>251</v>
      </c>
      <c r="E7028">
        <v>4</v>
      </c>
      <c r="F7028">
        <v>2010</v>
      </c>
      <c r="G7028" s="161">
        <v>241550.477885</v>
      </c>
      <c r="H7028" s="161"/>
    </row>
    <row r="7029" spans="2:8" x14ac:dyDescent="0.25">
      <c r="B7029" t="s">
        <v>232</v>
      </c>
      <c r="C7029" t="s">
        <v>252</v>
      </c>
      <c r="D7029" t="s">
        <v>251</v>
      </c>
      <c r="E7029">
        <v>4</v>
      </c>
      <c r="F7029">
        <v>2015</v>
      </c>
      <c r="G7029" s="161">
        <v>333199.99341499998</v>
      </c>
      <c r="H7029" s="161"/>
    </row>
    <row r="7030" spans="2:8" x14ac:dyDescent="0.25">
      <c r="B7030" t="s">
        <v>232</v>
      </c>
      <c r="C7030" t="s">
        <v>252</v>
      </c>
      <c r="D7030" t="s">
        <v>251</v>
      </c>
      <c r="E7030">
        <v>4</v>
      </c>
      <c r="F7030">
        <v>2020</v>
      </c>
      <c r="G7030" s="161">
        <v>367176.32390900003</v>
      </c>
      <c r="H7030" s="161"/>
    </row>
    <row r="7031" spans="2:8" x14ac:dyDescent="0.25">
      <c r="B7031" t="s">
        <v>232</v>
      </c>
      <c r="C7031" t="s">
        <v>252</v>
      </c>
      <c r="D7031" t="s">
        <v>251</v>
      </c>
      <c r="E7031">
        <v>4</v>
      </c>
      <c r="F7031">
        <v>2025</v>
      </c>
      <c r="G7031" s="161">
        <v>399400.83426600002</v>
      </c>
      <c r="H7031" s="161"/>
    </row>
    <row r="7032" spans="2:8" x14ac:dyDescent="0.25">
      <c r="B7032" t="s">
        <v>232</v>
      </c>
      <c r="C7032" t="s">
        <v>252</v>
      </c>
      <c r="D7032" t="s">
        <v>251</v>
      </c>
      <c r="E7032">
        <v>4</v>
      </c>
      <c r="F7032">
        <v>2030</v>
      </c>
      <c r="G7032" s="161">
        <v>405131.46816300001</v>
      </c>
      <c r="H7032" s="161"/>
    </row>
    <row r="7033" spans="2:8" x14ac:dyDescent="0.25">
      <c r="B7033" t="s">
        <v>232</v>
      </c>
      <c r="C7033" t="s">
        <v>252</v>
      </c>
      <c r="D7033" t="s">
        <v>251</v>
      </c>
      <c r="E7033">
        <v>4</v>
      </c>
      <c r="F7033">
        <v>2035</v>
      </c>
      <c r="G7033" s="161">
        <v>430658.39313899999</v>
      </c>
      <c r="H7033" s="161"/>
    </row>
    <row r="7034" spans="2:8" x14ac:dyDescent="0.25">
      <c r="B7034" t="s">
        <v>232</v>
      </c>
      <c r="C7034" t="s">
        <v>252</v>
      </c>
      <c r="D7034" t="s">
        <v>251</v>
      </c>
      <c r="E7034">
        <v>4</v>
      </c>
      <c r="F7034">
        <v>2040</v>
      </c>
      <c r="G7034" s="161">
        <v>430949.71619100001</v>
      </c>
      <c r="H7034" s="161"/>
    </row>
    <row r="7035" spans="2:8" x14ac:dyDescent="0.25">
      <c r="B7035" t="s">
        <v>232</v>
      </c>
      <c r="C7035" t="s">
        <v>252</v>
      </c>
      <c r="D7035" t="s">
        <v>251</v>
      </c>
      <c r="E7035">
        <v>4</v>
      </c>
      <c r="F7035">
        <v>2045</v>
      </c>
      <c r="G7035" s="161">
        <v>427001.92489800003</v>
      </c>
      <c r="H7035" s="161"/>
    </row>
    <row r="7036" spans="2:8" x14ac:dyDescent="0.25">
      <c r="B7036" t="s">
        <v>232</v>
      </c>
      <c r="C7036" t="s">
        <v>252</v>
      </c>
      <c r="D7036" t="s">
        <v>251</v>
      </c>
      <c r="E7036">
        <v>4</v>
      </c>
      <c r="F7036">
        <v>2050</v>
      </c>
      <c r="G7036" s="161">
        <v>421083.39722799999</v>
      </c>
    </row>
    <row r="7037" spans="2:8" x14ac:dyDescent="0.25">
      <c r="B7037" t="s">
        <v>232</v>
      </c>
      <c r="C7037" t="s">
        <v>252</v>
      </c>
      <c r="D7037" t="s">
        <v>251</v>
      </c>
      <c r="E7037">
        <v>5</v>
      </c>
      <c r="F7037">
        <v>2010</v>
      </c>
      <c r="G7037">
        <v>66814.746287040005</v>
      </c>
    </row>
    <row r="7038" spans="2:8" x14ac:dyDescent="0.25">
      <c r="B7038" t="s">
        <v>232</v>
      </c>
      <c r="C7038" t="s">
        <v>252</v>
      </c>
      <c r="D7038" t="s">
        <v>251</v>
      </c>
      <c r="E7038">
        <v>5</v>
      </c>
      <c r="F7038">
        <v>2015</v>
      </c>
      <c r="G7038">
        <v>93775.083781859998</v>
      </c>
      <c r="H7038" s="161"/>
    </row>
    <row r="7039" spans="2:8" x14ac:dyDescent="0.25">
      <c r="B7039" t="s">
        <v>232</v>
      </c>
      <c r="C7039" t="s">
        <v>252</v>
      </c>
      <c r="D7039" t="s">
        <v>251</v>
      </c>
      <c r="E7039">
        <v>5</v>
      </c>
      <c r="F7039">
        <v>2020</v>
      </c>
      <c r="G7039" s="161">
        <v>106194.050934</v>
      </c>
      <c r="H7039" s="161"/>
    </row>
    <row r="7040" spans="2:8" x14ac:dyDescent="0.25">
      <c r="B7040" t="s">
        <v>232</v>
      </c>
      <c r="C7040" t="s">
        <v>252</v>
      </c>
      <c r="D7040" t="s">
        <v>251</v>
      </c>
      <c r="E7040">
        <v>5</v>
      </c>
      <c r="F7040">
        <v>2025</v>
      </c>
      <c r="G7040" s="161">
        <v>120049.728783</v>
      </c>
      <c r="H7040" s="161"/>
    </row>
    <row r="7041" spans="2:8" x14ac:dyDescent="0.25">
      <c r="B7041" t="s">
        <v>232</v>
      </c>
      <c r="C7041" t="s">
        <v>252</v>
      </c>
      <c r="D7041" t="s">
        <v>251</v>
      </c>
      <c r="E7041">
        <v>5</v>
      </c>
      <c r="F7041">
        <v>2030</v>
      </c>
      <c r="G7041" s="161">
        <v>123102.41525400001</v>
      </c>
      <c r="H7041" s="161"/>
    </row>
    <row r="7042" spans="2:8" x14ac:dyDescent="0.25">
      <c r="B7042" t="s">
        <v>232</v>
      </c>
      <c r="C7042" t="s">
        <v>252</v>
      </c>
      <c r="D7042" t="s">
        <v>251</v>
      </c>
      <c r="E7042">
        <v>5</v>
      </c>
      <c r="F7042">
        <v>2035</v>
      </c>
      <c r="G7042" s="161">
        <v>119537.401255</v>
      </c>
      <c r="H7042" s="161"/>
    </row>
    <row r="7043" spans="2:8" x14ac:dyDescent="0.25">
      <c r="B7043" t="s">
        <v>232</v>
      </c>
      <c r="C7043" t="s">
        <v>252</v>
      </c>
      <c r="D7043" t="s">
        <v>251</v>
      </c>
      <c r="E7043">
        <v>5</v>
      </c>
      <c r="F7043">
        <v>2040</v>
      </c>
      <c r="G7043" s="161">
        <v>129170.368497</v>
      </c>
      <c r="H7043" s="161"/>
    </row>
    <row r="7044" spans="2:8" x14ac:dyDescent="0.25">
      <c r="B7044" t="s">
        <v>232</v>
      </c>
      <c r="C7044" t="s">
        <v>252</v>
      </c>
      <c r="D7044" t="s">
        <v>251</v>
      </c>
      <c r="E7044">
        <v>5</v>
      </c>
      <c r="F7044">
        <v>2045</v>
      </c>
      <c r="G7044" s="161">
        <v>132423.81748200001</v>
      </c>
      <c r="H7044" s="161"/>
    </row>
    <row r="7045" spans="2:8" x14ac:dyDescent="0.25">
      <c r="B7045" t="s">
        <v>232</v>
      </c>
      <c r="C7045" t="s">
        <v>252</v>
      </c>
      <c r="D7045" t="s">
        <v>251</v>
      </c>
      <c r="E7045">
        <v>5</v>
      </c>
      <c r="F7045">
        <v>2050</v>
      </c>
      <c r="G7045" s="161">
        <v>131175.79918500001</v>
      </c>
    </row>
    <row r="7046" spans="2:8" x14ac:dyDescent="0.25">
      <c r="B7046" t="s">
        <v>232</v>
      </c>
      <c r="C7046" t="s">
        <v>252</v>
      </c>
      <c r="D7046" t="s">
        <v>251</v>
      </c>
      <c r="E7046">
        <v>6</v>
      </c>
      <c r="F7046">
        <v>2010</v>
      </c>
      <c r="G7046">
        <v>46789.515352429997</v>
      </c>
    </row>
    <row r="7047" spans="2:8" x14ac:dyDescent="0.25">
      <c r="B7047" t="s">
        <v>232</v>
      </c>
      <c r="C7047" t="s">
        <v>252</v>
      </c>
      <c r="D7047" t="s">
        <v>251</v>
      </c>
      <c r="E7047">
        <v>6</v>
      </c>
      <c r="F7047">
        <v>2015</v>
      </c>
      <c r="G7047">
        <v>51320.812195029997</v>
      </c>
    </row>
    <row r="7048" spans="2:8" x14ac:dyDescent="0.25">
      <c r="B7048" t="s">
        <v>232</v>
      </c>
      <c r="C7048" t="s">
        <v>252</v>
      </c>
      <c r="D7048" t="s">
        <v>251</v>
      </c>
      <c r="E7048">
        <v>6</v>
      </c>
      <c r="F7048">
        <v>2020</v>
      </c>
      <c r="G7048">
        <v>55175.278844070002</v>
      </c>
    </row>
    <row r="7049" spans="2:8" x14ac:dyDescent="0.25">
      <c r="B7049" t="s">
        <v>232</v>
      </c>
      <c r="C7049" t="s">
        <v>252</v>
      </c>
      <c r="D7049" t="s">
        <v>251</v>
      </c>
      <c r="E7049">
        <v>6</v>
      </c>
      <c r="F7049">
        <v>2025</v>
      </c>
      <c r="G7049">
        <v>55707.491854259999</v>
      </c>
    </row>
    <row r="7050" spans="2:8" x14ac:dyDescent="0.25">
      <c r="B7050" t="s">
        <v>232</v>
      </c>
      <c r="C7050" t="s">
        <v>252</v>
      </c>
      <c r="D7050" t="s">
        <v>251</v>
      </c>
      <c r="E7050">
        <v>6</v>
      </c>
      <c r="F7050">
        <v>2030</v>
      </c>
      <c r="G7050">
        <v>58317.914690630001</v>
      </c>
    </row>
    <row r="7051" spans="2:8" x14ac:dyDescent="0.25">
      <c r="B7051" t="s">
        <v>232</v>
      </c>
      <c r="C7051" t="s">
        <v>252</v>
      </c>
      <c r="D7051" t="s">
        <v>251</v>
      </c>
      <c r="E7051">
        <v>6</v>
      </c>
      <c r="F7051">
        <v>2035</v>
      </c>
      <c r="G7051">
        <v>57031.4030528</v>
      </c>
    </row>
    <row r="7052" spans="2:8" x14ac:dyDescent="0.25">
      <c r="B7052" t="s">
        <v>232</v>
      </c>
      <c r="C7052" t="s">
        <v>252</v>
      </c>
      <c r="D7052" t="s">
        <v>251</v>
      </c>
      <c r="E7052">
        <v>6</v>
      </c>
      <c r="F7052">
        <v>2040</v>
      </c>
      <c r="G7052">
        <v>56494.857508729998</v>
      </c>
    </row>
    <row r="7053" spans="2:8" x14ac:dyDescent="0.25">
      <c r="B7053" t="s">
        <v>232</v>
      </c>
      <c r="C7053" t="s">
        <v>252</v>
      </c>
      <c r="D7053" t="s">
        <v>251</v>
      </c>
      <c r="E7053">
        <v>6</v>
      </c>
      <c r="F7053">
        <v>2045</v>
      </c>
      <c r="G7053">
        <v>54720.728459470003</v>
      </c>
    </row>
    <row r="7054" spans="2:8" x14ac:dyDescent="0.25">
      <c r="B7054" t="s">
        <v>232</v>
      </c>
      <c r="C7054" t="s">
        <v>252</v>
      </c>
      <c r="D7054" t="s">
        <v>251</v>
      </c>
      <c r="E7054">
        <v>6</v>
      </c>
      <c r="F7054">
        <v>2050</v>
      </c>
      <c r="G7054">
        <v>60418.28574824</v>
      </c>
      <c r="H7054" s="161"/>
    </row>
    <row r="7055" spans="2:8" x14ac:dyDescent="0.25">
      <c r="B7055" t="s">
        <v>232</v>
      </c>
      <c r="C7055" t="s">
        <v>252</v>
      </c>
      <c r="D7055" t="s">
        <v>254</v>
      </c>
      <c r="E7055">
        <v>1</v>
      </c>
      <c r="F7055">
        <v>2010</v>
      </c>
      <c r="G7055" s="161">
        <v>971798.37732800003</v>
      </c>
      <c r="H7055" s="161"/>
    </row>
    <row r="7056" spans="2:8" x14ac:dyDescent="0.25">
      <c r="B7056" t="s">
        <v>232</v>
      </c>
      <c r="C7056" t="s">
        <v>252</v>
      </c>
      <c r="D7056" t="s">
        <v>254</v>
      </c>
      <c r="E7056">
        <v>1</v>
      </c>
      <c r="F7056">
        <v>2015</v>
      </c>
      <c r="G7056" s="161">
        <v>999617.14563000004</v>
      </c>
      <c r="H7056" s="161"/>
    </row>
    <row r="7057" spans="2:8" x14ac:dyDescent="0.25">
      <c r="B7057" t="s">
        <v>232</v>
      </c>
      <c r="C7057" t="s">
        <v>252</v>
      </c>
      <c r="D7057" t="s">
        <v>254</v>
      </c>
      <c r="E7057">
        <v>1</v>
      </c>
      <c r="F7057">
        <v>2020</v>
      </c>
      <c r="G7057" s="161">
        <v>1031707.64958</v>
      </c>
      <c r="H7057" s="161"/>
    </row>
    <row r="7058" spans="2:8" x14ac:dyDescent="0.25">
      <c r="B7058" t="s">
        <v>232</v>
      </c>
      <c r="C7058" t="s">
        <v>252</v>
      </c>
      <c r="D7058" t="s">
        <v>254</v>
      </c>
      <c r="E7058">
        <v>1</v>
      </c>
      <c r="F7058">
        <v>2025</v>
      </c>
      <c r="G7058" s="161">
        <v>1058463.1089399999</v>
      </c>
      <c r="H7058" s="161"/>
    </row>
    <row r="7059" spans="2:8" x14ac:dyDescent="0.25">
      <c r="B7059" t="s">
        <v>232</v>
      </c>
      <c r="C7059" t="s">
        <v>252</v>
      </c>
      <c r="D7059" t="s">
        <v>254</v>
      </c>
      <c r="E7059">
        <v>1</v>
      </c>
      <c r="F7059">
        <v>2030</v>
      </c>
      <c r="G7059" s="161">
        <v>1093415.7158299999</v>
      </c>
      <c r="H7059" s="161"/>
    </row>
    <row r="7060" spans="2:8" x14ac:dyDescent="0.25">
      <c r="B7060" t="s">
        <v>232</v>
      </c>
      <c r="C7060" t="s">
        <v>252</v>
      </c>
      <c r="D7060" t="s">
        <v>254</v>
      </c>
      <c r="E7060">
        <v>1</v>
      </c>
      <c r="F7060">
        <v>2035</v>
      </c>
      <c r="G7060" s="161">
        <v>1127973.17374</v>
      </c>
      <c r="H7060" s="161"/>
    </row>
    <row r="7061" spans="2:8" x14ac:dyDescent="0.25">
      <c r="B7061" t="s">
        <v>232</v>
      </c>
      <c r="C7061" t="s">
        <v>252</v>
      </c>
      <c r="D7061" t="s">
        <v>254</v>
      </c>
      <c r="E7061">
        <v>1</v>
      </c>
      <c r="F7061">
        <v>2040</v>
      </c>
      <c r="G7061" s="161">
        <v>1135481.9986699999</v>
      </c>
      <c r="H7061" s="161"/>
    </row>
    <row r="7062" spans="2:8" x14ac:dyDescent="0.25">
      <c r="B7062" t="s">
        <v>232</v>
      </c>
      <c r="C7062" t="s">
        <v>252</v>
      </c>
      <c r="D7062" t="s">
        <v>254</v>
      </c>
      <c r="E7062">
        <v>1</v>
      </c>
      <c r="F7062">
        <v>2045</v>
      </c>
      <c r="G7062" s="161">
        <v>1166146.061</v>
      </c>
      <c r="H7062" s="161"/>
    </row>
    <row r="7063" spans="2:8" x14ac:dyDescent="0.25">
      <c r="B7063" t="s">
        <v>232</v>
      </c>
      <c r="C7063" t="s">
        <v>252</v>
      </c>
      <c r="D7063" t="s">
        <v>254</v>
      </c>
      <c r="E7063">
        <v>1</v>
      </c>
      <c r="F7063">
        <v>2050</v>
      </c>
      <c r="G7063" s="161">
        <v>1189353.60476</v>
      </c>
      <c r="H7063" s="161"/>
    </row>
    <row r="7064" spans="2:8" x14ac:dyDescent="0.25">
      <c r="B7064" t="s">
        <v>232</v>
      </c>
      <c r="C7064" t="s">
        <v>252</v>
      </c>
      <c r="D7064" t="s">
        <v>254</v>
      </c>
      <c r="E7064">
        <v>2</v>
      </c>
      <c r="F7064">
        <v>2010</v>
      </c>
      <c r="G7064" s="161">
        <v>549626.17154999997</v>
      </c>
      <c r="H7064" s="161"/>
    </row>
    <row r="7065" spans="2:8" x14ac:dyDescent="0.25">
      <c r="B7065" t="s">
        <v>232</v>
      </c>
      <c r="C7065" t="s">
        <v>252</v>
      </c>
      <c r="D7065" t="s">
        <v>254</v>
      </c>
      <c r="E7065">
        <v>2</v>
      </c>
      <c r="F7065">
        <v>2015</v>
      </c>
      <c r="G7065" s="161">
        <v>533658.53496900003</v>
      </c>
      <c r="H7065" s="161"/>
    </row>
    <row r="7066" spans="2:8" x14ac:dyDescent="0.25">
      <c r="B7066" t="s">
        <v>232</v>
      </c>
      <c r="C7066" t="s">
        <v>252</v>
      </c>
      <c r="D7066" t="s">
        <v>254</v>
      </c>
      <c r="E7066">
        <v>2</v>
      </c>
      <c r="F7066">
        <v>2020</v>
      </c>
      <c r="G7066" s="161">
        <v>548925.64852799999</v>
      </c>
      <c r="H7066" s="161"/>
    </row>
    <row r="7067" spans="2:8" x14ac:dyDescent="0.25">
      <c r="B7067" t="s">
        <v>232</v>
      </c>
      <c r="C7067" t="s">
        <v>252</v>
      </c>
      <c r="D7067" t="s">
        <v>254</v>
      </c>
      <c r="E7067">
        <v>2</v>
      </c>
      <c r="F7067">
        <v>2025</v>
      </c>
      <c r="G7067" s="161">
        <v>561992.49852799997</v>
      </c>
      <c r="H7067" s="161"/>
    </row>
    <row r="7068" spans="2:8" x14ac:dyDescent="0.25">
      <c r="B7068" t="s">
        <v>232</v>
      </c>
      <c r="C7068" t="s">
        <v>252</v>
      </c>
      <c r="D7068" t="s">
        <v>254</v>
      </c>
      <c r="E7068">
        <v>2</v>
      </c>
      <c r="F7068">
        <v>2030</v>
      </c>
      <c r="G7068" s="161">
        <v>561710.48496100004</v>
      </c>
      <c r="H7068" s="161"/>
    </row>
    <row r="7069" spans="2:8" x14ac:dyDescent="0.25">
      <c r="B7069" t="s">
        <v>232</v>
      </c>
      <c r="C7069" t="s">
        <v>252</v>
      </c>
      <c r="D7069" t="s">
        <v>254</v>
      </c>
      <c r="E7069">
        <v>2</v>
      </c>
      <c r="F7069">
        <v>2035</v>
      </c>
      <c r="G7069" s="161">
        <v>557690.54508700001</v>
      </c>
      <c r="H7069" s="161"/>
    </row>
    <row r="7070" spans="2:8" x14ac:dyDescent="0.25">
      <c r="B7070" t="s">
        <v>232</v>
      </c>
      <c r="C7070" t="s">
        <v>252</v>
      </c>
      <c r="D7070" t="s">
        <v>254</v>
      </c>
      <c r="E7070">
        <v>2</v>
      </c>
      <c r="F7070">
        <v>2040</v>
      </c>
      <c r="G7070" s="161">
        <v>563709.39495800005</v>
      </c>
      <c r="H7070" s="161"/>
    </row>
    <row r="7071" spans="2:8" x14ac:dyDescent="0.25">
      <c r="B7071" t="s">
        <v>232</v>
      </c>
      <c r="C7071" t="s">
        <v>252</v>
      </c>
      <c r="D7071" t="s">
        <v>254</v>
      </c>
      <c r="E7071">
        <v>2</v>
      </c>
      <c r="F7071">
        <v>2045</v>
      </c>
      <c r="G7071" s="161">
        <v>562635.91763499996</v>
      </c>
      <c r="H7071" s="161"/>
    </row>
    <row r="7072" spans="2:8" x14ac:dyDescent="0.25">
      <c r="B7072" t="s">
        <v>232</v>
      </c>
      <c r="C7072" t="s">
        <v>252</v>
      </c>
      <c r="D7072" t="s">
        <v>254</v>
      </c>
      <c r="E7072">
        <v>2</v>
      </c>
      <c r="F7072">
        <v>2050</v>
      </c>
      <c r="G7072" s="161">
        <v>578268.49887300003</v>
      </c>
      <c r="H7072" s="161"/>
    </row>
    <row r="7073" spans="2:8" x14ac:dyDescent="0.25">
      <c r="B7073" t="s">
        <v>232</v>
      </c>
      <c r="C7073" t="s">
        <v>252</v>
      </c>
      <c r="D7073" t="s">
        <v>254</v>
      </c>
      <c r="E7073">
        <v>3</v>
      </c>
      <c r="F7073">
        <v>2010</v>
      </c>
      <c r="G7073" s="161">
        <v>224100.54333399999</v>
      </c>
      <c r="H7073" s="161"/>
    </row>
    <row r="7074" spans="2:8" x14ac:dyDescent="0.25">
      <c r="B7074" t="s">
        <v>232</v>
      </c>
      <c r="C7074" t="s">
        <v>252</v>
      </c>
      <c r="D7074" t="s">
        <v>254</v>
      </c>
      <c r="E7074">
        <v>3</v>
      </c>
      <c r="F7074">
        <v>2015</v>
      </c>
      <c r="G7074" s="161">
        <v>235286.613595</v>
      </c>
      <c r="H7074" s="161"/>
    </row>
    <row r="7075" spans="2:8" x14ac:dyDescent="0.25">
      <c r="B7075" t="s">
        <v>232</v>
      </c>
      <c r="C7075" t="s">
        <v>252</v>
      </c>
      <c r="D7075" t="s">
        <v>254</v>
      </c>
      <c r="E7075">
        <v>3</v>
      </c>
      <c r="F7075">
        <v>2020</v>
      </c>
      <c r="G7075" s="161">
        <v>236115.16928</v>
      </c>
      <c r="H7075" s="161"/>
    </row>
    <row r="7076" spans="2:8" x14ac:dyDescent="0.25">
      <c r="B7076" t="s">
        <v>232</v>
      </c>
      <c r="C7076" t="s">
        <v>252</v>
      </c>
      <c r="D7076" t="s">
        <v>254</v>
      </c>
      <c r="E7076">
        <v>3</v>
      </c>
      <c r="F7076">
        <v>2025</v>
      </c>
      <c r="G7076" s="161">
        <v>237989.00334299999</v>
      </c>
      <c r="H7076" s="161"/>
    </row>
    <row r="7077" spans="2:8" x14ac:dyDescent="0.25">
      <c r="B7077" t="s">
        <v>232</v>
      </c>
      <c r="C7077" t="s">
        <v>252</v>
      </c>
      <c r="D7077" t="s">
        <v>254</v>
      </c>
      <c r="E7077">
        <v>3</v>
      </c>
      <c r="F7077">
        <v>2030</v>
      </c>
      <c r="G7077" s="161">
        <v>238706.93742500001</v>
      </c>
      <c r="H7077" s="161"/>
    </row>
    <row r="7078" spans="2:8" x14ac:dyDescent="0.25">
      <c r="B7078" t="s">
        <v>232</v>
      </c>
      <c r="C7078" t="s">
        <v>252</v>
      </c>
      <c r="D7078" t="s">
        <v>254</v>
      </c>
      <c r="E7078">
        <v>3</v>
      </c>
      <c r="F7078">
        <v>2035</v>
      </c>
      <c r="G7078" s="161">
        <v>245927.91369399999</v>
      </c>
      <c r="H7078" s="161"/>
    </row>
    <row r="7079" spans="2:8" x14ac:dyDescent="0.25">
      <c r="B7079" t="s">
        <v>232</v>
      </c>
      <c r="C7079" t="s">
        <v>252</v>
      </c>
      <c r="D7079" t="s">
        <v>254</v>
      </c>
      <c r="E7079">
        <v>3</v>
      </c>
      <c r="F7079">
        <v>2040</v>
      </c>
      <c r="G7079" s="161">
        <v>241012.788386</v>
      </c>
      <c r="H7079" s="161"/>
    </row>
    <row r="7080" spans="2:8" x14ac:dyDescent="0.25">
      <c r="B7080" t="s">
        <v>232</v>
      </c>
      <c r="C7080" t="s">
        <v>252</v>
      </c>
      <c r="D7080" t="s">
        <v>254</v>
      </c>
      <c r="E7080">
        <v>3</v>
      </c>
      <c r="F7080">
        <v>2045</v>
      </c>
      <c r="G7080" s="161">
        <v>244290.64999400001</v>
      </c>
      <c r="H7080" s="161"/>
    </row>
    <row r="7081" spans="2:8" x14ac:dyDescent="0.25">
      <c r="B7081" t="s">
        <v>232</v>
      </c>
      <c r="C7081" t="s">
        <v>252</v>
      </c>
      <c r="D7081" t="s">
        <v>254</v>
      </c>
      <c r="E7081">
        <v>3</v>
      </c>
      <c r="F7081">
        <v>2050</v>
      </c>
      <c r="G7081" s="161">
        <v>246991.25813999999</v>
      </c>
      <c r="H7081" s="161"/>
    </row>
    <row r="7082" spans="2:8" x14ac:dyDescent="0.25">
      <c r="B7082" t="s">
        <v>232</v>
      </c>
      <c r="C7082" t="s">
        <v>252</v>
      </c>
      <c r="D7082" t="s">
        <v>254</v>
      </c>
      <c r="E7082">
        <v>4</v>
      </c>
      <c r="F7082">
        <v>2010</v>
      </c>
      <c r="G7082" s="161">
        <v>136647.580342</v>
      </c>
      <c r="H7082" s="161"/>
    </row>
    <row r="7083" spans="2:8" x14ac:dyDescent="0.25">
      <c r="B7083" t="s">
        <v>232</v>
      </c>
      <c r="C7083" t="s">
        <v>252</v>
      </c>
      <c r="D7083" t="s">
        <v>254</v>
      </c>
      <c r="E7083">
        <v>4</v>
      </c>
      <c r="F7083">
        <v>2015</v>
      </c>
      <c r="G7083" s="161">
        <v>139733.17385399999</v>
      </c>
      <c r="H7083" s="161"/>
    </row>
    <row r="7084" spans="2:8" x14ac:dyDescent="0.25">
      <c r="B7084" t="s">
        <v>232</v>
      </c>
      <c r="C7084" t="s">
        <v>252</v>
      </c>
      <c r="D7084" t="s">
        <v>254</v>
      </c>
      <c r="E7084">
        <v>4</v>
      </c>
      <c r="F7084">
        <v>2020</v>
      </c>
      <c r="G7084" s="161">
        <v>147641.86834099999</v>
      </c>
      <c r="H7084" s="161"/>
    </row>
    <row r="7085" spans="2:8" x14ac:dyDescent="0.25">
      <c r="B7085" t="s">
        <v>232</v>
      </c>
      <c r="C7085" t="s">
        <v>252</v>
      </c>
      <c r="D7085" t="s">
        <v>254</v>
      </c>
      <c r="E7085">
        <v>4</v>
      </c>
      <c r="F7085">
        <v>2025</v>
      </c>
      <c r="G7085" s="161">
        <v>151215.81453800001</v>
      </c>
      <c r="H7085" s="161"/>
    </row>
    <row r="7086" spans="2:8" x14ac:dyDescent="0.25">
      <c r="B7086" t="s">
        <v>232</v>
      </c>
      <c r="C7086" t="s">
        <v>252</v>
      </c>
      <c r="D7086" t="s">
        <v>254</v>
      </c>
      <c r="E7086">
        <v>4</v>
      </c>
      <c r="F7086">
        <v>2030</v>
      </c>
      <c r="G7086" s="161">
        <v>157093.67722700001</v>
      </c>
      <c r="H7086" s="161"/>
    </row>
    <row r="7087" spans="2:8" x14ac:dyDescent="0.25">
      <c r="B7087" t="s">
        <v>232</v>
      </c>
      <c r="C7087" t="s">
        <v>252</v>
      </c>
      <c r="D7087" t="s">
        <v>254</v>
      </c>
      <c r="E7087">
        <v>4</v>
      </c>
      <c r="F7087">
        <v>2035</v>
      </c>
      <c r="G7087" s="161">
        <v>156547.30838900001</v>
      </c>
      <c r="H7087" s="161"/>
    </row>
    <row r="7088" spans="2:8" x14ac:dyDescent="0.25">
      <c r="B7088" t="s">
        <v>232</v>
      </c>
      <c r="C7088" t="s">
        <v>252</v>
      </c>
      <c r="D7088" t="s">
        <v>254</v>
      </c>
      <c r="E7088">
        <v>4</v>
      </c>
      <c r="F7088">
        <v>2040</v>
      </c>
      <c r="G7088" s="161">
        <v>150726.18122299999</v>
      </c>
      <c r="H7088" s="161"/>
    </row>
    <row r="7089" spans="2:8" x14ac:dyDescent="0.25">
      <c r="B7089" t="s">
        <v>232</v>
      </c>
      <c r="C7089" t="s">
        <v>252</v>
      </c>
      <c r="D7089" t="s">
        <v>254</v>
      </c>
      <c r="E7089">
        <v>4</v>
      </c>
      <c r="F7089">
        <v>2045</v>
      </c>
      <c r="G7089" s="161">
        <v>146971.674979</v>
      </c>
      <c r="H7089" s="161"/>
    </row>
    <row r="7090" spans="2:8" x14ac:dyDescent="0.25">
      <c r="B7090" t="s">
        <v>232</v>
      </c>
      <c r="C7090" t="s">
        <v>252</v>
      </c>
      <c r="D7090" t="s">
        <v>254</v>
      </c>
      <c r="E7090">
        <v>4</v>
      </c>
      <c r="F7090">
        <v>2050</v>
      </c>
      <c r="G7090" s="161">
        <v>154979.102636</v>
      </c>
    </row>
    <row r="7091" spans="2:8" x14ac:dyDescent="0.25">
      <c r="B7091" t="s">
        <v>232</v>
      </c>
      <c r="C7091" t="s">
        <v>252</v>
      </c>
      <c r="D7091" t="s">
        <v>254</v>
      </c>
      <c r="E7091">
        <v>5</v>
      </c>
      <c r="F7091">
        <v>2010</v>
      </c>
      <c r="G7091">
        <v>70497.029633069993</v>
      </c>
    </row>
    <row r="7092" spans="2:8" x14ac:dyDescent="0.25">
      <c r="B7092" t="s">
        <v>232</v>
      </c>
      <c r="C7092" t="s">
        <v>252</v>
      </c>
      <c r="D7092" t="s">
        <v>254</v>
      </c>
      <c r="E7092">
        <v>5</v>
      </c>
      <c r="F7092">
        <v>2015</v>
      </c>
      <c r="G7092">
        <v>62402.778095920003</v>
      </c>
    </row>
    <row r="7093" spans="2:8" x14ac:dyDescent="0.25">
      <c r="B7093" t="s">
        <v>232</v>
      </c>
      <c r="C7093" t="s">
        <v>252</v>
      </c>
      <c r="D7093" t="s">
        <v>254</v>
      </c>
      <c r="E7093">
        <v>5</v>
      </c>
      <c r="F7093">
        <v>2020</v>
      </c>
      <c r="G7093">
        <v>58884.449192879998</v>
      </c>
    </row>
    <row r="7094" spans="2:8" x14ac:dyDescent="0.25">
      <c r="B7094" t="s">
        <v>232</v>
      </c>
      <c r="C7094" t="s">
        <v>252</v>
      </c>
      <c r="D7094" t="s">
        <v>254</v>
      </c>
      <c r="E7094">
        <v>5</v>
      </c>
      <c r="F7094">
        <v>2025</v>
      </c>
      <c r="G7094">
        <v>55989.03317481</v>
      </c>
    </row>
    <row r="7095" spans="2:8" x14ac:dyDescent="0.25">
      <c r="B7095" t="s">
        <v>232</v>
      </c>
      <c r="C7095" t="s">
        <v>252</v>
      </c>
      <c r="D7095" t="s">
        <v>254</v>
      </c>
      <c r="E7095">
        <v>5</v>
      </c>
      <c r="F7095">
        <v>2030</v>
      </c>
      <c r="G7095">
        <v>57167.061337090003</v>
      </c>
    </row>
    <row r="7096" spans="2:8" x14ac:dyDescent="0.25">
      <c r="B7096" t="s">
        <v>232</v>
      </c>
      <c r="C7096" t="s">
        <v>252</v>
      </c>
      <c r="D7096" t="s">
        <v>254</v>
      </c>
      <c r="E7096">
        <v>5</v>
      </c>
      <c r="F7096">
        <v>2035</v>
      </c>
      <c r="G7096">
        <v>53547.588361460002</v>
      </c>
    </row>
    <row r="7097" spans="2:8" x14ac:dyDescent="0.25">
      <c r="B7097" t="s">
        <v>232</v>
      </c>
      <c r="C7097" t="s">
        <v>252</v>
      </c>
      <c r="D7097" t="s">
        <v>254</v>
      </c>
      <c r="E7097">
        <v>5</v>
      </c>
      <c r="F7097">
        <v>2040</v>
      </c>
      <c r="G7097">
        <v>57223.908552909998</v>
      </c>
    </row>
    <row r="7098" spans="2:8" x14ac:dyDescent="0.25">
      <c r="B7098" t="s">
        <v>232</v>
      </c>
      <c r="C7098" t="s">
        <v>252</v>
      </c>
      <c r="D7098" t="s">
        <v>254</v>
      </c>
      <c r="E7098">
        <v>5</v>
      </c>
      <c r="F7098">
        <v>2045</v>
      </c>
      <c r="G7098">
        <v>55156.098991619998</v>
      </c>
    </row>
    <row r="7099" spans="2:8" x14ac:dyDescent="0.25">
      <c r="B7099" t="s">
        <v>232</v>
      </c>
      <c r="C7099" t="s">
        <v>252</v>
      </c>
      <c r="D7099" t="s">
        <v>254</v>
      </c>
      <c r="E7099">
        <v>5</v>
      </c>
      <c r="F7099">
        <v>2050</v>
      </c>
      <c r="G7099">
        <v>54762.386677249997</v>
      </c>
    </row>
    <row r="7100" spans="2:8" x14ac:dyDescent="0.25">
      <c r="B7100" t="s">
        <v>232</v>
      </c>
      <c r="C7100" t="s">
        <v>252</v>
      </c>
      <c r="D7100" t="s">
        <v>254</v>
      </c>
      <c r="E7100">
        <v>6</v>
      </c>
      <c r="F7100">
        <v>2010</v>
      </c>
      <c r="G7100">
        <v>59840.407701160002</v>
      </c>
    </row>
    <row r="7101" spans="2:8" x14ac:dyDescent="0.25">
      <c r="B7101" t="s">
        <v>232</v>
      </c>
      <c r="C7101" t="s">
        <v>252</v>
      </c>
      <c r="D7101" t="s">
        <v>254</v>
      </c>
      <c r="E7101">
        <v>6</v>
      </c>
      <c r="F7101">
        <v>2015</v>
      </c>
      <c r="G7101">
        <v>48382.904764140003</v>
      </c>
    </row>
    <row r="7102" spans="2:8" x14ac:dyDescent="0.25">
      <c r="B7102" t="s">
        <v>232</v>
      </c>
      <c r="C7102" t="s">
        <v>252</v>
      </c>
      <c r="D7102" t="s">
        <v>254</v>
      </c>
      <c r="E7102">
        <v>6</v>
      </c>
      <c r="F7102">
        <v>2020</v>
      </c>
      <c r="G7102">
        <v>35837.531211939997</v>
      </c>
    </row>
    <row r="7103" spans="2:8" x14ac:dyDescent="0.25">
      <c r="B7103" t="s">
        <v>232</v>
      </c>
      <c r="C7103" t="s">
        <v>252</v>
      </c>
      <c r="D7103" t="s">
        <v>254</v>
      </c>
      <c r="E7103">
        <v>6</v>
      </c>
      <c r="F7103">
        <v>2025</v>
      </c>
      <c r="G7103">
        <v>31651.626301429998</v>
      </c>
    </row>
    <row r="7104" spans="2:8" x14ac:dyDescent="0.25">
      <c r="B7104" t="s">
        <v>232</v>
      </c>
      <c r="C7104" t="s">
        <v>252</v>
      </c>
      <c r="D7104" t="s">
        <v>254</v>
      </c>
      <c r="E7104">
        <v>6</v>
      </c>
      <c r="F7104">
        <v>2030</v>
      </c>
      <c r="G7104">
        <v>31482.52189013</v>
      </c>
    </row>
    <row r="7105" spans="2:8" x14ac:dyDescent="0.25">
      <c r="B7105" t="s">
        <v>232</v>
      </c>
      <c r="C7105" t="s">
        <v>252</v>
      </c>
      <c r="D7105" t="s">
        <v>254</v>
      </c>
      <c r="E7105">
        <v>6</v>
      </c>
      <c r="F7105">
        <v>2035</v>
      </c>
      <c r="G7105">
        <v>32438.584591359999</v>
      </c>
    </row>
    <row r="7106" spans="2:8" x14ac:dyDescent="0.25">
      <c r="B7106" t="s">
        <v>232</v>
      </c>
      <c r="C7106" t="s">
        <v>252</v>
      </c>
      <c r="D7106" t="s">
        <v>254</v>
      </c>
      <c r="E7106">
        <v>6</v>
      </c>
      <c r="F7106">
        <v>2040</v>
      </c>
      <c r="G7106">
        <v>31021.387084860002</v>
      </c>
    </row>
    <row r="7107" spans="2:8" x14ac:dyDescent="0.25">
      <c r="B7107" t="s">
        <v>232</v>
      </c>
      <c r="C7107" t="s">
        <v>252</v>
      </c>
      <c r="D7107" t="s">
        <v>254</v>
      </c>
      <c r="E7107">
        <v>6</v>
      </c>
      <c r="F7107">
        <v>2045</v>
      </c>
      <c r="G7107">
        <v>30960.82526474</v>
      </c>
    </row>
    <row r="7108" spans="2:8" x14ac:dyDescent="0.25">
      <c r="B7108" t="s">
        <v>232</v>
      </c>
      <c r="C7108" t="s">
        <v>252</v>
      </c>
      <c r="D7108" t="s">
        <v>254</v>
      </c>
      <c r="E7108">
        <v>6</v>
      </c>
      <c r="F7108">
        <v>2050</v>
      </c>
      <c r="G7108">
        <v>27235.130395100001</v>
      </c>
      <c r="H7108" s="161"/>
    </row>
    <row r="7109" spans="2:8" x14ac:dyDescent="0.25">
      <c r="B7109" t="s">
        <v>232</v>
      </c>
      <c r="C7109" t="s">
        <v>252</v>
      </c>
      <c r="D7109" t="s">
        <v>257</v>
      </c>
      <c r="E7109">
        <v>1</v>
      </c>
      <c r="F7109">
        <v>2010</v>
      </c>
      <c r="G7109" s="161">
        <v>375635.26037999999</v>
      </c>
      <c r="H7109" s="161"/>
    </row>
    <row r="7110" spans="2:8" x14ac:dyDescent="0.25">
      <c r="B7110" t="s">
        <v>232</v>
      </c>
      <c r="C7110" t="s">
        <v>252</v>
      </c>
      <c r="D7110" t="s">
        <v>257</v>
      </c>
      <c r="E7110">
        <v>1</v>
      </c>
      <c r="F7110">
        <v>2015</v>
      </c>
      <c r="G7110" s="161">
        <v>405031.94031500001</v>
      </c>
      <c r="H7110" s="161"/>
    </row>
    <row r="7111" spans="2:8" x14ac:dyDescent="0.25">
      <c r="B7111" t="s">
        <v>232</v>
      </c>
      <c r="C7111" t="s">
        <v>252</v>
      </c>
      <c r="D7111" t="s">
        <v>257</v>
      </c>
      <c r="E7111">
        <v>1</v>
      </c>
      <c r="F7111">
        <v>2020</v>
      </c>
      <c r="G7111" s="161">
        <v>440991.67989899998</v>
      </c>
      <c r="H7111" s="161"/>
    </row>
    <row r="7112" spans="2:8" x14ac:dyDescent="0.25">
      <c r="B7112" t="s">
        <v>232</v>
      </c>
      <c r="C7112" t="s">
        <v>252</v>
      </c>
      <c r="D7112" t="s">
        <v>257</v>
      </c>
      <c r="E7112">
        <v>1</v>
      </c>
      <c r="F7112">
        <v>2025</v>
      </c>
      <c r="G7112" s="161">
        <v>457734.68802300002</v>
      </c>
      <c r="H7112" s="161"/>
    </row>
    <row r="7113" spans="2:8" x14ac:dyDescent="0.25">
      <c r="B7113" t="s">
        <v>232</v>
      </c>
      <c r="C7113" t="s">
        <v>252</v>
      </c>
      <c r="D7113" t="s">
        <v>257</v>
      </c>
      <c r="E7113">
        <v>1</v>
      </c>
      <c r="F7113">
        <v>2030</v>
      </c>
      <c r="G7113" s="161">
        <v>486045.090539</v>
      </c>
      <c r="H7113" s="161"/>
    </row>
    <row r="7114" spans="2:8" x14ac:dyDescent="0.25">
      <c r="B7114" t="s">
        <v>232</v>
      </c>
      <c r="C7114" t="s">
        <v>252</v>
      </c>
      <c r="D7114" t="s">
        <v>257</v>
      </c>
      <c r="E7114">
        <v>1</v>
      </c>
      <c r="F7114">
        <v>2035</v>
      </c>
      <c r="G7114" s="161">
        <v>504860.182218</v>
      </c>
      <c r="H7114" s="161"/>
    </row>
    <row r="7115" spans="2:8" x14ac:dyDescent="0.25">
      <c r="B7115" t="s">
        <v>232</v>
      </c>
      <c r="C7115" t="s">
        <v>252</v>
      </c>
      <c r="D7115" t="s">
        <v>257</v>
      </c>
      <c r="E7115">
        <v>1</v>
      </c>
      <c r="F7115">
        <v>2040</v>
      </c>
      <c r="G7115" s="161">
        <v>520107.72026500001</v>
      </c>
      <c r="H7115" s="161"/>
    </row>
    <row r="7116" spans="2:8" x14ac:dyDescent="0.25">
      <c r="B7116" t="s">
        <v>232</v>
      </c>
      <c r="C7116" t="s">
        <v>252</v>
      </c>
      <c r="D7116" t="s">
        <v>257</v>
      </c>
      <c r="E7116">
        <v>1</v>
      </c>
      <c r="F7116">
        <v>2045</v>
      </c>
      <c r="G7116" s="161">
        <v>533120.37925100001</v>
      </c>
      <c r="H7116" s="161"/>
    </row>
    <row r="7117" spans="2:8" x14ac:dyDescent="0.25">
      <c r="B7117" t="s">
        <v>232</v>
      </c>
      <c r="C7117" t="s">
        <v>252</v>
      </c>
      <c r="D7117" t="s">
        <v>257</v>
      </c>
      <c r="E7117">
        <v>1</v>
      </c>
      <c r="F7117">
        <v>2050</v>
      </c>
      <c r="G7117" s="161">
        <v>548373.97604099999</v>
      </c>
      <c r="H7117" s="161"/>
    </row>
    <row r="7118" spans="2:8" x14ac:dyDescent="0.25">
      <c r="B7118" t="s">
        <v>232</v>
      </c>
      <c r="C7118" t="s">
        <v>252</v>
      </c>
      <c r="D7118" t="s">
        <v>257</v>
      </c>
      <c r="E7118">
        <v>2</v>
      </c>
      <c r="F7118">
        <v>2010</v>
      </c>
      <c r="G7118" s="161">
        <v>203852.57505700001</v>
      </c>
      <c r="H7118" s="161"/>
    </row>
    <row r="7119" spans="2:8" x14ac:dyDescent="0.25">
      <c r="B7119" t="s">
        <v>232</v>
      </c>
      <c r="C7119" t="s">
        <v>252</v>
      </c>
      <c r="D7119" t="s">
        <v>257</v>
      </c>
      <c r="E7119">
        <v>2</v>
      </c>
      <c r="F7119">
        <v>2015</v>
      </c>
      <c r="G7119" s="161">
        <v>221314.73793</v>
      </c>
      <c r="H7119" s="161"/>
    </row>
    <row r="7120" spans="2:8" x14ac:dyDescent="0.25">
      <c r="B7120" t="s">
        <v>232</v>
      </c>
      <c r="C7120" t="s">
        <v>252</v>
      </c>
      <c r="D7120" t="s">
        <v>257</v>
      </c>
      <c r="E7120">
        <v>2</v>
      </c>
      <c r="F7120">
        <v>2020</v>
      </c>
      <c r="G7120" s="161">
        <v>242219.32316900001</v>
      </c>
      <c r="H7120" s="161"/>
    </row>
    <row r="7121" spans="2:8" x14ac:dyDescent="0.25">
      <c r="B7121" t="s">
        <v>232</v>
      </c>
      <c r="C7121" t="s">
        <v>252</v>
      </c>
      <c r="D7121" t="s">
        <v>257</v>
      </c>
      <c r="E7121">
        <v>2</v>
      </c>
      <c r="F7121">
        <v>2025</v>
      </c>
      <c r="G7121" s="161">
        <v>246595.35004399999</v>
      </c>
      <c r="H7121" s="161"/>
    </row>
    <row r="7122" spans="2:8" x14ac:dyDescent="0.25">
      <c r="B7122" t="s">
        <v>232</v>
      </c>
      <c r="C7122" t="s">
        <v>252</v>
      </c>
      <c r="D7122" t="s">
        <v>257</v>
      </c>
      <c r="E7122">
        <v>2</v>
      </c>
      <c r="F7122">
        <v>2030</v>
      </c>
      <c r="G7122" s="161">
        <v>252909.39884099999</v>
      </c>
      <c r="H7122" s="161"/>
    </row>
    <row r="7123" spans="2:8" x14ac:dyDescent="0.25">
      <c r="B7123" t="s">
        <v>232</v>
      </c>
      <c r="C7123" t="s">
        <v>252</v>
      </c>
      <c r="D7123" t="s">
        <v>257</v>
      </c>
      <c r="E7123">
        <v>2</v>
      </c>
      <c r="F7123">
        <v>2035</v>
      </c>
      <c r="G7123" s="161">
        <v>255659.981738</v>
      </c>
      <c r="H7123" s="161"/>
    </row>
    <row r="7124" spans="2:8" x14ac:dyDescent="0.25">
      <c r="B7124" t="s">
        <v>232</v>
      </c>
      <c r="C7124" t="s">
        <v>252</v>
      </c>
      <c r="D7124" t="s">
        <v>257</v>
      </c>
      <c r="E7124">
        <v>2</v>
      </c>
      <c r="F7124">
        <v>2040</v>
      </c>
      <c r="G7124" s="161">
        <v>263717.04171299998</v>
      </c>
      <c r="H7124" s="161"/>
    </row>
    <row r="7125" spans="2:8" x14ac:dyDescent="0.25">
      <c r="B7125" t="s">
        <v>232</v>
      </c>
      <c r="C7125" t="s">
        <v>252</v>
      </c>
      <c r="D7125" t="s">
        <v>257</v>
      </c>
      <c r="E7125">
        <v>2</v>
      </c>
      <c r="F7125">
        <v>2045</v>
      </c>
      <c r="G7125" s="161">
        <v>255387.66796200001</v>
      </c>
      <c r="H7125" s="161"/>
    </row>
    <row r="7126" spans="2:8" x14ac:dyDescent="0.25">
      <c r="B7126" t="s">
        <v>232</v>
      </c>
      <c r="C7126" t="s">
        <v>252</v>
      </c>
      <c r="D7126" t="s">
        <v>257</v>
      </c>
      <c r="E7126">
        <v>2</v>
      </c>
      <c r="F7126">
        <v>2050</v>
      </c>
      <c r="G7126" s="161">
        <v>265879.72370799998</v>
      </c>
      <c r="H7126" s="161"/>
    </row>
    <row r="7127" spans="2:8" x14ac:dyDescent="0.25">
      <c r="B7127" t="s">
        <v>232</v>
      </c>
      <c r="C7127" t="s">
        <v>252</v>
      </c>
      <c r="D7127" t="s">
        <v>257</v>
      </c>
      <c r="E7127">
        <v>3</v>
      </c>
      <c r="F7127">
        <v>2010</v>
      </c>
      <c r="G7127" s="161">
        <v>104161.919828</v>
      </c>
      <c r="H7127" s="161"/>
    </row>
    <row r="7128" spans="2:8" x14ac:dyDescent="0.25">
      <c r="B7128" t="s">
        <v>232</v>
      </c>
      <c r="C7128" t="s">
        <v>252</v>
      </c>
      <c r="D7128" t="s">
        <v>257</v>
      </c>
      <c r="E7128">
        <v>3</v>
      </c>
      <c r="F7128">
        <v>2015</v>
      </c>
      <c r="G7128" s="161">
        <v>113446.674673</v>
      </c>
      <c r="H7128" s="161"/>
    </row>
    <row r="7129" spans="2:8" x14ac:dyDescent="0.25">
      <c r="B7129" t="s">
        <v>232</v>
      </c>
      <c r="C7129" t="s">
        <v>252</v>
      </c>
      <c r="D7129" t="s">
        <v>257</v>
      </c>
      <c r="E7129">
        <v>3</v>
      </c>
      <c r="F7129">
        <v>2020</v>
      </c>
      <c r="G7129" s="161">
        <v>119146.72308900001</v>
      </c>
      <c r="H7129" s="161"/>
    </row>
    <row r="7130" spans="2:8" x14ac:dyDescent="0.25">
      <c r="B7130" t="s">
        <v>232</v>
      </c>
      <c r="C7130" t="s">
        <v>252</v>
      </c>
      <c r="D7130" t="s">
        <v>257</v>
      </c>
      <c r="E7130">
        <v>3</v>
      </c>
      <c r="F7130">
        <v>2025</v>
      </c>
      <c r="G7130" s="161">
        <v>119712.456494</v>
      </c>
      <c r="H7130" s="161"/>
    </row>
    <row r="7131" spans="2:8" x14ac:dyDescent="0.25">
      <c r="B7131" t="s">
        <v>232</v>
      </c>
      <c r="C7131" t="s">
        <v>252</v>
      </c>
      <c r="D7131" t="s">
        <v>257</v>
      </c>
      <c r="E7131">
        <v>3</v>
      </c>
      <c r="F7131">
        <v>2030</v>
      </c>
      <c r="G7131" s="161">
        <v>115899.120005</v>
      </c>
      <c r="H7131" s="161"/>
    </row>
    <row r="7132" spans="2:8" x14ac:dyDescent="0.25">
      <c r="B7132" t="s">
        <v>232</v>
      </c>
      <c r="C7132" t="s">
        <v>252</v>
      </c>
      <c r="D7132" t="s">
        <v>257</v>
      </c>
      <c r="E7132">
        <v>3</v>
      </c>
      <c r="F7132">
        <v>2035</v>
      </c>
      <c r="G7132" s="161">
        <v>115371.91712100001</v>
      </c>
      <c r="H7132" s="161"/>
    </row>
    <row r="7133" spans="2:8" x14ac:dyDescent="0.25">
      <c r="B7133" t="s">
        <v>232</v>
      </c>
      <c r="C7133" t="s">
        <v>252</v>
      </c>
      <c r="D7133" t="s">
        <v>257</v>
      </c>
      <c r="E7133">
        <v>3</v>
      </c>
      <c r="F7133">
        <v>2040</v>
      </c>
      <c r="G7133" s="161">
        <v>116398.266556</v>
      </c>
      <c r="H7133" s="161"/>
    </row>
    <row r="7134" spans="2:8" x14ac:dyDescent="0.25">
      <c r="B7134" t="s">
        <v>232</v>
      </c>
      <c r="C7134" t="s">
        <v>252</v>
      </c>
      <c r="D7134" t="s">
        <v>257</v>
      </c>
      <c r="E7134">
        <v>3</v>
      </c>
      <c r="F7134">
        <v>2045</v>
      </c>
      <c r="G7134" s="161">
        <v>116691.23343199999</v>
      </c>
      <c r="H7134" s="161"/>
    </row>
    <row r="7135" spans="2:8" x14ac:dyDescent="0.25">
      <c r="B7135" t="s">
        <v>232</v>
      </c>
      <c r="C7135" t="s">
        <v>252</v>
      </c>
      <c r="D7135" t="s">
        <v>257</v>
      </c>
      <c r="E7135">
        <v>3</v>
      </c>
      <c r="F7135">
        <v>2050</v>
      </c>
      <c r="G7135" s="161">
        <v>118657.582734</v>
      </c>
    </row>
    <row r="7136" spans="2:8" x14ac:dyDescent="0.25">
      <c r="B7136" t="s">
        <v>232</v>
      </c>
      <c r="C7136" t="s">
        <v>252</v>
      </c>
      <c r="D7136" t="s">
        <v>257</v>
      </c>
      <c r="E7136">
        <v>4</v>
      </c>
      <c r="F7136">
        <v>2010</v>
      </c>
      <c r="G7136">
        <v>81247.823749229996</v>
      </c>
    </row>
    <row r="7137" spans="2:7" x14ac:dyDescent="0.25">
      <c r="B7137" t="s">
        <v>232</v>
      </c>
      <c r="C7137" t="s">
        <v>252</v>
      </c>
      <c r="D7137" t="s">
        <v>257</v>
      </c>
      <c r="E7137">
        <v>4</v>
      </c>
      <c r="F7137">
        <v>2015</v>
      </c>
      <c r="G7137">
        <v>77759.920546020003</v>
      </c>
    </row>
    <row r="7138" spans="2:7" x14ac:dyDescent="0.25">
      <c r="B7138" t="s">
        <v>232</v>
      </c>
      <c r="C7138" t="s">
        <v>252</v>
      </c>
      <c r="D7138" t="s">
        <v>257</v>
      </c>
      <c r="E7138">
        <v>4</v>
      </c>
      <c r="F7138">
        <v>2020</v>
      </c>
      <c r="G7138">
        <v>79685.592701670001</v>
      </c>
    </row>
    <row r="7139" spans="2:7" x14ac:dyDescent="0.25">
      <c r="B7139" t="s">
        <v>232</v>
      </c>
      <c r="C7139" t="s">
        <v>252</v>
      </c>
      <c r="D7139" t="s">
        <v>257</v>
      </c>
      <c r="E7139">
        <v>4</v>
      </c>
      <c r="F7139">
        <v>2025</v>
      </c>
      <c r="G7139">
        <v>80817.918126610006</v>
      </c>
    </row>
    <row r="7140" spans="2:7" x14ac:dyDescent="0.25">
      <c r="B7140" t="s">
        <v>232</v>
      </c>
      <c r="C7140" t="s">
        <v>252</v>
      </c>
      <c r="D7140" t="s">
        <v>257</v>
      </c>
      <c r="E7140">
        <v>4</v>
      </c>
      <c r="F7140">
        <v>2030</v>
      </c>
      <c r="G7140">
        <v>77202.880633199995</v>
      </c>
    </row>
    <row r="7141" spans="2:7" x14ac:dyDescent="0.25">
      <c r="B7141" t="s">
        <v>232</v>
      </c>
      <c r="C7141" t="s">
        <v>252</v>
      </c>
      <c r="D7141" t="s">
        <v>257</v>
      </c>
      <c r="E7141">
        <v>4</v>
      </c>
      <c r="F7141">
        <v>2035</v>
      </c>
      <c r="G7141">
        <v>78727.074968269997</v>
      </c>
    </row>
    <row r="7142" spans="2:7" x14ac:dyDescent="0.25">
      <c r="B7142" t="s">
        <v>232</v>
      </c>
      <c r="C7142" t="s">
        <v>252</v>
      </c>
      <c r="D7142" t="s">
        <v>257</v>
      </c>
      <c r="E7142">
        <v>4</v>
      </c>
      <c r="F7142">
        <v>2040</v>
      </c>
      <c r="G7142">
        <v>79228.369581849998</v>
      </c>
    </row>
    <row r="7143" spans="2:7" x14ac:dyDescent="0.25">
      <c r="B7143" t="s">
        <v>232</v>
      </c>
      <c r="C7143" t="s">
        <v>252</v>
      </c>
      <c r="D7143" t="s">
        <v>257</v>
      </c>
      <c r="E7143">
        <v>4</v>
      </c>
      <c r="F7143">
        <v>2045</v>
      </c>
      <c r="G7143">
        <v>79669.269444780002</v>
      </c>
    </row>
    <row r="7144" spans="2:7" x14ac:dyDescent="0.25">
      <c r="B7144" t="s">
        <v>232</v>
      </c>
      <c r="C7144" t="s">
        <v>252</v>
      </c>
      <c r="D7144" t="s">
        <v>257</v>
      </c>
      <c r="E7144">
        <v>4</v>
      </c>
      <c r="F7144">
        <v>2050</v>
      </c>
      <c r="G7144">
        <v>82829.940606799995</v>
      </c>
    </row>
    <row r="7145" spans="2:7" x14ac:dyDescent="0.25">
      <c r="B7145" t="s">
        <v>232</v>
      </c>
      <c r="C7145" t="s">
        <v>252</v>
      </c>
      <c r="D7145" t="s">
        <v>257</v>
      </c>
      <c r="E7145">
        <v>5</v>
      </c>
      <c r="F7145">
        <v>2010</v>
      </c>
      <c r="G7145">
        <v>48006.192247860003</v>
      </c>
    </row>
    <row r="7146" spans="2:7" x14ac:dyDescent="0.25">
      <c r="B7146" t="s">
        <v>232</v>
      </c>
      <c r="C7146" t="s">
        <v>252</v>
      </c>
      <c r="D7146" t="s">
        <v>257</v>
      </c>
      <c r="E7146">
        <v>5</v>
      </c>
      <c r="F7146">
        <v>2015</v>
      </c>
      <c r="G7146">
        <v>38358.734829499997</v>
      </c>
    </row>
    <row r="7147" spans="2:7" x14ac:dyDescent="0.25">
      <c r="B7147" t="s">
        <v>232</v>
      </c>
      <c r="C7147" t="s">
        <v>252</v>
      </c>
      <c r="D7147" t="s">
        <v>257</v>
      </c>
      <c r="E7147">
        <v>5</v>
      </c>
      <c r="F7147">
        <v>2020</v>
      </c>
      <c r="G7147">
        <v>35059.155163470001</v>
      </c>
    </row>
    <row r="7148" spans="2:7" x14ac:dyDescent="0.25">
      <c r="B7148" t="s">
        <v>232</v>
      </c>
      <c r="C7148" t="s">
        <v>252</v>
      </c>
      <c r="D7148" t="s">
        <v>257</v>
      </c>
      <c r="E7148">
        <v>5</v>
      </c>
      <c r="F7148">
        <v>2025</v>
      </c>
      <c r="G7148">
        <v>27558.869824500001</v>
      </c>
    </row>
    <row r="7149" spans="2:7" x14ac:dyDescent="0.25">
      <c r="B7149" t="s">
        <v>232</v>
      </c>
      <c r="C7149" t="s">
        <v>252</v>
      </c>
      <c r="D7149" t="s">
        <v>257</v>
      </c>
      <c r="E7149">
        <v>5</v>
      </c>
      <c r="F7149">
        <v>2030</v>
      </c>
      <c r="G7149">
        <v>31533.605438639999</v>
      </c>
    </row>
    <row r="7150" spans="2:7" x14ac:dyDescent="0.25">
      <c r="B7150" t="s">
        <v>232</v>
      </c>
      <c r="C7150" t="s">
        <v>252</v>
      </c>
      <c r="D7150" t="s">
        <v>257</v>
      </c>
      <c r="E7150">
        <v>5</v>
      </c>
      <c r="F7150">
        <v>2035</v>
      </c>
      <c r="G7150">
        <v>28705.44549039</v>
      </c>
    </row>
    <row r="7151" spans="2:7" x14ac:dyDescent="0.25">
      <c r="B7151" t="s">
        <v>232</v>
      </c>
      <c r="C7151" t="s">
        <v>252</v>
      </c>
      <c r="D7151" t="s">
        <v>257</v>
      </c>
      <c r="E7151">
        <v>5</v>
      </c>
      <c r="F7151">
        <v>2040</v>
      </c>
      <c r="G7151">
        <v>31810.593545010001</v>
      </c>
    </row>
    <row r="7152" spans="2:7" x14ac:dyDescent="0.25">
      <c r="B7152" t="s">
        <v>232</v>
      </c>
      <c r="C7152" t="s">
        <v>252</v>
      </c>
      <c r="D7152" t="s">
        <v>257</v>
      </c>
      <c r="E7152">
        <v>5</v>
      </c>
      <c r="F7152">
        <v>2045</v>
      </c>
      <c r="G7152">
        <v>28360.029017749999</v>
      </c>
    </row>
    <row r="7153" spans="2:8" x14ac:dyDescent="0.25">
      <c r="B7153" t="s">
        <v>232</v>
      </c>
      <c r="C7153" t="s">
        <v>252</v>
      </c>
      <c r="D7153" t="s">
        <v>257</v>
      </c>
      <c r="E7153">
        <v>5</v>
      </c>
      <c r="F7153">
        <v>2050</v>
      </c>
      <c r="G7153">
        <v>30326.803267129999</v>
      </c>
    </row>
    <row r="7154" spans="2:8" x14ac:dyDescent="0.25">
      <c r="B7154" t="s">
        <v>232</v>
      </c>
      <c r="C7154" t="s">
        <v>252</v>
      </c>
      <c r="D7154" t="s">
        <v>257</v>
      </c>
      <c r="E7154">
        <v>6</v>
      </c>
      <c r="F7154">
        <v>2010</v>
      </c>
      <c r="G7154">
        <v>54369.604450810002</v>
      </c>
    </row>
    <row r="7155" spans="2:8" x14ac:dyDescent="0.25">
      <c r="B7155" t="s">
        <v>232</v>
      </c>
      <c r="C7155" t="s">
        <v>252</v>
      </c>
      <c r="D7155" t="s">
        <v>257</v>
      </c>
      <c r="E7155">
        <v>6</v>
      </c>
      <c r="F7155">
        <v>2015</v>
      </c>
      <c r="G7155">
        <v>37262.050050520003</v>
      </c>
    </row>
    <row r="7156" spans="2:8" x14ac:dyDescent="0.25">
      <c r="B7156" t="s">
        <v>232</v>
      </c>
      <c r="C7156" t="s">
        <v>252</v>
      </c>
      <c r="D7156" t="s">
        <v>257</v>
      </c>
      <c r="E7156">
        <v>6</v>
      </c>
      <c r="F7156">
        <v>2020</v>
      </c>
      <c r="G7156">
        <v>23158.793815919998</v>
      </c>
    </row>
    <row r="7157" spans="2:8" x14ac:dyDescent="0.25">
      <c r="B7157" t="s">
        <v>232</v>
      </c>
      <c r="C7157" t="s">
        <v>252</v>
      </c>
      <c r="D7157" t="s">
        <v>257</v>
      </c>
      <c r="E7157">
        <v>6</v>
      </c>
      <c r="F7157">
        <v>2025</v>
      </c>
      <c r="G7157">
        <v>19030.08240426</v>
      </c>
    </row>
    <row r="7158" spans="2:8" x14ac:dyDescent="0.25">
      <c r="B7158" t="s">
        <v>232</v>
      </c>
      <c r="C7158" t="s">
        <v>252</v>
      </c>
      <c r="D7158" t="s">
        <v>257</v>
      </c>
      <c r="E7158">
        <v>6</v>
      </c>
      <c r="F7158">
        <v>2030</v>
      </c>
      <c r="G7158">
        <v>17640.074179710002</v>
      </c>
    </row>
    <row r="7159" spans="2:8" x14ac:dyDescent="0.25">
      <c r="B7159" t="s">
        <v>232</v>
      </c>
      <c r="C7159" t="s">
        <v>252</v>
      </c>
      <c r="D7159" t="s">
        <v>257</v>
      </c>
      <c r="E7159">
        <v>6</v>
      </c>
      <c r="F7159">
        <v>2035</v>
      </c>
      <c r="G7159">
        <v>17118.915705120002</v>
      </c>
    </row>
    <row r="7160" spans="2:8" x14ac:dyDescent="0.25">
      <c r="B7160" t="s">
        <v>232</v>
      </c>
      <c r="C7160" t="s">
        <v>252</v>
      </c>
      <c r="D7160" t="s">
        <v>257</v>
      </c>
      <c r="E7160">
        <v>6</v>
      </c>
      <c r="F7160">
        <v>2040</v>
      </c>
      <c r="G7160">
        <v>17752.595889079999</v>
      </c>
    </row>
    <row r="7161" spans="2:8" x14ac:dyDescent="0.25">
      <c r="B7161" t="s">
        <v>232</v>
      </c>
      <c r="C7161" t="s">
        <v>252</v>
      </c>
      <c r="D7161" t="s">
        <v>257</v>
      </c>
      <c r="E7161">
        <v>6</v>
      </c>
      <c r="F7161">
        <v>2045</v>
      </c>
      <c r="G7161">
        <v>16039.679842490001</v>
      </c>
    </row>
    <row r="7162" spans="2:8" x14ac:dyDescent="0.25">
      <c r="B7162" t="s">
        <v>232</v>
      </c>
      <c r="C7162" t="s">
        <v>252</v>
      </c>
      <c r="D7162" t="s">
        <v>257</v>
      </c>
      <c r="E7162">
        <v>6</v>
      </c>
      <c r="F7162">
        <v>2050</v>
      </c>
      <c r="G7162">
        <v>15140.06707972</v>
      </c>
      <c r="H7162" s="161"/>
    </row>
    <row r="7163" spans="2:8" x14ac:dyDescent="0.25">
      <c r="B7163" t="s">
        <v>232</v>
      </c>
      <c r="C7163" t="s">
        <v>252</v>
      </c>
      <c r="D7163" t="s">
        <v>258</v>
      </c>
      <c r="E7163">
        <v>1</v>
      </c>
      <c r="F7163">
        <v>2010</v>
      </c>
      <c r="G7163" s="161">
        <v>705958.50111900002</v>
      </c>
      <c r="H7163" s="161"/>
    </row>
    <row r="7164" spans="2:8" x14ac:dyDescent="0.25">
      <c r="B7164" t="s">
        <v>232</v>
      </c>
      <c r="C7164" t="s">
        <v>252</v>
      </c>
      <c r="D7164" t="s">
        <v>258</v>
      </c>
      <c r="E7164">
        <v>1</v>
      </c>
      <c r="F7164">
        <v>2015</v>
      </c>
      <c r="G7164" s="161">
        <v>756933.00084600004</v>
      </c>
      <c r="H7164" s="161"/>
    </row>
    <row r="7165" spans="2:8" x14ac:dyDescent="0.25">
      <c r="B7165" t="s">
        <v>232</v>
      </c>
      <c r="C7165" t="s">
        <v>252</v>
      </c>
      <c r="D7165" t="s">
        <v>258</v>
      </c>
      <c r="E7165">
        <v>1</v>
      </c>
      <c r="F7165">
        <v>2020</v>
      </c>
      <c r="G7165" s="161">
        <v>803544.30256800004</v>
      </c>
      <c r="H7165" s="161"/>
    </row>
    <row r="7166" spans="2:8" x14ac:dyDescent="0.25">
      <c r="B7166" t="s">
        <v>232</v>
      </c>
      <c r="C7166" t="s">
        <v>252</v>
      </c>
      <c r="D7166" t="s">
        <v>258</v>
      </c>
      <c r="E7166">
        <v>1</v>
      </c>
      <c r="F7166">
        <v>2025</v>
      </c>
      <c r="G7166" s="161">
        <v>876296.70229199994</v>
      </c>
      <c r="H7166" s="161"/>
    </row>
    <row r="7167" spans="2:8" x14ac:dyDescent="0.25">
      <c r="B7167" t="s">
        <v>232</v>
      </c>
      <c r="C7167" t="s">
        <v>252</v>
      </c>
      <c r="D7167" t="s">
        <v>258</v>
      </c>
      <c r="E7167">
        <v>1</v>
      </c>
      <c r="F7167">
        <v>2030</v>
      </c>
      <c r="G7167" s="161">
        <v>933826.49262799998</v>
      </c>
      <c r="H7167" s="161"/>
    </row>
    <row r="7168" spans="2:8" x14ac:dyDescent="0.25">
      <c r="B7168" t="s">
        <v>232</v>
      </c>
      <c r="C7168" t="s">
        <v>252</v>
      </c>
      <c r="D7168" t="s">
        <v>258</v>
      </c>
      <c r="E7168">
        <v>1</v>
      </c>
      <c r="F7168">
        <v>2035</v>
      </c>
      <c r="G7168" s="161">
        <v>995668.68526299996</v>
      </c>
      <c r="H7168" s="161"/>
    </row>
    <row r="7169" spans="2:8" x14ac:dyDescent="0.25">
      <c r="B7169" t="s">
        <v>232</v>
      </c>
      <c r="C7169" t="s">
        <v>252</v>
      </c>
      <c r="D7169" t="s">
        <v>258</v>
      </c>
      <c r="E7169">
        <v>1</v>
      </c>
      <c r="F7169">
        <v>2040</v>
      </c>
      <c r="G7169" s="161">
        <v>1029080.04033</v>
      </c>
      <c r="H7169" s="161"/>
    </row>
    <row r="7170" spans="2:8" x14ac:dyDescent="0.25">
      <c r="B7170" t="s">
        <v>232</v>
      </c>
      <c r="C7170" t="s">
        <v>252</v>
      </c>
      <c r="D7170" t="s">
        <v>258</v>
      </c>
      <c r="E7170">
        <v>1</v>
      </c>
      <c r="F7170">
        <v>2045</v>
      </c>
      <c r="G7170" s="161">
        <v>1059185.12353</v>
      </c>
      <c r="H7170" s="161"/>
    </row>
    <row r="7171" spans="2:8" x14ac:dyDescent="0.25">
      <c r="B7171" t="s">
        <v>232</v>
      </c>
      <c r="C7171" t="s">
        <v>252</v>
      </c>
      <c r="D7171" t="s">
        <v>258</v>
      </c>
      <c r="E7171">
        <v>1</v>
      </c>
      <c r="F7171">
        <v>2050</v>
      </c>
      <c r="G7171" s="161">
        <v>1105079.7864099999</v>
      </c>
      <c r="H7171" s="161"/>
    </row>
    <row r="7172" spans="2:8" x14ac:dyDescent="0.25">
      <c r="B7172" t="s">
        <v>232</v>
      </c>
      <c r="C7172" t="s">
        <v>252</v>
      </c>
      <c r="D7172" t="s">
        <v>258</v>
      </c>
      <c r="E7172">
        <v>2</v>
      </c>
      <c r="F7172">
        <v>2010</v>
      </c>
      <c r="G7172" s="161">
        <v>298619.45559899998</v>
      </c>
      <c r="H7172" s="161"/>
    </row>
    <row r="7173" spans="2:8" x14ac:dyDescent="0.25">
      <c r="B7173" t="s">
        <v>232</v>
      </c>
      <c r="C7173" t="s">
        <v>252</v>
      </c>
      <c r="D7173" t="s">
        <v>258</v>
      </c>
      <c r="E7173">
        <v>2</v>
      </c>
      <c r="F7173">
        <v>2015</v>
      </c>
      <c r="G7173" s="161">
        <v>336199.61393799999</v>
      </c>
      <c r="H7173" s="161"/>
    </row>
    <row r="7174" spans="2:8" x14ac:dyDescent="0.25">
      <c r="B7174" t="s">
        <v>232</v>
      </c>
      <c r="C7174" t="s">
        <v>252</v>
      </c>
      <c r="D7174" t="s">
        <v>258</v>
      </c>
      <c r="E7174">
        <v>2</v>
      </c>
      <c r="F7174">
        <v>2020</v>
      </c>
      <c r="G7174" s="161">
        <v>371535.44275500003</v>
      </c>
      <c r="H7174" s="161"/>
    </row>
    <row r="7175" spans="2:8" x14ac:dyDescent="0.25">
      <c r="B7175" t="s">
        <v>232</v>
      </c>
      <c r="C7175" t="s">
        <v>252</v>
      </c>
      <c r="D7175" t="s">
        <v>258</v>
      </c>
      <c r="E7175">
        <v>2</v>
      </c>
      <c r="F7175">
        <v>2025</v>
      </c>
      <c r="G7175" s="161">
        <v>398222.654775</v>
      </c>
      <c r="H7175" s="161"/>
    </row>
    <row r="7176" spans="2:8" x14ac:dyDescent="0.25">
      <c r="B7176" t="s">
        <v>232</v>
      </c>
      <c r="C7176" t="s">
        <v>252</v>
      </c>
      <c r="D7176" t="s">
        <v>258</v>
      </c>
      <c r="E7176">
        <v>2</v>
      </c>
      <c r="F7176">
        <v>2030</v>
      </c>
      <c r="G7176" s="161">
        <v>415912.97866399999</v>
      </c>
      <c r="H7176" s="161"/>
    </row>
    <row r="7177" spans="2:8" x14ac:dyDescent="0.25">
      <c r="B7177" t="s">
        <v>232</v>
      </c>
      <c r="C7177" t="s">
        <v>252</v>
      </c>
      <c r="D7177" t="s">
        <v>258</v>
      </c>
      <c r="E7177">
        <v>2</v>
      </c>
      <c r="F7177">
        <v>2035</v>
      </c>
      <c r="G7177" s="161">
        <v>427729.90417400002</v>
      </c>
      <c r="H7177" s="161"/>
    </row>
    <row r="7178" spans="2:8" x14ac:dyDescent="0.25">
      <c r="B7178" t="s">
        <v>232</v>
      </c>
      <c r="C7178" t="s">
        <v>252</v>
      </c>
      <c r="D7178" t="s">
        <v>258</v>
      </c>
      <c r="E7178">
        <v>2</v>
      </c>
      <c r="F7178">
        <v>2040</v>
      </c>
      <c r="G7178" s="161">
        <v>436108.89207399997</v>
      </c>
      <c r="H7178" s="161"/>
    </row>
    <row r="7179" spans="2:8" x14ac:dyDescent="0.25">
      <c r="B7179" t="s">
        <v>232</v>
      </c>
      <c r="C7179" t="s">
        <v>252</v>
      </c>
      <c r="D7179" t="s">
        <v>258</v>
      </c>
      <c r="E7179">
        <v>2</v>
      </c>
      <c r="F7179">
        <v>2045</v>
      </c>
      <c r="G7179" s="161">
        <v>453201.91655700002</v>
      </c>
      <c r="H7179" s="161"/>
    </row>
    <row r="7180" spans="2:8" x14ac:dyDescent="0.25">
      <c r="B7180" t="s">
        <v>232</v>
      </c>
      <c r="C7180" t="s">
        <v>252</v>
      </c>
      <c r="D7180" t="s">
        <v>258</v>
      </c>
      <c r="E7180">
        <v>2</v>
      </c>
      <c r="F7180">
        <v>2050</v>
      </c>
      <c r="G7180" s="161">
        <v>451463.19212299999</v>
      </c>
    </row>
    <row r="7181" spans="2:8" x14ac:dyDescent="0.25">
      <c r="B7181" t="s">
        <v>232</v>
      </c>
      <c r="C7181" t="s">
        <v>252</v>
      </c>
      <c r="D7181" t="s">
        <v>258</v>
      </c>
      <c r="E7181">
        <v>3</v>
      </c>
      <c r="F7181">
        <v>2010</v>
      </c>
      <c r="G7181">
        <v>94621.368353590005</v>
      </c>
      <c r="H7181" s="161"/>
    </row>
    <row r="7182" spans="2:8" x14ac:dyDescent="0.25">
      <c r="B7182" t="s">
        <v>232</v>
      </c>
      <c r="C7182" t="s">
        <v>252</v>
      </c>
      <c r="D7182" t="s">
        <v>258</v>
      </c>
      <c r="E7182">
        <v>3</v>
      </c>
      <c r="F7182">
        <v>2015</v>
      </c>
      <c r="G7182" s="161">
        <v>118961.39404</v>
      </c>
      <c r="H7182" s="161"/>
    </row>
    <row r="7183" spans="2:8" x14ac:dyDescent="0.25">
      <c r="B7183" t="s">
        <v>232</v>
      </c>
      <c r="C7183" t="s">
        <v>252</v>
      </c>
      <c r="D7183" t="s">
        <v>258</v>
      </c>
      <c r="E7183">
        <v>3</v>
      </c>
      <c r="F7183">
        <v>2020</v>
      </c>
      <c r="G7183" s="161">
        <v>130067.444095</v>
      </c>
      <c r="H7183" s="161"/>
    </row>
    <row r="7184" spans="2:8" x14ac:dyDescent="0.25">
      <c r="B7184" t="s">
        <v>232</v>
      </c>
      <c r="C7184" t="s">
        <v>252</v>
      </c>
      <c r="D7184" t="s">
        <v>258</v>
      </c>
      <c r="E7184">
        <v>3</v>
      </c>
      <c r="F7184">
        <v>2025</v>
      </c>
      <c r="G7184" s="161">
        <v>135336.47761999999</v>
      </c>
      <c r="H7184" s="161"/>
    </row>
    <row r="7185" spans="2:8" x14ac:dyDescent="0.25">
      <c r="B7185" t="s">
        <v>232</v>
      </c>
      <c r="C7185" t="s">
        <v>252</v>
      </c>
      <c r="D7185" t="s">
        <v>258</v>
      </c>
      <c r="E7185">
        <v>3</v>
      </c>
      <c r="F7185">
        <v>2030</v>
      </c>
      <c r="G7185" s="161">
        <v>142641.373123</v>
      </c>
      <c r="H7185" s="161"/>
    </row>
    <row r="7186" spans="2:8" x14ac:dyDescent="0.25">
      <c r="B7186" t="s">
        <v>232</v>
      </c>
      <c r="C7186" t="s">
        <v>252</v>
      </c>
      <c r="D7186" t="s">
        <v>258</v>
      </c>
      <c r="E7186">
        <v>3</v>
      </c>
      <c r="F7186">
        <v>2035</v>
      </c>
      <c r="G7186" s="161">
        <v>144051.37440900001</v>
      </c>
      <c r="H7186" s="161"/>
    </row>
    <row r="7187" spans="2:8" x14ac:dyDescent="0.25">
      <c r="B7187" t="s">
        <v>232</v>
      </c>
      <c r="C7187" t="s">
        <v>252</v>
      </c>
      <c r="D7187" t="s">
        <v>258</v>
      </c>
      <c r="E7187">
        <v>3</v>
      </c>
      <c r="F7187">
        <v>2040</v>
      </c>
      <c r="G7187" s="161">
        <v>148872.45654499999</v>
      </c>
      <c r="H7187" s="161"/>
    </row>
    <row r="7188" spans="2:8" x14ac:dyDescent="0.25">
      <c r="B7188" t="s">
        <v>232</v>
      </c>
      <c r="C7188" t="s">
        <v>252</v>
      </c>
      <c r="D7188" t="s">
        <v>258</v>
      </c>
      <c r="E7188">
        <v>3</v>
      </c>
      <c r="F7188">
        <v>2045</v>
      </c>
      <c r="G7188" s="161">
        <v>144012.88866299999</v>
      </c>
      <c r="H7188" s="161"/>
    </row>
    <row r="7189" spans="2:8" x14ac:dyDescent="0.25">
      <c r="B7189" t="s">
        <v>232</v>
      </c>
      <c r="C7189" t="s">
        <v>252</v>
      </c>
      <c r="D7189" t="s">
        <v>258</v>
      </c>
      <c r="E7189">
        <v>3</v>
      </c>
      <c r="F7189">
        <v>2050</v>
      </c>
      <c r="G7189" s="161">
        <v>149573.726421</v>
      </c>
    </row>
    <row r="7190" spans="2:8" x14ac:dyDescent="0.25">
      <c r="B7190" t="s">
        <v>232</v>
      </c>
      <c r="C7190" t="s">
        <v>252</v>
      </c>
      <c r="D7190" t="s">
        <v>258</v>
      </c>
      <c r="E7190">
        <v>4</v>
      </c>
      <c r="F7190">
        <v>2010</v>
      </c>
      <c r="G7190">
        <v>46078.46985532</v>
      </c>
    </row>
    <row r="7191" spans="2:8" x14ac:dyDescent="0.25">
      <c r="B7191" t="s">
        <v>232</v>
      </c>
      <c r="C7191" t="s">
        <v>252</v>
      </c>
      <c r="D7191" t="s">
        <v>258</v>
      </c>
      <c r="E7191">
        <v>4</v>
      </c>
      <c r="F7191">
        <v>2015</v>
      </c>
      <c r="G7191">
        <v>64945.007678590002</v>
      </c>
    </row>
    <row r="7192" spans="2:8" x14ac:dyDescent="0.25">
      <c r="B7192" t="s">
        <v>232</v>
      </c>
      <c r="C7192" t="s">
        <v>252</v>
      </c>
      <c r="D7192" t="s">
        <v>258</v>
      </c>
      <c r="E7192">
        <v>4</v>
      </c>
      <c r="F7192">
        <v>2020</v>
      </c>
      <c r="G7192">
        <v>71958.139595290006</v>
      </c>
    </row>
    <row r="7193" spans="2:8" x14ac:dyDescent="0.25">
      <c r="B7193" t="s">
        <v>232</v>
      </c>
      <c r="C7193" t="s">
        <v>252</v>
      </c>
      <c r="D7193" t="s">
        <v>258</v>
      </c>
      <c r="E7193">
        <v>4</v>
      </c>
      <c r="F7193">
        <v>2025</v>
      </c>
      <c r="G7193">
        <v>76295.765958279997</v>
      </c>
    </row>
    <row r="7194" spans="2:8" x14ac:dyDescent="0.25">
      <c r="B7194" t="s">
        <v>232</v>
      </c>
      <c r="C7194" t="s">
        <v>252</v>
      </c>
      <c r="D7194" t="s">
        <v>258</v>
      </c>
      <c r="E7194">
        <v>4</v>
      </c>
      <c r="F7194">
        <v>2030</v>
      </c>
      <c r="G7194">
        <v>77777.870639460001</v>
      </c>
    </row>
    <row r="7195" spans="2:8" x14ac:dyDescent="0.25">
      <c r="B7195" t="s">
        <v>232</v>
      </c>
      <c r="C7195" t="s">
        <v>252</v>
      </c>
      <c r="D7195" t="s">
        <v>258</v>
      </c>
      <c r="E7195">
        <v>4</v>
      </c>
      <c r="F7195">
        <v>2035</v>
      </c>
      <c r="G7195">
        <v>77866.470222310003</v>
      </c>
    </row>
    <row r="7196" spans="2:8" x14ac:dyDescent="0.25">
      <c r="B7196" t="s">
        <v>232</v>
      </c>
      <c r="C7196" t="s">
        <v>252</v>
      </c>
      <c r="D7196" t="s">
        <v>258</v>
      </c>
      <c r="E7196">
        <v>4</v>
      </c>
      <c r="F7196">
        <v>2040</v>
      </c>
      <c r="G7196">
        <v>80215.525365309994</v>
      </c>
    </row>
    <row r="7197" spans="2:8" x14ac:dyDescent="0.25">
      <c r="B7197" t="s">
        <v>232</v>
      </c>
      <c r="C7197" t="s">
        <v>252</v>
      </c>
      <c r="D7197" t="s">
        <v>258</v>
      </c>
      <c r="E7197">
        <v>4</v>
      </c>
      <c r="F7197">
        <v>2045</v>
      </c>
      <c r="G7197">
        <v>84102.180726599996</v>
      </c>
    </row>
    <row r="7198" spans="2:8" x14ac:dyDescent="0.25">
      <c r="B7198" t="s">
        <v>232</v>
      </c>
      <c r="C7198" t="s">
        <v>252</v>
      </c>
      <c r="D7198" t="s">
        <v>258</v>
      </c>
      <c r="E7198">
        <v>4</v>
      </c>
      <c r="F7198">
        <v>2050</v>
      </c>
      <c r="G7198">
        <v>86625.154434459997</v>
      </c>
    </row>
    <row r="7199" spans="2:8" x14ac:dyDescent="0.25">
      <c r="B7199" t="s">
        <v>232</v>
      </c>
      <c r="C7199" t="s">
        <v>252</v>
      </c>
      <c r="D7199" t="s">
        <v>258</v>
      </c>
      <c r="E7199">
        <v>5</v>
      </c>
      <c r="F7199">
        <v>2010</v>
      </c>
      <c r="G7199">
        <v>16473.946548250002</v>
      </c>
    </row>
    <row r="7200" spans="2:8" x14ac:dyDescent="0.25">
      <c r="B7200" t="s">
        <v>232</v>
      </c>
      <c r="C7200" t="s">
        <v>252</v>
      </c>
      <c r="D7200" t="s">
        <v>258</v>
      </c>
      <c r="E7200">
        <v>5</v>
      </c>
      <c r="F7200">
        <v>2015</v>
      </c>
      <c r="G7200">
        <v>24157.600551380001</v>
      </c>
    </row>
    <row r="7201" spans="2:8" x14ac:dyDescent="0.25">
      <c r="B7201" t="s">
        <v>232</v>
      </c>
      <c r="C7201" t="s">
        <v>252</v>
      </c>
      <c r="D7201" t="s">
        <v>258</v>
      </c>
      <c r="E7201">
        <v>5</v>
      </c>
      <c r="F7201">
        <v>2020</v>
      </c>
      <c r="G7201">
        <v>24186.659353399999</v>
      </c>
    </row>
    <row r="7202" spans="2:8" x14ac:dyDescent="0.25">
      <c r="B7202" t="s">
        <v>232</v>
      </c>
      <c r="C7202" t="s">
        <v>252</v>
      </c>
      <c r="D7202" t="s">
        <v>258</v>
      </c>
      <c r="E7202">
        <v>5</v>
      </c>
      <c r="F7202">
        <v>2025</v>
      </c>
      <c r="G7202">
        <v>26760.036918990001</v>
      </c>
    </row>
    <row r="7203" spans="2:8" x14ac:dyDescent="0.25">
      <c r="B7203" t="s">
        <v>232</v>
      </c>
      <c r="C7203" t="s">
        <v>252</v>
      </c>
      <c r="D7203" t="s">
        <v>258</v>
      </c>
      <c r="E7203">
        <v>5</v>
      </c>
      <c r="F7203">
        <v>2030</v>
      </c>
      <c r="G7203">
        <v>27626.707597969998</v>
      </c>
    </row>
    <row r="7204" spans="2:8" x14ac:dyDescent="0.25">
      <c r="B7204" t="s">
        <v>232</v>
      </c>
      <c r="C7204" t="s">
        <v>252</v>
      </c>
      <c r="D7204" t="s">
        <v>258</v>
      </c>
      <c r="E7204">
        <v>5</v>
      </c>
      <c r="F7204">
        <v>2035</v>
      </c>
      <c r="G7204">
        <v>28165.117156320001</v>
      </c>
    </row>
    <row r="7205" spans="2:8" x14ac:dyDescent="0.25">
      <c r="B7205" t="s">
        <v>232</v>
      </c>
      <c r="C7205" t="s">
        <v>252</v>
      </c>
      <c r="D7205" t="s">
        <v>258</v>
      </c>
      <c r="E7205">
        <v>5</v>
      </c>
      <c r="F7205">
        <v>2040</v>
      </c>
      <c r="G7205">
        <v>27603.66472936</v>
      </c>
    </row>
    <row r="7206" spans="2:8" x14ac:dyDescent="0.25">
      <c r="B7206" t="s">
        <v>232</v>
      </c>
      <c r="C7206" t="s">
        <v>252</v>
      </c>
      <c r="D7206" t="s">
        <v>258</v>
      </c>
      <c r="E7206">
        <v>5</v>
      </c>
      <c r="F7206">
        <v>2045</v>
      </c>
      <c r="G7206">
        <v>27060.119840579999</v>
      </c>
    </row>
    <row r="7207" spans="2:8" x14ac:dyDescent="0.25">
      <c r="B7207" t="s">
        <v>232</v>
      </c>
      <c r="C7207" t="s">
        <v>252</v>
      </c>
      <c r="D7207" t="s">
        <v>258</v>
      </c>
      <c r="E7207">
        <v>5</v>
      </c>
      <c r="F7207">
        <v>2050</v>
      </c>
      <c r="G7207">
        <v>28642.410136179999</v>
      </c>
    </row>
    <row r="7208" spans="2:8" x14ac:dyDescent="0.25">
      <c r="B7208" t="s">
        <v>232</v>
      </c>
      <c r="C7208" t="s">
        <v>252</v>
      </c>
      <c r="D7208" t="s">
        <v>258</v>
      </c>
      <c r="E7208">
        <v>6</v>
      </c>
      <c r="F7208">
        <v>2010</v>
      </c>
      <c r="G7208">
        <v>13882.10470991</v>
      </c>
    </row>
    <row r="7209" spans="2:8" x14ac:dyDescent="0.25">
      <c r="B7209" t="s">
        <v>232</v>
      </c>
      <c r="C7209" t="s">
        <v>252</v>
      </c>
      <c r="D7209" t="s">
        <v>258</v>
      </c>
      <c r="E7209">
        <v>6</v>
      </c>
      <c r="F7209">
        <v>2015</v>
      </c>
      <c r="G7209">
        <v>12741.97575688</v>
      </c>
    </row>
    <row r="7210" spans="2:8" x14ac:dyDescent="0.25">
      <c r="B7210" t="s">
        <v>232</v>
      </c>
      <c r="C7210" t="s">
        <v>252</v>
      </c>
      <c r="D7210" t="s">
        <v>258</v>
      </c>
      <c r="E7210">
        <v>6</v>
      </c>
      <c r="F7210">
        <v>2020</v>
      </c>
      <c r="G7210">
        <v>12430.045616769999</v>
      </c>
    </row>
    <row r="7211" spans="2:8" x14ac:dyDescent="0.25">
      <c r="B7211" t="s">
        <v>232</v>
      </c>
      <c r="C7211" t="s">
        <v>252</v>
      </c>
      <c r="D7211" t="s">
        <v>258</v>
      </c>
      <c r="E7211">
        <v>6</v>
      </c>
      <c r="F7211">
        <v>2025</v>
      </c>
      <c r="G7211">
        <v>13972.2729439</v>
      </c>
    </row>
    <row r="7212" spans="2:8" x14ac:dyDescent="0.25">
      <c r="B7212" t="s">
        <v>232</v>
      </c>
      <c r="C7212" t="s">
        <v>252</v>
      </c>
      <c r="D7212" t="s">
        <v>258</v>
      </c>
      <c r="E7212">
        <v>6</v>
      </c>
      <c r="F7212">
        <v>2030</v>
      </c>
      <c r="G7212">
        <v>14087.42365674</v>
      </c>
    </row>
    <row r="7213" spans="2:8" x14ac:dyDescent="0.25">
      <c r="B7213" t="s">
        <v>232</v>
      </c>
      <c r="C7213" t="s">
        <v>252</v>
      </c>
      <c r="D7213" t="s">
        <v>258</v>
      </c>
      <c r="E7213">
        <v>6</v>
      </c>
      <c r="F7213">
        <v>2035</v>
      </c>
      <c r="G7213">
        <v>12899.0316977</v>
      </c>
    </row>
    <row r="7214" spans="2:8" x14ac:dyDescent="0.25">
      <c r="B7214" t="s">
        <v>232</v>
      </c>
      <c r="C7214" t="s">
        <v>252</v>
      </c>
      <c r="D7214" t="s">
        <v>258</v>
      </c>
      <c r="E7214">
        <v>6</v>
      </c>
      <c r="F7214">
        <v>2040</v>
      </c>
      <c r="G7214">
        <v>12886.82593447</v>
      </c>
    </row>
    <row r="7215" spans="2:8" x14ac:dyDescent="0.25">
      <c r="B7215" t="s">
        <v>232</v>
      </c>
      <c r="C7215" t="s">
        <v>252</v>
      </c>
      <c r="D7215" t="s">
        <v>258</v>
      </c>
      <c r="E7215">
        <v>6</v>
      </c>
      <c r="F7215">
        <v>2045</v>
      </c>
      <c r="G7215">
        <v>12821.78916058</v>
      </c>
    </row>
    <row r="7216" spans="2:8" x14ac:dyDescent="0.25">
      <c r="B7216" t="s">
        <v>232</v>
      </c>
      <c r="C7216" t="s">
        <v>252</v>
      </c>
      <c r="D7216" t="s">
        <v>258</v>
      </c>
      <c r="E7216">
        <v>6</v>
      </c>
      <c r="F7216">
        <v>2050</v>
      </c>
      <c r="G7216">
        <v>11115.520726340001</v>
      </c>
      <c r="H7216" s="161"/>
    </row>
    <row r="7217" spans="2:8" x14ac:dyDescent="0.25">
      <c r="B7217" t="s">
        <v>232</v>
      </c>
      <c r="C7217" t="s">
        <v>252</v>
      </c>
      <c r="D7217" t="s">
        <v>259</v>
      </c>
      <c r="E7217">
        <v>1</v>
      </c>
      <c r="F7217">
        <v>2010</v>
      </c>
      <c r="G7217" s="161">
        <v>469999.65096200001</v>
      </c>
      <c r="H7217" s="161"/>
    </row>
    <row r="7218" spans="2:8" x14ac:dyDescent="0.25">
      <c r="B7218" t="s">
        <v>232</v>
      </c>
      <c r="C7218" t="s">
        <v>252</v>
      </c>
      <c r="D7218" t="s">
        <v>259</v>
      </c>
      <c r="E7218">
        <v>1</v>
      </c>
      <c r="F7218">
        <v>2015</v>
      </c>
      <c r="G7218" s="161">
        <v>497220.55209900002</v>
      </c>
      <c r="H7218" s="161"/>
    </row>
    <row r="7219" spans="2:8" x14ac:dyDescent="0.25">
      <c r="B7219" t="s">
        <v>232</v>
      </c>
      <c r="C7219" t="s">
        <v>252</v>
      </c>
      <c r="D7219" t="s">
        <v>259</v>
      </c>
      <c r="E7219">
        <v>1</v>
      </c>
      <c r="F7219">
        <v>2020</v>
      </c>
      <c r="G7219" s="161">
        <v>556858.40789000003</v>
      </c>
      <c r="H7219" s="161"/>
    </row>
    <row r="7220" spans="2:8" x14ac:dyDescent="0.25">
      <c r="B7220" t="s">
        <v>232</v>
      </c>
      <c r="C7220" t="s">
        <v>252</v>
      </c>
      <c r="D7220" t="s">
        <v>259</v>
      </c>
      <c r="E7220">
        <v>1</v>
      </c>
      <c r="F7220">
        <v>2025</v>
      </c>
      <c r="G7220" s="161">
        <v>585067.13494500006</v>
      </c>
      <c r="H7220" s="161"/>
    </row>
    <row r="7221" spans="2:8" x14ac:dyDescent="0.25">
      <c r="B7221" t="s">
        <v>232</v>
      </c>
      <c r="C7221" t="s">
        <v>252</v>
      </c>
      <c r="D7221" t="s">
        <v>259</v>
      </c>
      <c r="E7221">
        <v>1</v>
      </c>
      <c r="F7221">
        <v>2030</v>
      </c>
      <c r="G7221" s="161">
        <v>637493.56601499999</v>
      </c>
      <c r="H7221" s="161"/>
    </row>
    <row r="7222" spans="2:8" x14ac:dyDescent="0.25">
      <c r="B7222" t="s">
        <v>232</v>
      </c>
      <c r="C7222" t="s">
        <v>252</v>
      </c>
      <c r="D7222" t="s">
        <v>259</v>
      </c>
      <c r="E7222">
        <v>1</v>
      </c>
      <c r="F7222">
        <v>2035</v>
      </c>
      <c r="G7222" s="161">
        <v>685670.314594</v>
      </c>
      <c r="H7222" s="161"/>
    </row>
    <row r="7223" spans="2:8" x14ac:dyDescent="0.25">
      <c r="B7223" t="s">
        <v>232</v>
      </c>
      <c r="C7223" t="s">
        <v>252</v>
      </c>
      <c r="D7223" t="s">
        <v>259</v>
      </c>
      <c r="E7223">
        <v>1</v>
      </c>
      <c r="F7223">
        <v>2040</v>
      </c>
      <c r="G7223" s="161">
        <v>708773.65588900005</v>
      </c>
      <c r="H7223" s="161"/>
    </row>
    <row r="7224" spans="2:8" x14ac:dyDescent="0.25">
      <c r="B7224" t="s">
        <v>232</v>
      </c>
      <c r="C7224" t="s">
        <v>252</v>
      </c>
      <c r="D7224" t="s">
        <v>259</v>
      </c>
      <c r="E7224">
        <v>1</v>
      </c>
      <c r="F7224">
        <v>2045</v>
      </c>
      <c r="G7224" s="161">
        <v>728358.67885499995</v>
      </c>
      <c r="H7224" s="161"/>
    </row>
    <row r="7225" spans="2:8" x14ac:dyDescent="0.25">
      <c r="B7225" t="s">
        <v>232</v>
      </c>
      <c r="C7225" t="s">
        <v>252</v>
      </c>
      <c r="D7225" t="s">
        <v>259</v>
      </c>
      <c r="E7225">
        <v>1</v>
      </c>
      <c r="F7225">
        <v>2050</v>
      </c>
      <c r="G7225" s="161">
        <v>758352.88044400001</v>
      </c>
      <c r="H7225" s="161"/>
    </row>
    <row r="7226" spans="2:8" x14ac:dyDescent="0.25">
      <c r="B7226" t="s">
        <v>232</v>
      </c>
      <c r="C7226" t="s">
        <v>252</v>
      </c>
      <c r="D7226" t="s">
        <v>259</v>
      </c>
      <c r="E7226">
        <v>2</v>
      </c>
      <c r="F7226">
        <v>2010</v>
      </c>
      <c r="G7226" s="161">
        <v>323954.92559499998</v>
      </c>
      <c r="H7226" s="161"/>
    </row>
    <row r="7227" spans="2:8" x14ac:dyDescent="0.25">
      <c r="B7227" t="s">
        <v>232</v>
      </c>
      <c r="C7227" t="s">
        <v>252</v>
      </c>
      <c r="D7227" t="s">
        <v>259</v>
      </c>
      <c r="E7227">
        <v>2</v>
      </c>
      <c r="F7227">
        <v>2015</v>
      </c>
      <c r="G7227" s="161">
        <v>293579.73382700002</v>
      </c>
      <c r="H7227" s="161"/>
    </row>
    <row r="7228" spans="2:8" x14ac:dyDescent="0.25">
      <c r="B7228" t="s">
        <v>232</v>
      </c>
      <c r="C7228" t="s">
        <v>252</v>
      </c>
      <c r="D7228" t="s">
        <v>259</v>
      </c>
      <c r="E7228">
        <v>2</v>
      </c>
      <c r="F7228">
        <v>2020</v>
      </c>
      <c r="G7228" s="161">
        <v>320570.98234799999</v>
      </c>
      <c r="H7228" s="161"/>
    </row>
    <row r="7229" spans="2:8" x14ac:dyDescent="0.25">
      <c r="B7229" t="s">
        <v>232</v>
      </c>
      <c r="C7229" t="s">
        <v>252</v>
      </c>
      <c r="D7229" t="s">
        <v>259</v>
      </c>
      <c r="E7229">
        <v>2</v>
      </c>
      <c r="F7229">
        <v>2025</v>
      </c>
      <c r="G7229" s="161">
        <v>331519.77127000003</v>
      </c>
      <c r="H7229" s="161"/>
    </row>
    <row r="7230" spans="2:8" x14ac:dyDescent="0.25">
      <c r="B7230" t="s">
        <v>232</v>
      </c>
      <c r="C7230" t="s">
        <v>252</v>
      </c>
      <c r="D7230" t="s">
        <v>259</v>
      </c>
      <c r="E7230">
        <v>2</v>
      </c>
      <c r="F7230">
        <v>2030</v>
      </c>
      <c r="G7230" s="161">
        <v>353461.48919300002</v>
      </c>
      <c r="H7230" s="161"/>
    </row>
    <row r="7231" spans="2:8" x14ac:dyDescent="0.25">
      <c r="B7231" t="s">
        <v>232</v>
      </c>
      <c r="C7231" t="s">
        <v>252</v>
      </c>
      <c r="D7231" t="s">
        <v>259</v>
      </c>
      <c r="E7231">
        <v>2</v>
      </c>
      <c r="F7231">
        <v>2035</v>
      </c>
      <c r="G7231" s="161">
        <v>363747.97488699999</v>
      </c>
      <c r="H7231" s="161"/>
    </row>
    <row r="7232" spans="2:8" x14ac:dyDescent="0.25">
      <c r="B7232" t="s">
        <v>232</v>
      </c>
      <c r="C7232" t="s">
        <v>252</v>
      </c>
      <c r="D7232" t="s">
        <v>259</v>
      </c>
      <c r="E7232">
        <v>2</v>
      </c>
      <c r="F7232">
        <v>2040</v>
      </c>
      <c r="G7232" s="161">
        <v>371804.872729</v>
      </c>
      <c r="H7232" s="161"/>
    </row>
    <row r="7233" spans="2:8" x14ac:dyDescent="0.25">
      <c r="B7233" t="s">
        <v>232</v>
      </c>
      <c r="C7233" t="s">
        <v>252</v>
      </c>
      <c r="D7233" t="s">
        <v>259</v>
      </c>
      <c r="E7233">
        <v>2</v>
      </c>
      <c r="F7233">
        <v>2045</v>
      </c>
      <c r="G7233" s="161">
        <v>390034.35141900001</v>
      </c>
      <c r="H7233" s="161"/>
    </row>
    <row r="7234" spans="2:8" x14ac:dyDescent="0.25">
      <c r="B7234" t="s">
        <v>232</v>
      </c>
      <c r="C7234" t="s">
        <v>252</v>
      </c>
      <c r="D7234" t="s">
        <v>259</v>
      </c>
      <c r="E7234">
        <v>2</v>
      </c>
      <c r="F7234">
        <v>2050</v>
      </c>
      <c r="G7234" s="161">
        <v>394124.61280200002</v>
      </c>
    </row>
    <row r="7235" spans="2:8" x14ac:dyDescent="0.25">
      <c r="B7235" t="s">
        <v>232</v>
      </c>
      <c r="C7235" t="s">
        <v>252</v>
      </c>
      <c r="D7235" t="s">
        <v>259</v>
      </c>
      <c r="E7235">
        <v>3</v>
      </c>
      <c r="F7235">
        <v>2010</v>
      </c>
      <c r="G7235">
        <v>74521.721045230006</v>
      </c>
    </row>
    <row r="7236" spans="2:8" x14ac:dyDescent="0.25">
      <c r="B7236" t="s">
        <v>232</v>
      </c>
      <c r="C7236" t="s">
        <v>252</v>
      </c>
      <c r="D7236" t="s">
        <v>259</v>
      </c>
      <c r="E7236">
        <v>3</v>
      </c>
      <c r="F7236">
        <v>2015</v>
      </c>
      <c r="G7236">
        <v>78126.457067270007</v>
      </c>
    </row>
    <row r="7237" spans="2:8" x14ac:dyDescent="0.25">
      <c r="B7237" t="s">
        <v>232</v>
      </c>
      <c r="C7237" t="s">
        <v>252</v>
      </c>
      <c r="D7237" t="s">
        <v>259</v>
      </c>
      <c r="E7237">
        <v>3</v>
      </c>
      <c r="F7237">
        <v>2020</v>
      </c>
      <c r="G7237">
        <v>80869.332769500004</v>
      </c>
    </row>
    <row r="7238" spans="2:8" x14ac:dyDescent="0.25">
      <c r="B7238" t="s">
        <v>232</v>
      </c>
      <c r="C7238" t="s">
        <v>252</v>
      </c>
      <c r="D7238" t="s">
        <v>259</v>
      </c>
      <c r="E7238">
        <v>3</v>
      </c>
      <c r="F7238">
        <v>2025</v>
      </c>
      <c r="G7238">
        <v>86990.951274220002</v>
      </c>
    </row>
    <row r="7239" spans="2:8" x14ac:dyDescent="0.25">
      <c r="B7239" t="s">
        <v>232</v>
      </c>
      <c r="C7239" t="s">
        <v>252</v>
      </c>
      <c r="D7239" t="s">
        <v>259</v>
      </c>
      <c r="E7239">
        <v>3</v>
      </c>
      <c r="F7239">
        <v>2030</v>
      </c>
      <c r="G7239">
        <v>87163.636456649998</v>
      </c>
    </row>
    <row r="7240" spans="2:8" x14ac:dyDescent="0.25">
      <c r="B7240" t="s">
        <v>232</v>
      </c>
      <c r="C7240" t="s">
        <v>252</v>
      </c>
      <c r="D7240" t="s">
        <v>259</v>
      </c>
      <c r="E7240">
        <v>3</v>
      </c>
      <c r="F7240">
        <v>2035</v>
      </c>
      <c r="G7240">
        <v>86495.568337229997</v>
      </c>
    </row>
    <row r="7241" spans="2:8" x14ac:dyDescent="0.25">
      <c r="B7241" t="s">
        <v>232</v>
      </c>
      <c r="C7241" t="s">
        <v>252</v>
      </c>
      <c r="D7241" t="s">
        <v>259</v>
      </c>
      <c r="E7241">
        <v>3</v>
      </c>
      <c r="F7241">
        <v>2040</v>
      </c>
      <c r="G7241">
        <v>89442.20544926</v>
      </c>
    </row>
    <row r="7242" spans="2:8" x14ac:dyDescent="0.25">
      <c r="B7242" t="s">
        <v>232</v>
      </c>
      <c r="C7242" t="s">
        <v>252</v>
      </c>
      <c r="D7242" t="s">
        <v>259</v>
      </c>
      <c r="E7242">
        <v>3</v>
      </c>
      <c r="F7242">
        <v>2045</v>
      </c>
      <c r="G7242">
        <v>97262.98184013</v>
      </c>
    </row>
    <row r="7243" spans="2:8" x14ac:dyDescent="0.25">
      <c r="B7243" t="s">
        <v>232</v>
      </c>
      <c r="C7243" t="s">
        <v>252</v>
      </c>
      <c r="D7243" t="s">
        <v>259</v>
      </c>
      <c r="E7243">
        <v>3</v>
      </c>
      <c r="F7243">
        <v>2050</v>
      </c>
      <c r="G7243">
        <v>94077.644290149998</v>
      </c>
    </row>
    <row r="7244" spans="2:8" x14ac:dyDescent="0.25">
      <c r="B7244" t="s">
        <v>232</v>
      </c>
      <c r="C7244" t="s">
        <v>252</v>
      </c>
      <c r="D7244" t="s">
        <v>259</v>
      </c>
      <c r="E7244">
        <v>4</v>
      </c>
      <c r="F7244">
        <v>2010</v>
      </c>
      <c r="G7244">
        <v>30213.070124499998</v>
      </c>
    </row>
    <row r="7245" spans="2:8" x14ac:dyDescent="0.25">
      <c r="B7245" t="s">
        <v>232</v>
      </c>
      <c r="C7245" t="s">
        <v>252</v>
      </c>
      <c r="D7245" t="s">
        <v>259</v>
      </c>
      <c r="E7245">
        <v>4</v>
      </c>
      <c r="F7245">
        <v>2015</v>
      </c>
      <c r="G7245">
        <v>39598.142605829999</v>
      </c>
    </row>
    <row r="7246" spans="2:8" x14ac:dyDescent="0.25">
      <c r="B7246" t="s">
        <v>232</v>
      </c>
      <c r="C7246" t="s">
        <v>252</v>
      </c>
      <c r="D7246" t="s">
        <v>259</v>
      </c>
      <c r="E7246">
        <v>4</v>
      </c>
      <c r="F7246">
        <v>2020</v>
      </c>
      <c r="G7246">
        <v>43805.564167290002</v>
      </c>
    </row>
    <row r="7247" spans="2:8" x14ac:dyDescent="0.25">
      <c r="B7247" t="s">
        <v>232</v>
      </c>
      <c r="C7247" t="s">
        <v>252</v>
      </c>
      <c r="D7247" t="s">
        <v>259</v>
      </c>
      <c r="E7247">
        <v>4</v>
      </c>
      <c r="F7247">
        <v>2025</v>
      </c>
      <c r="G7247">
        <v>46694.987362899999</v>
      </c>
    </row>
    <row r="7248" spans="2:8" x14ac:dyDescent="0.25">
      <c r="B7248" t="s">
        <v>232</v>
      </c>
      <c r="C7248" t="s">
        <v>252</v>
      </c>
      <c r="D7248" t="s">
        <v>259</v>
      </c>
      <c r="E7248">
        <v>4</v>
      </c>
      <c r="F7248">
        <v>2030</v>
      </c>
      <c r="G7248">
        <v>49414.152721630002</v>
      </c>
    </row>
    <row r="7249" spans="2:7" x14ac:dyDescent="0.25">
      <c r="B7249" t="s">
        <v>232</v>
      </c>
      <c r="C7249" t="s">
        <v>252</v>
      </c>
      <c r="D7249" t="s">
        <v>259</v>
      </c>
      <c r="E7249">
        <v>4</v>
      </c>
      <c r="F7249">
        <v>2035</v>
      </c>
      <c r="G7249">
        <v>49667.789742590001</v>
      </c>
    </row>
    <row r="7250" spans="2:7" x14ac:dyDescent="0.25">
      <c r="B7250" t="s">
        <v>232</v>
      </c>
      <c r="C7250" t="s">
        <v>252</v>
      </c>
      <c r="D7250" t="s">
        <v>259</v>
      </c>
      <c r="E7250">
        <v>4</v>
      </c>
      <c r="F7250">
        <v>2040</v>
      </c>
      <c r="G7250">
        <v>52649.419826290003</v>
      </c>
    </row>
    <row r="7251" spans="2:7" x14ac:dyDescent="0.25">
      <c r="B7251" t="s">
        <v>232</v>
      </c>
      <c r="C7251" t="s">
        <v>252</v>
      </c>
      <c r="D7251" t="s">
        <v>259</v>
      </c>
      <c r="E7251">
        <v>4</v>
      </c>
      <c r="F7251">
        <v>2045</v>
      </c>
      <c r="G7251">
        <v>50570.423485929998</v>
      </c>
    </row>
    <row r="7252" spans="2:7" x14ac:dyDescent="0.25">
      <c r="B7252" t="s">
        <v>232</v>
      </c>
      <c r="C7252" t="s">
        <v>252</v>
      </c>
      <c r="D7252" t="s">
        <v>259</v>
      </c>
      <c r="E7252">
        <v>4</v>
      </c>
      <c r="F7252">
        <v>2050</v>
      </c>
      <c r="G7252">
        <v>53161.618212809997</v>
      </c>
    </row>
    <row r="7253" spans="2:7" x14ac:dyDescent="0.25">
      <c r="B7253" t="s">
        <v>232</v>
      </c>
      <c r="C7253" t="s">
        <v>252</v>
      </c>
      <c r="D7253" t="s">
        <v>259</v>
      </c>
      <c r="E7253">
        <v>5</v>
      </c>
      <c r="F7253">
        <v>2010</v>
      </c>
      <c r="G7253">
        <v>6207.7408751599996</v>
      </c>
    </row>
    <row r="7254" spans="2:7" x14ac:dyDescent="0.25">
      <c r="B7254" t="s">
        <v>232</v>
      </c>
      <c r="C7254" t="s">
        <v>252</v>
      </c>
      <c r="D7254" t="s">
        <v>259</v>
      </c>
      <c r="E7254">
        <v>5</v>
      </c>
      <c r="F7254">
        <v>2015</v>
      </c>
      <c r="G7254">
        <v>10755.739514250001</v>
      </c>
    </row>
    <row r="7255" spans="2:7" x14ac:dyDescent="0.25">
      <c r="B7255" t="s">
        <v>232</v>
      </c>
      <c r="C7255" t="s">
        <v>252</v>
      </c>
      <c r="D7255" t="s">
        <v>259</v>
      </c>
      <c r="E7255">
        <v>5</v>
      </c>
      <c r="F7255">
        <v>2020</v>
      </c>
      <c r="G7255">
        <v>12032.334185379999</v>
      </c>
    </row>
    <row r="7256" spans="2:7" x14ac:dyDescent="0.25">
      <c r="B7256" t="s">
        <v>232</v>
      </c>
      <c r="C7256" t="s">
        <v>252</v>
      </c>
      <c r="D7256" t="s">
        <v>259</v>
      </c>
      <c r="E7256">
        <v>5</v>
      </c>
      <c r="F7256">
        <v>2025</v>
      </c>
      <c r="G7256">
        <v>14500.97529995</v>
      </c>
    </row>
    <row r="7257" spans="2:7" x14ac:dyDescent="0.25">
      <c r="B7257" t="s">
        <v>232</v>
      </c>
      <c r="C7257" t="s">
        <v>252</v>
      </c>
      <c r="D7257" t="s">
        <v>259</v>
      </c>
      <c r="E7257">
        <v>5</v>
      </c>
      <c r="F7257">
        <v>2030</v>
      </c>
      <c r="G7257">
        <v>16162.87304031</v>
      </c>
    </row>
    <row r="7258" spans="2:7" x14ac:dyDescent="0.25">
      <c r="B7258" t="s">
        <v>232</v>
      </c>
      <c r="C7258" t="s">
        <v>252</v>
      </c>
      <c r="D7258" t="s">
        <v>259</v>
      </c>
      <c r="E7258">
        <v>5</v>
      </c>
      <c r="F7258">
        <v>2035</v>
      </c>
      <c r="G7258">
        <v>14906.826273230001</v>
      </c>
    </row>
    <row r="7259" spans="2:7" x14ac:dyDescent="0.25">
      <c r="B7259" t="s">
        <v>232</v>
      </c>
      <c r="C7259" t="s">
        <v>252</v>
      </c>
      <c r="D7259" t="s">
        <v>259</v>
      </c>
      <c r="E7259">
        <v>5</v>
      </c>
      <c r="F7259">
        <v>2040</v>
      </c>
      <c r="G7259">
        <v>16607.870573389999</v>
      </c>
    </row>
    <row r="7260" spans="2:7" x14ac:dyDescent="0.25">
      <c r="B7260" t="s">
        <v>232</v>
      </c>
      <c r="C7260" t="s">
        <v>252</v>
      </c>
      <c r="D7260" t="s">
        <v>259</v>
      </c>
      <c r="E7260">
        <v>5</v>
      </c>
      <c r="F7260">
        <v>2045</v>
      </c>
      <c r="G7260">
        <v>15695.08714611</v>
      </c>
    </row>
    <row r="7261" spans="2:7" x14ac:dyDescent="0.25">
      <c r="B7261" t="s">
        <v>232</v>
      </c>
      <c r="C7261" t="s">
        <v>252</v>
      </c>
      <c r="D7261" t="s">
        <v>259</v>
      </c>
      <c r="E7261">
        <v>5</v>
      </c>
      <c r="F7261">
        <v>2050</v>
      </c>
      <c r="G7261">
        <v>15720.25216326</v>
      </c>
    </row>
    <row r="7262" spans="2:7" x14ac:dyDescent="0.25">
      <c r="B7262" t="s">
        <v>232</v>
      </c>
      <c r="C7262" t="s">
        <v>252</v>
      </c>
      <c r="D7262" t="s">
        <v>259</v>
      </c>
      <c r="E7262">
        <v>6</v>
      </c>
      <c r="F7262">
        <v>2010</v>
      </c>
      <c r="G7262">
        <v>4528.9963076699996</v>
      </c>
    </row>
    <row r="7263" spans="2:7" x14ac:dyDescent="0.25">
      <c r="B7263" t="s">
        <v>232</v>
      </c>
      <c r="C7263" t="s">
        <v>252</v>
      </c>
      <c r="D7263" t="s">
        <v>259</v>
      </c>
      <c r="E7263">
        <v>6</v>
      </c>
      <c r="F7263">
        <v>2015</v>
      </c>
      <c r="G7263">
        <v>6204.41456561</v>
      </c>
    </row>
    <row r="7264" spans="2:7" x14ac:dyDescent="0.25">
      <c r="B7264" t="s">
        <v>232</v>
      </c>
      <c r="C7264" t="s">
        <v>252</v>
      </c>
      <c r="D7264" t="s">
        <v>259</v>
      </c>
      <c r="E7264">
        <v>6</v>
      </c>
      <c r="F7264">
        <v>2020</v>
      </c>
      <c r="G7264">
        <v>6439.8625602800003</v>
      </c>
    </row>
    <row r="7265" spans="2:8" x14ac:dyDescent="0.25">
      <c r="B7265" t="s">
        <v>232</v>
      </c>
      <c r="C7265" t="s">
        <v>252</v>
      </c>
      <c r="D7265" t="s">
        <v>259</v>
      </c>
      <c r="E7265">
        <v>6</v>
      </c>
      <c r="F7265">
        <v>2025</v>
      </c>
      <c r="G7265">
        <v>6405.8416520000001</v>
      </c>
    </row>
    <row r="7266" spans="2:8" x14ac:dyDescent="0.25">
      <c r="B7266" t="s">
        <v>232</v>
      </c>
      <c r="C7266" t="s">
        <v>252</v>
      </c>
      <c r="D7266" t="s">
        <v>259</v>
      </c>
      <c r="E7266">
        <v>6</v>
      </c>
      <c r="F7266">
        <v>2030</v>
      </c>
      <c r="G7266">
        <v>7634.4326607100002</v>
      </c>
    </row>
    <row r="7267" spans="2:8" x14ac:dyDescent="0.25">
      <c r="B7267" t="s">
        <v>232</v>
      </c>
      <c r="C7267" t="s">
        <v>252</v>
      </c>
      <c r="D7267" t="s">
        <v>259</v>
      </c>
      <c r="E7267">
        <v>6</v>
      </c>
      <c r="F7267">
        <v>2035</v>
      </c>
      <c r="G7267">
        <v>7558.61263134</v>
      </c>
    </row>
    <row r="7268" spans="2:8" x14ac:dyDescent="0.25">
      <c r="B7268" t="s">
        <v>232</v>
      </c>
      <c r="C7268" t="s">
        <v>252</v>
      </c>
      <c r="D7268" t="s">
        <v>259</v>
      </c>
      <c r="E7268">
        <v>6</v>
      </c>
      <c r="F7268">
        <v>2040</v>
      </c>
      <c r="G7268">
        <v>10107.669189480001</v>
      </c>
    </row>
    <row r="7269" spans="2:8" x14ac:dyDescent="0.25">
      <c r="B7269" t="s">
        <v>232</v>
      </c>
      <c r="C7269" t="s">
        <v>252</v>
      </c>
      <c r="D7269" t="s">
        <v>259</v>
      </c>
      <c r="E7269">
        <v>6</v>
      </c>
      <c r="F7269">
        <v>2045</v>
      </c>
      <c r="G7269">
        <v>9210.8180151300003</v>
      </c>
    </row>
    <row r="7270" spans="2:8" x14ac:dyDescent="0.25">
      <c r="B7270" t="s">
        <v>232</v>
      </c>
      <c r="C7270" t="s">
        <v>252</v>
      </c>
      <c r="D7270" t="s">
        <v>259</v>
      </c>
      <c r="E7270">
        <v>6</v>
      </c>
      <c r="F7270">
        <v>2050</v>
      </c>
      <c r="G7270">
        <v>8732.3705096199992</v>
      </c>
      <c r="H7270" s="161"/>
    </row>
    <row r="7271" spans="2:8" x14ac:dyDescent="0.25">
      <c r="B7271" t="s">
        <v>230</v>
      </c>
      <c r="C7271" t="s">
        <v>250</v>
      </c>
      <c r="D7271" t="s">
        <v>251</v>
      </c>
      <c r="E7271">
        <v>1</v>
      </c>
      <c r="F7271">
        <v>2010</v>
      </c>
      <c r="G7271" s="161">
        <v>1664802.7058999999</v>
      </c>
      <c r="H7271" s="161"/>
    </row>
    <row r="7272" spans="2:8" x14ac:dyDescent="0.25">
      <c r="B7272" t="s">
        <v>230</v>
      </c>
      <c r="C7272" t="s">
        <v>250</v>
      </c>
      <c r="D7272" t="s">
        <v>251</v>
      </c>
      <c r="E7272">
        <v>1</v>
      </c>
      <c r="F7272">
        <v>2015</v>
      </c>
      <c r="G7272" s="161">
        <v>1901180.4098499999</v>
      </c>
      <c r="H7272" s="161"/>
    </row>
    <row r="7273" spans="2:8" x14ac:dyDescent="0.25">
      <c r="B7273" t="s">
        <v>230</v>
      </c>
      <c r="C7273" t="s">
        <v>250</v>
      </c>
      <c r="D7273" t="s">
        <v>251</v>
      </c>
      <c r="E7273">
        <v>1</v>
      </c>
      <c r="F7273">
        <v>2020</v>
      </c>
      <c r="G7273" s="161">
        <v>2005647.88799</v>
      </c>
      <c r="H7273" s="161"/>
    </row>
    <row r="7274" spans="2:8" x14ac:dyDescent="0.25">
      <c r="B7274" t="s">
        <v>230</v>
      </c>
      <c r="C7274" t="s">
        <v>250</v>
      </c>
      <c r="D7274" t="s">
        <v>251</v>
      </c>
      <c r="E7274">
        <v>1</v>
      </c>
      <c r="F7274">
        <v>2025</v>
      </c>
      <c r="G7274" s="161">
        <v>2011558.5481199999</v>
      </c>
      <c r="H7274" s="161"/>
    </row>
    <row r="7275" spans="2:8" x14ac:dyDescent="0.25">
      <c r="B7275" t="s">
        <v>230</v>
      </c>
      <c r="C7275" t="s">
        <v>250</v>
      </c>
      <c r="D7275" t="s">
        <v>251</v>
      </c>
      <c r="E7275">
        <v>1</v>
      </c>
      <c r="F7275">
        <v>2030</v>
      </c>
      <c r="G7275" s="161">
        <v>1993253.8536700001</v>
      </c>
      <c r="H7275" s="161"/>
    </row>
    <row r="7276" spans="2:8" x14ac:dyDescent="0.25">
      <c r="B7276" t="s">
        <v>230</v>
      </c>
      <c r="C7276" t="s">
        <v>250</v>
      </c>
      <c r="D7276" t="s">
        <v>251</v>
      </c>
      <c r="E7276">
        <v>1</v>
      </c>
      <c r="F7276">
        <v>2035</v>
      </c>
      <c r="G7276" s="161">
        <v>2042002.2515100001</v>
      </c>
      <c r="H7276" s="161"/>
    </row>
    <row r="7277" spans="2:8" x14ac:dyDescent="0.25">
      <c r="B7277" t="s">
        <v>230</v>
      </c>
      <c r="C7277" t="s">
        <v>250</v>
      </c>
      <c r="D7277" t="s">
        <v>251</v>
      </c>
      <c r="E7277">
        <v>1</v>
      </c>
      <c r="F7277">
        <v>2040</v>
      </c>
      <c r="G7277" s="161">
        <v>1996811.8232</v>
      </c>
      <c r="H7277" s="161"/>
    </row>
    <row r="7278" spans="2:8" x14ac:dyDescent="0.25">
      <c r="B7278" t="s">
        <v>230</v>
      </c>
      <c r="C7278" t="s">
        <v>250</v>
      </c>
      <c r="D7278" t="s">
        <v>251</v>
      </c>
      <c r="E7278">
        <v>1</v>
      </c>
      <c r="F7278">
        <v>2045</v>
      </c>
      <c r="G7278" s="161">
        <v>1948954.4365399999</v>
      </c>
      <c r="H7278" s="161"/>
    </row>
    <row r="7279" spans="2:8" x14ac:dyDescent="0.25">
      <c r="B7279" t="s">
        <v>230</v>
      </c>
      <c r="C7279" t="s">
        <v>250</v>
      </c>
      <c r="D7279" t="s">
        <v>251</v>
      </c>
      <c r="E7279">
        <v>1</v>
      </c>
      <c r="F7279">
        <v>2050</v>
      </c>
      <c r="G7279" s="161">
        <v>1977626.9391300001</v>
      </c>
      <c r="H7279" s="161"/>
    </row>
    <row r="7280" spans="2:8" x14ac:dyDescent="0.25">
      <c r="B7280" t="s">
        <v>230</v>
      </c>
      <c r="C7280" t="s">
        <v>250</v>
      </c>
      <c r="D7280" t="s">
        <v>251</v>
      </c>
      <c r="E7280">
        <v>2</v>
      </c>
      <c r="F7280">
        <v>2010</v>
      </c>
      <c r="G7280" s="161">
        <v>2723716.2535299999</v>
      </c>
      <c r="H7280" s="161"/>
    </row>
    <row r="7281" spans="2:8" x14ac:dyDescent="0.25">
      <c r="B7281" t="s">
        <v>230</v>
      </c>
      <c r="C7281" t="s">
        <v>250</v>
      </c>
      <c r="D7281" t="s">
        <v>251</v>
      </c>
      <c r="E7281">
        <v>2</v>
      </c>
      <c r="F7281">
        <v>2015</v>
      </c>
      <c r="G7281" s="161">
        <v>2701850.2506599999</v>
      </c>
      <c r="H7281" s="161"/>
    </row>
    <row r="7282" spans="2:8" x14ac:dyDescent="0.25">
      <c r="B7282" t="s">
        <v>230</v>
      </c>
      <c r="C7282" t="s">
        <v>250</v>
      </c>
      <c r="D7282" t="s">
        <v>251</v>
      </c>
      <c r="E7282">
        <v>2</v>
      </c>
      <c r="F7282">
        <v>2020</v>
      </c>
      <c r="G7282" s="161">
        <v>2756629.5417200001</v>
      </c>
      <c r="H7282" s="161"/>
    </row>
    <row r="7283" spans="2:8" x14ac:dyDescent="0.25">
      <c r="B7283" t="s">
        <v>230</v>
      </c>
      <c r="C7283" t="s">
        <v>250</v>
      </c>
      <c r="D7283" t="s">
        <v>251</v>
      </c>
      <c r="E7283">
        <v>2</v>
      </c>
      <c r="F7283">
        <v>2025</v>
      </c>
      <c r="G7283" s="161">
        <v>2751712.4622599999</v>
      </c>
      <c r="H7283" s="161"/>
    </row>
    <row r="7284" spans="2:8" x14ac:dyDescent="0.25">
      <c r="B7284" t="s">
        <v>230</v>
      </c>
      <c r="C7284" t="s">
        <v>250</v>
      </c>
      <c r="D7284" t="s">
        <v>251</v>
      </c>
      <c r="E7284">
        <v>2</v>
      </c>
      <c r="F7284">
        <v>2030</v>
      </c>
      <c r="G7284" s="161">
        <v>2674617.2611199999</v>
      </c>
      <c r="H7284" s="161"/>
    </row>
    <row r="7285" spans="2:8" x14ac:dyDescent="0.25">
      <c r="B7285" t="s">
        <v>230</v>
      </c>
      <c r="C7285" t="s">
        <v>250</v>
      </c>
      <c r="D7285" t="s">
        <v>251</v>
      </c>
      <c r="E7285">
        <v>2</v>
      </c>
      <c r="F7285">
        <v>2035</v>
      </c>
      <c r="G7285" s="161">
        <v>2610290.7626499999</v>
      </c>
      <c r="H7285" s="161"/>
    </row>
    <row r="7286" spans="2:8" x14ac:dyDescent="0.25">
      <c r="B7286" t="s">
        <v>230</v>
      </c>
      <c r="C7286" t="s">
        <v>250</v>
      </c>
      <c r="D7286" t="s">
        <v>251</v>
      </c>
      <c r="E7286">
        <v>2</v>
      </c>
      <c r="F7286">
        <v>2040</v>
      </c>
      <c r="G7286" s="161">
        <v>2531887.6159799998</v>
      </c>
      <c r="H7286" s="161"/>
    </row>
    <row r="7287" spans="2:8" x14ac:dyDescent="0.25">
      <c r="B7287" t="s">
        <v>230</v>
      </c>
      <c r="C7287" t="s">
        <v>250</v>
      </c>
      <c r="D7287" t="s">
        <v>251</v>
      </c>
      <c r="E7287">
        <v>2</v>
      </c>
      <c r="F7287">
        <v>2045</v>
      </c>
      <c r="G7287" s="161">
        <v>2496622.6077800002</v>
      </c>
      <c r="H7287" s="161"/>
    </row>
    <row r="7288" spans="2:8" x14ac:dyDescent="0.25">
      <c r="B7288" t="s">
        <v>230</v>
      </c>
      <c r="C7288" t="s">
        <v>250</v>
      </c>
      <c r="D7288" t="s">
        <v>251</v>
      </c>
      <c r="E7288">
        <v>2</v>
      </c>
      <c r="F7288">
        <v>2050</v>
      </c>
      <c r="G7288" s="161">
        <v>2460356.3056700001</v>
      </c>
      <c r="H7288" s="161"/>
    </row>
    <row r="7289" spans="2:8" x14ac:dyDescent="0.25">
      <c r="B7289" t="s">
        <v>230</v>
      </c>
      <c r="C7289" t="s">
        <v>250</v>
      </c>
      <c r="D7289" t="s">
        <v>251</v>
      </c>
      <c r="E7289">
        <v>3</v>
      </c>
      <c r="F7289">
        <v>2010</v>
      </c>
      <c r="G7289" s="161">
        <v>1135780.47688</v>
      </c>
      <c r="H7289" s="161"/>
    </row>
    <row r="7290" spans="2:8" x14ac:dyDescent="0.25">
      <c r="B7290" t="s">
        <v>230</v>
      </c>
      <c r="C7290" t="s">
        <v>250</v>
      </c>
      <c r="D7290" t="s">
        <v>251</v>
      </c>
      <c r="E7290">
        <v>3</v>
      </c>
      <c r="F7290">
        <v>2015</v>
      </c>
      <c r="G7290" s="161">
        <v>1113161.0155</v>
      </c>
      <c r="H7290" s="161"/>
    </row>
    <row r="7291" spans="2:8" x14ac:dyDescent="0.25">
      <c r="B7291" t="s">
        <v>230</v>
      </c>
      <c r="C7291" t="s">
        <v>250</v>
      </c>
      <c r="D7291" t="s">
        <v>251</v>
      </c>
      <c r="E7291">
        <v>3</v>
      </c>
      <c r="F7291">
        <v>2020</v>
      </c>
      <c r="G7291" s="161">
        <v>1068013.38026</v>
      </c>
      <c r="H7291" s="161"/>
    </row>
    <row r="7292" spans="2:8" x14ac:dyDescent="0.25">
      <c r="B7292" t="s">
        <v>230</v>
      </c>
      <c r="C7292" t="s">
        <v>250</v>
      </c>
      <c r="D7292" t="s">
        <v>251</v>
      </c>
      <c r="E7292">
        <v>3</v>
      </c>
      <c r="F7292">
        <v>2025</v>
      </c>
      <c r="G7292" s="161">
        <v>1065829.1610999999</v>
      </c>
      <c r="H7292" s="161"/>
    </row>
    <row r="7293" spans="2:8" x14ac:dyDescent="0.25">
      <c r="B7293" t="s">
        <v>230</v>
      </c>
      <c r="C7293" t="s">
        <v>250</v>
      </c>
      <c r="D7293" t="s">
        <v>251</v>
      </c>
      <c r="E7293">
        <v>3</v>
      </c>
      <c r="F7293">
        <v>2030</v>
      </c>
      <c r="G7293" s="161">
        <v>1044813.9622900001</v>
      </c>
      <c r="H7293" s="161"/>
    </row>
    <row r="7294" spans="2:8" x14ac:dyDescent="0.25">
      <c r="B7294" t="s">
        <v>230</v>
      </c>
      <c r="C7294" t="s">
        <v>250</v>
      </c>
      <c r="D7294" t="s">
        <v>251</v>
      </c>
      <c r="E7294">
        <v>3</v>
      </c>
      <c r="F7294">
        <v>2035</v>
      </c>
      <c r="G7294" s="161">
        <v>1001048.66795</v>
      </c>
      <c r="H7294" s="161"/>
    </row>
    <row r="7295" spans="2:8" x14ac:dyDescent="0.25">
      <c r="B7295" t="s">
        <v>230</v>
      </c>
      <c r="C7295" t="s">
        <v>250</v>
      </c>
      <c r="D7295" t="s">
        <v>251</v>
      </c>
      <c r="E7295">
        <v>3</v>
      </c>
      <c r="F7295">
        <v>2040</v>
      </c>
      <c r="G7295" s="161">
        <v>1004178.30842</v>
      </c>
      <c r="H7295" s="161"/>
    </row>
    <row r="7296" spans="2:8" x14ac:dyDescent="0.25">
      <c r="B7296" t="s">
        <v>230</v>
      </c>
      <c r="C7296" t="s">
        <v>250</v>
      </c>
      <c r="D7296" t="s">
        <v>251</v>
      </c>
      <c r="E7296">
        <v>3</v>
      </c>
      <c r="F7296">
        <v>2045</v>
      </c>
      <c r="G7296" s="161">
        <v>996263.29265800002</v>
      </c>
      <c r="H7296" s="161"/>
    </row>
    <row r="7297" spans="2:8" x14ac:dyDescent="0.25">
      <c r="B7297" t="s">
        <v>230</v>
      </c>
      <c r="C7297" t="s">
        <v>250</v>
      </c>
      <c r="D7297" t="s">
        <v>251</v>
      </c>
      <c r="E7297">
        <v>3</v>
      </c>
      <c r="F7297">
        <v>2050</v>
      </c>
      <c r="G7297" s="161">
        <v>999000.58282999997</v>
      </c>
      <c r="H7297" s="161"/>
    </row>
    <row r="7298" spans="2:8" x14ac:dyDescent="0.25">
      <c r="B7298" t="s">
        <v>230</v>
      </c>
      <c r="C7298" t="s">
        <v>250</v>
      </c>
      <c r="D7298" t="s">
        <v>251</v>
      </c>
      <c r="E7298">
        <v>4</v>
      </c>
      <c r="F7298">
        <v>2010</v>
      </c>
      <c r="G7298" s="161">
        <v>1317540.9136600001</v>
      </c>
      <c r="H7298" s="161"/>
    </row>
    <row r="7299" spans="2:8" x14ac:dyDescent="0.25">
      <c r="B7299" t="s">
        <v>230</v>
      </c>
      <c r="C7299" t="s">
        <v>250</v>
      </c>
      <c r="D7299" t="s">
        <v>251</v>
      </c>
      <c r="E7299">
        <v>4</v>
      </c>
      <c r="F7299">
        <v>2015</v>
      </c>
      <c r="G7299" s="161">
        <v>1263871.41591</v>
      </c>
      <c r="H7299" s="161"/>
    </row>
    <row r="7300" spans="2:8" x14ac:dyDescent="0.25">
      <c r="B7300" t="s">
        <v>230</v>
      </c>
      <c r="C7300" t="s">
        <v>250</v>
      </c>
      <c r="D7300" t="s">
        <v>251</v>
      </c>
      <c r="E7300">
        <v>4</v>
      </c>
      <c r="F7300">
        <v>2020</v>
      </c>
      <c r="G7300" s="161">
        <v>1215413.4823400001</v>
      </c>
      <c r="H7300" s="161"/>
    </row>
    <row r="7301" spans="2:8" x14ac:dyDescent="0.25">
      <c r="B7301" t="s">
        <v>230</v>
      </c>
      <c r="C7301" t="s">
        <v>250</v>
      </c>
      <c r="D7301" t="s">
        <v>251</v>
      </c>
      <c r="E7301">
        <v>4</v>
      </c>
      <c r="F7301">
        <v>2025</v>
      </c>
      <c r="G7301" s="161">
        <v>1219408.0501399999</v>
      </c>
      <c r="H7301" s="161"/>
    </row>
    <row r="7302" spans="2:8" x14ac:dyDescent="0.25">
      <c r="B7302" t="s">
        <v>230</v>
      </c>
      <c r="C7302" t="s">
        <v>250</v>
      </c>
      <c r="D7302" t="s">
        <v>251</v>
      </c>
      <c r="E7302">
        <v>4</v>
      </c>
      <c r="F7302">
        <v>2030</v>
      </c>
      <c r="G7302" s="161">
        <v>1210066.11729</v>
      </c>
      <c r="H7302" s="161"/>
    </row>
    <row r="7303" spans="2:8" x14ac:dyDescent="0.25">
      <c r="B7303" t="s">
        <v>230</v>
      </c>
      <c r="C7303" t="s">
        <v>250</v>
      </c>
      <c r="D7303" t="s">
        <v>251</v>
      </c>
      <c r="E7303">
        <v>4</v>
      </c>
      <c r="F7303">
        <v>2035</v>
      </c>
      <c r="G7303" s="161">
        <v>1205080.30247</v>
      </c>
      <c r="H7303" s="161"/>
    </row>
    <row r="7304" spans="2:8" x14ac:dyDescent="0.25">
      <c r="B7304" t="s">
        <v>230</v>
      </c>
      <c r="C7304" t="s">
        <v>250</v>
      </c>
      <c r="D7304" t="s">
        <v>251</v>
      </c>
      <c r="E7304">
        <v>4</v>
      </c>
      <c r="F7304">
        <v>2040</v>
      </c>
      <c r="G7304" s="161">
        <v>1206334.6922800001</v>
      </c>
      <c r="H7304" s="161"/>
    </row>
    <row r="7305" spans="2:8" x14ac:dyDescent="0.25">
      <c r="B7305" t="s">
        <v>230</v>
      </c>
      <c r="C7305" t="s">
        <v>250</v>
      </c>
      <c r="D7305" t="s">
        <v>251</v>
      </c>
      <c r="E7305">
        <v>4</v>
      </c>
      <c r="F7305">
        <v>2045</v>
      </c>
      <c r="G7305" s="161">
        <v>1195520.9544599999</v>
      </c>
      <c r="H7305" s="161"/>
    </row>
    <row r="7306" spans="2:8" x14ac:dyDescent="0.25">
      <c r="B7306" t="s">
        <v>230</v>
      </c>
      <c r="C7306" t="s">
        <v>250</v>
      </c>
      <c r="D7306" t="s">
        <v>251</v>
      </c>
      <c r="E7306">
        <v>4</v>
      </c>
      <c r="F7306">
        <v>2050</v>
      </c>
      <c r="G7306" s="161">
        <v>1184560.9210900001</v>
      </c>
      <c r="H7306" s="161"/>
    </row>
    <row r="7307" spans="2:8" x14ac:dyDescent="0.25">
      <c r="B7307" t="s">
        <v>230</v>
      </c>
      <c r="C7307" t="s">
        <v>250</v>
      </c>
      <c r="D7307" t="s">
        <v>251</v>
      </c>
      <c r="E7307">
        <v>5</v>
      </c>
      <c r="F7307">
        <v>2010</v>
      </c>
      <c r="G7307" s="161">
        <v>721747.56032199995</v>
      </c>
      <c r="H7307" s="161"/>
    </row>
    <row r="7308" spans="2:8" x14ac:dyDescent="0.25">
      <c r="B7308" t="s">
        <v>230</v>
      </c>
      <c r="C7308" t="s">
        <v>250</v>
      </c>
      <c r="D7308" t="s">
        <v>251</v>
      </c>
      <c r="E7308">
        <v>5</v>
      </c>
      <c r="F7308">
        <v>2015</v>
      </c>
      <c r="G7308" s="161">
        <v>593012.76259599999</v>
      </c>
      <c r="H7308" s="161"/>
    </row>
    <row r="7309" spans="2:8" x14ac:dyDescent="0.25">
      <c r="B7309" t="s">
        <v>230</v>
      </c>
      <c r="C7309" t="s">
        <v>250</v>
      </c>
      <c r="D7309" t="s">
        <v>251</v>
      </c>
      <c r="E7309">
        <v>5</v>
      </c>
      <c r="F7309">
        <v>2020</v>
      </c>
      <c r="G7309" s="161">
        <v>512364.85976999998</v>
      </c>
      <c r="H7309" s="161"/>
    </row>
    <row r="7310" spans="2:8" x14ac:dyDescent="0.25">
      <c r="B7310" t="s">
        <v>230</v>
      </c>
      <c r="C7310" t="s">
        <v>250</v>
      </c>
      <c r="D7310" t="s">
        <v>251</v>
      </c>
      <c r="E7310">
        <v>5</v>
      </c>
      <c r="F7310">
        <v>2025</v>
      </c>
      <c r="G7310" s="161">
        <v>476025.20112699998</v>
      </c>
      <c r="H7310" s="161"/>
    </row>
    <row r="7311" spans="2:8" x14ac:dyDescent="0.25">
      <c r="B7311" t="s">
        <v>230</v>
      </c>
      <c r="C7311" t="s">
        <v>250</v>
      </c>
      <c r="D7311" t="s">
        <v>251</v>
      </c>
      <c r="E7311">
        <v>5</v>
      </c>
      <c r="F7311">
        <v>2030</v>
      </c>
      <c r="G7311" s="161">
        <v>468525.36157299997</v>
      </c>
      <c r="H7311" s="161"/>
    </row>
    <row r="7312" spans="2:8" x14ac:dyDescent="0.25">
      <c r="B7312" t="s">
        <v>230</v>
      </c>
      <c r="C7312" t="s">
        <v>250</v>
      </c>
      <c r="D7312" t="s">
        <v>251</v>
      </c>
      <c r="E7312">
        <v>5</v>
      </c>
      <c r="F7312">
        <v>2035</v>
      </c>
      <c r="G7312" s="161">
        <v>469140.43043900002</v>
      </c>
      <c r="H7312" s="161"/>
    </row>
    <row r="7313" spans="2:8" x14ac:dyDescent="0.25">
      <c r="B7313" t="s">
        <v>230</v>
      </c>
      <c r="C7313" t="s">
        <v>250</v>
      </c>
      <c r="D7313" t="s">
        <v>251</v>
      </c>
      <c r="E7313">
        <v>5</v>
      </c>
      <c r="F7313">
        <v>2040</v>
      </c>
      <c r="G7313" s="161">
        <v>473772.055192</v>
      </c>
      <c r="H7313" s="161"/>
    </row>
    <row r="7314" spans="2:8" x14ac:dyDescent="0.25">
      <c r="B7314" t="s">
        <v>230</v>
      </c>
      <c r="C7314" t="s">
        <v>250</v>
      </c>
      <c r="D7314" t="s">
        <v>251</v>
      </c>
      <c r="E7314">
        <v>5</v>
      </c>
      <c r="F7314">
        <v>2045</v>
      </c>
      <c r="G7314" s="161">
        <v>465968.17848</v>
      </c>
      <c r="H7314" s="161"/>
    </row>
    <row r="7315" spans="2:8" x14ac:dyDescent="0.25">
      <c r="B7315" t="s">
        <v>230</v>
      </c>
      <c r="C7315" t="s">
        <v>250</v>
      </c>
      <c r="D7315" t="s">
        <v>251</v>
      </c>
      <c r="E7315">
        <v>5</v>
      </c>
      <c r="F7315">
        <v>2050</v>
      </c>
      <c r="G7315" s="161">
        <v>474819.39557200001</v>
      </c>
      <c r="H7315" s="161"/>
    </row>
    <row r="7316" spans="2:8" x14ac:dyDescent="0.25">
      <c r="B7316" t="s">
        <v>230</v>
      </c>
      <c r="C7316" t="s">
        <v>250</v>
      </c>
      <c r="D7316" t="s">
        <v>251</v>
      </c>
      <c r="E7316">
        <v>6</v>
      </c>
      <c r="F7316">
        <v>2010</v>
      </c>
      <c r="G7316" s="161">
        <v>255630.88533700001</v>
      </c>
      <c r="H7316" s="161"/>
    </row>
    <row r="7317" spans="2:8" x14ac:dyDescent="0.25">
      <c r="B7317" t="s">
        <v>230</v>
      </c>
      <c r="C7317" t="s">
        <v>250</v>
      </c>
      <c r="D7317" t="s">
        <v>251</v>
      </c>
      <c r="E7317">
        <v>6</v>
      </c>
      <c r="F7317">
        <v>2015</v>
      </c>
      <c r="G7317" s="161">
        <v>208484.85604499999</v>
      </c>
      <c r="H7317" s="161"/>
    </row>
    <row r="7318" spans="2:8" x14ac:dyDescent="0.25">
      <c r="B7318" t="s">
        <v>230</v>
      </c>
      <c r="C7318" t="s">
        <v>250</v>
      </c>
      <c r="D7318" t="s">
        <v>251</v>
      </c>
      <c r="E7318">
        <v>6</v>
      </c>
      <c r="F7318">
        <v>2020</v>
      </c>
      <c r="G7318" s="161">
        <v>176832.77694000001</v>
      </c>
      <c r="H7318" s="161"/>
    </row>
    <row r="7319" spans="2:8" x14ac:dyDescent="0.25">
      <c r="B7319" t="s">
        <v>230</v>
      </c>
      <c r="C7319" t="s">
        <v>250</v>
      </c>
      <c r="D7319" t="s">
        <v>251</v>
      </c>
      <c r="E7319">
        <v>6</v>
      </c>
      <c r="F7319">
        <v>2025</v>
      </c>
      <c r="G7319" s="161">
        <v>165467.37562400001</v>
      </c>
      <c r="H7319" s="161"/>
    </row>
    <row r="7320" spans="2:8" x14ac:dyDescent="0.25">
      <c r="B7320" t="s">
        <v>230</v>
      </c>
      <c r="C7320" t="s">
        <v>250</v>
      </c>
      <c r="D7320" t="s">
        <v>251</v>
      </c>
      <c r="E7320">
        <v>6</v>
      </c>
      <c r="F7320">
        <v>2030</v>
      </c>
      <c r="G7320" s="161">
        <v>161882.59185999999</v>
      </c>
      <c r="H7320" s="161"/>
    </row>
    <row r="7321" spans="2:8" x14ac:dyDescent="0.25">
      <c r="B7321" t="s">
        <v>230</v>
      </c>
      <c r="C7321" t="s">
        <v>250</v>
      </c>
      <c r="D7321" t="s">
        <v>251</v>
      </c>
      <c r="E7321">
        <v>6</v>
      </c>
      <c r="F7321">
        <v>2035</v>
      </c>
      <c r="G7321" s="161">
        <v>168624.27343500001</v>
      </c>
      <c r="H7321" s="161"/>
    </row>
    <row r="7322" spans="2:8" x14ac:dyDescent="0.25">
      <c r="B7322" t="s">
        <v>230</v>
      </c>
      <c r="C7322" t="s">
        <v>250</v>
      </c>
      <c r="D7322" t="s">
        <v>251</v>
      </c>
      <c r="E7322">
        <v>6</v>
      </c>
      <c r="F7322">
        <v>2040</v>
      </c>
      <c r="G7322" s="161">
        <v>167898.75842999999</v>
      </c>
      <c r="H7322" s="161"/>
    </row>
    <row r="7323" spans="2:8" x14ac:dyDescent="0.25">
      <c r="B7323" t="s">
        <v>230</v>
      </c>
      <c r="C7323" t="s">
        <v>250</v>
      </c>
      <c r="D7323" t="s">
        <v>251</v>
      </c>
      <c r="E7323">
        <v>6</v>
      </c>
      <c r="F7323">
        <v>2045</v>
      </c>
      <c r="G7323" s="161">
        <v>161940.537113</v>
      </c>
      <c r="H7323" s="161"/>
    </row>
    <row r="7324" spans="2:8" x14ac:dyDescent="0.25">
      <c r="B7324" t="s">
        <v>230</v>
      </c>
      <c r="C7324" t="s">
        <v>250</v>
      </c>
      <c r="D7324" t="s">
        <v>251</v>
      </c>
      <c r="E7324">
        <v>6</v>
      </c>
      <c r="F7324">
        <v>2050</v>
      </c>
      <c r="G7324" s="161">
        <v>171711.76814599999</v>
      </c>
      <c r="H7324" s="161"/>
    </row>
    <row r="7325" spans="2:8" x14ac:dyDescent="0.25">
      <c r="B7325" t="s">
        <v>230</v>
      </c>
      <c r="C7325" t="s">
        <v>250</v>
      </c>
      <c r="D7325" t="s">
        <v>254</v>
      </c>
      <c r="E7325">
        <v>1</v>
      </c>
      <c r="F7325">
        <v>2010</v>
      </c>
      <c r="G7325" s="161">
        <v>751182.50263799995</v>
      </c>
      <c r="H7325" s="161"/>
    </row>
    <row r="7326" spans="2:8" x14ac:dyDescent="0.25">
      <c r="B7326" t="s">
        <v>230</v>
      </c>
      <c r="C7326" t="s">
        <v>250</v>
      </c>
      <c r="D7326" t="s">
        <v>254</v>
      </c>
      <c r="E7326">
        <v>1</v>
      </c>
      <c r="F7326">
        <v>2015</v>
      </c>
      <c r="G7326" s="161">
        <v>926981.93777700001</v>
      </c>
      <c r="H7326" s="161"/>
    </row>
    <row r="7327" spans="2:8" x14ac:dyDescent="0.25">
      <c r="B7327" t="s">
        <v>230</v>
      </c>
      <c r="C7327" t="s">
        <v>250</v>
      </c>
      <c r="D7327" t="s">
        <v>254</v>
      </c>
      <c r="E7327">
        <v>1</v>
      </c>
      <c r="F7327">
        <v>2020</v>
      </c>
      <c r="G7327" s="161">
        <v>1010055.007</v>
      </c>
      <c r="H7327" s="161"/>
    </row>
    <row r="7328" spans="2:8" x14ac:dyDescent="0.25">
      <c r="B7328" t="s">
        <v>230</v>
      </c>
      <c r="C7328" t="s">
        <v>250</v>
      </c>
      <c r="D7328" t="s">
        <v>254</v>
      </c>
      <c r="E7328">
        <v>1</v>
      </c>
      <c r="F7328">
        <v>2025</v>
      </c>
      <c r="G7328" s="161">
        <v>1021429.50858</v>
      </c>
      <c r="H7328" s="161"/>
    </row>
    <row r="7329" spans="2:8" x14ac:dyDescent="0.25">
      <c r="B7329" t="s">
        <v>230</v>
      </c>
      <c r="C7329" t="s">
        <v>250</v>
      </c>
      <c r="D7329" t="s">
        <v>254</v>
      </c>
      <c r="E7329">
        <v>1</v>
      </c>
      <c r="F7329">
        <v>2030</v>
      </c>
      <c r="G7329" s="161">
        <v>1017103.50053</v>
      </c>
      <c r="H7329" s="161"/>
    </row>
    <row r="7330" spans="2:8" x14ac:dyDescent="0.25">
      <c r="B7330" t="s">
        <v>230</v>
      </c>
      <c r="C7330" t="s">
        <v>250</v>
      </c>
      <c r="D7330" t="s">
        <v>254</v>
      </c>
      <c r="E7330">
        <v>1</v>
      </c>
      <c r="F7330">
        <v>2035</v>
      </c>
      <c r="G7330" s="161">
        <v>1008623.46088</v>
      </c>
      <c r="H7330" s="161"/>
    </row>
    <row r="7331" spans="2:8" x14ac:dyDescent="0.25">
      <c r="B7331" t="s">
        <v>230</v>
      </c>
      <c r="C7331" t="s">
        <v>250</v>
      </c>
      <c r="D7331" t="s">
        <v>254</v>
      </c>
      <c r="E7331">
        <v>1</v>
      </c>
      <c r="F7331">
        <v>2040</v>
      </c>
      <c r="G7331" s="161">
        <v>995010.682653</v>
      </c>
      <c r="H7331" s="161"/>
    </row>
    <row r="7332" spans="2:8" x14ac:dyDescent="0.25">
      <c r="B7332" t="s">
        <v>230</v>
      </c>
      <c r="C7332" t="s">
        <v>250</v>
      </c>
      <c r="D7332" t="s">
        <v>254</v>
      </c>
      <c r="E7332">
        <v>1</v>
      </c>
      <c r="F7332">
        <v>2045</v>
      </c>
      <c r="G7332" s="161">
        <v>964006.80639399996</v>
      </c>
      <c r="H7332" s="161"/>
    </row>
    <row r="7333" spans="2:8" x14ac:dyDescent="0.25">
      <c r="B7333" t="s">
        <v>230</v>
      </c>
      <c r="C7333" t="s">
        <v>250</v>
      </c>
      <c r="D7333" t="s">
        <v>254</v>
      </c>
      <c r="E7333">
        <v>1</v>
      </c>
      <c r="F7333">
        <v>2050</v>
      </c>
      <c r="G7333" s="161">
        <v>980173.98034699995</v>
      </c>
      <c r="H7333" s="161"/>
    </row>
    <row r="7334" spans="2:8" x14ac:dyDescent="0.25">
      <c r="B7334" t="s">
        <v>230</v>
      </c>
      <c r="C7334" t="s">
        <v>250</v>
      </c>
      <c r="D7334" t="s">
        <v>254</v>
      </c>
      <c r="E7334">
        <v>2</v>
      </c>
      <c r="F7334">
        <v>2010</v>
      </c>
      <c r="G7334" s="161">
        <v>1940852.88739</v>
      </c>
      <c r="H7334" s="161"/>
    </row>
    <row r="7335" spans="2:8" x14ac:dyDescent="0.25">
      <c r="B7335" t="s">
        <v>230</v>
      </c>
      <c r="C7335" t="s">
        <v>250</v>
      </c>
      <c r="D7335" t="s">
        <v>254</v>
      </c>
      <c r="E7335">
        <v>2</v>
      </c>
      <c r="F7335">
        <v>2015</v>
      </c>
      <c r="G7335" s="161">
        <v>1818395.34234</v>
      </c>
      <c r="H7335" s="161"/>
    </row>
    <row r="7336" spans="2:8" x14ac:dyDescent="0.25">
      <c r="B7336" t="s">
        <v>230</v>
      </c>
      <c r="C7336" t="s">
        <v>250</v>
      </c>
      <c r="D7336" t="s">
        <v>254</v>
      </c>
      <c r="E7336">
        <v>2</v>
      </c>
      <c r="F7336">
        <v>2020</v>
      </c>
      <c r="G7336" s="161">
        <v>1723040.45416</v>
      </c>
      <c r="H7336" s="161"/>
    </row>
    <row r="7337" spans="2:8" x14ac:dyDescent="0.25">
      <c r="B7337" t="s">
        <v>230</v>
      </c>
      <c r="C7337" t="s">
        <v>250</v>
      </c>
      <c r="D7337" t="s">
        <v>254</v>
      </c>
      <c r="E7337">
        <v>2</v>
      </c>
      <c r="F7337">
        <v>2025</v>
      </c>
      <c r="G7337" s="161">
        <v>1629485.39952</v>
      </c>
      <c r="H7337" s="161"/>
    </row>
    <row r="7338" spans="2:8" x14ac:dyDescent="0.25">
      <c r="B7338" t="s">
        <v>230</v>
      </c>
      <c r="C7338" t="s">
        <v>250</v>
      </c>
      <c r="D7338" t="s">
        <v>254</v>
      </c>
      <c r="E7338">
        <v>2</v>
      </c>
      <c r="F7338">
        <v>2030</v>
      </c>
      <c r="G7338" s="161">
        <v>1542853.6707599999</v>
      </c>
      <c r="H7338" s="161"/>
    </row>
    <row r="7339" spans="2:8" x14ac:dyDescent="0.25">
      <c r="B7339" t="s">
        <v>230</v>
      </c>
      <c r="C7339" t="s">
        <v>250</v>
      </c>
      <c r="D7339" t="s">
        <v>254</v>
      </c>
      <c r="E7339">
        <v>2</v>
      </c>
      <c r="F7339">
        <v>2035</v>
      </c>
      <c r="G7339" s="161">
        <v>1476930.2902800001</v>
      </c>
      <c r="H7339" s="161"/>
    </row>
    <row r="7340" spans="2:8" x14ac:dyDescent="0.25">
      <c r="B7340" t="s">
        <v>230</v>
      </c>
      <c r="C7340" t="s">
        <v>250</v>
      </c>
      <c r="D7340" t="s">
        <v>254</v>
      </c>
      <c r="E7340">
        <v>2</v>
      </c>
      <c r="F7340">
        <v>2040</v>
      </c>
      <c r="G7340" s="161">
        <v>1441293.6273099999</v>
      </c>
      <c r="H7340" s="161"/>
    </row>
    <row r="7341" spans="2:8" x14ac:dyDescent="0.25">
      <c r="B7341" t="s">
        <v>230</v>
      </c>
      <c r="C7341" t="s">
        <v>250</v>
      </c>
      <c r="D7341" t="s">
        <v>254</v>
      </c>
      <c r="E7341">
        <v>2</v>
      </c>
      <c r="F7341">
        <v>2045</v>
      </c>
      <c r="G7341" s="161">
        <v>1407501.2163</v>
      </c>
      <c r="H7341" s="161"/>
    </row>
    <row r="7342" spans="2:8" x14ac:dyDescent="0.25">
      <c r="B7342" t="s">
        <v>230</v>
      </c>
      <c r="C7342" t="s">
        <v>250</v>
      </c>
      <c r="D7342" t="s">
        <v>254</v>
      </c>
      <c r="E7342">
        <v>2</v>
      </c>
      <c r="F7342">
        <v>2050</v>
      </c>
      <c r="G7342" s="161">
        <v>1427550.27651</v>
      </c>
      <c r="H7342" s="161"/>
    </row>
    <row r="7343" spans="2:8" x14ac:dyDescent="0.25">
      <c r="B7343" t="s">
        <v>230</v>
      </c>
      <c r="C7343" t="s">
        <v>250</v>
      </c>
      <c r="D7343" t="s">
        <v>254</v>
      </c>
      <c r="E7343">
        <v>3</v>
      </c>
      <c r="F7343">
        <v>2010</v>
      </c>
      <c r="G7343" s="161">
        <v>530150.55049299996</v>
      </c>
      <c r="H7343" s="161"/>
    </row>
    <row r="7344" spans="2:8" x14ac:dyDescent="0.25">
      <c r="B7344" t="s">
        <v>230</v>
      </c>
      <c r="C7344" t="s">
        <v>250</v>
      </c>
      <c r="D7344" t="s">
        <v>254</v>
      </c>
      <c r="E7344">
        <v>3</v>
      </c>
      <c r="F7344">
        <v>2015</v>
      </c>
      <c r="G7344" s="161">
        <v>532297.36409299995</v>
      </c>
      <c r="H7344" s="161"/>
    </row>
    <row r="7345" spans="2:8" x14ac:dyDescent="0.25">
      <c r="B7345" t="s">
        <v>230</v>
      </c>
      <c r="C7345" t="s">
        <v>250</v>
      </c>
      <c r="D7345" t="s">
        <v>254</v>
      </c>
      <c r="E7345">
        <v>3</v>
      </c>
      <c r="F7345">
        <v>2020</v>
      </c>
      <c r="G7345" s="161">
        <v>516231.39044699998</v>
      </c>
      <c r="H7345" s="161"/>
    </row>
    <row r="7346" spans="2:8" x14ac:dyDescent="0.25">
      <c r="B7346" t="s">
        <v>230</v>
      </c>
      <c r="C7346" t="s">
        <v>250</v>
      </c>
      <c r="D7346" t="s">
        <v>254</v>
      </c>
      <c r="E7346">
        <v>3</v>
      </c>
      <c r="F7346">
        <v>2025</v>
      </c>
      <c r="G7346" s="161">
        <v>498835.096984</v>
      </c>
      <c r="H7346" s="161"/>
    </row>
    <row r="7347" spans="2:8" x14ac:dyDescent="0.25">
      <c r="B7347" t="s">
        <v>230</v>
      </c>
      <c r="C7347" t="s">
        <v>250</v>
      </c>
      <c r="D7347" t="s">
        <v>254</v>
      </c>
      <c r="E7347">
        <v>3</v>
      </c>
      <c r="F7347">
        <v>2030</v>
      </c>
      <c r="G7347" s="161">
        <v>523751.42450299999</v>
      </c>
      <c r="H7347" s="161"/>
    </row>
    <row r="7348" spans="2:8" x14ac:dyDescent="0.25">
      <c r="B7348" t="s">
        <v>230</v>
      </c>
      <c r="C7348" t="s">
        <v>250</v>
      </c>
      <c r="D7348" t="s">
        <v>254</v>
      </c>
      <c r="E7348">
        <v>3</v>
      </c>
      <c r="F7348">
        <v>2035</v>
      </c>
      <c r="G7348" s="161">
        <v>511728.612502</v>
      </c>
      <c r="H7348" s="161"/>
    </row>
    <row r="7349" spans="2:8" x14ac:dyDescent="0.25">
      <c r="B7349" t="s">
        <v>230</v>
      </c>
      <c r="C7349" t="s">
        <v>250</v>
      </c>
      <c r="D7349" t="s">
        <v>254</v>
      </c>
      <c r="E7349">
        <v>3</v>
      </c>
      <c r="F7349">
        <v>2040</v>
      </c>
      <c r="G7349" s="161">
        <v>511186.63763000001</v>
      </c>
      <c r="H7349" s="161"/>
    </row>
    <row r="7350" spans="2:8" x14ac:dyDescent="0.25">
      <c r="B7350" t="s">
        <v>230</v>
      </c>
      <c r="C7350" t="s">
        <v>250</v>
      </c>
      <c r="D7350" t="s">
        <v>254</v>
      </c>
      <c r="E7350">
        <v>3</v>
      </c>
      <c r="F7350">
        <v>2045</v>
      </c>
      <c r="G7350" s="161">
        <v>527343.64945499995</v>
      </c>
      <c r="H7350" s="161"/>
    </row>
    <row r="7351" spans="2:8" x14ac:dyDescent="0.25">
      <c r="B7351" t="s">
        <v>230</v>
      </c>
      <c r="C7351" t="s">
        <v>250</v>
      </c>
      <c r="D7351" t="s">
        <v>254</v>
      </c>
      <c r="E7351">
        <v>3</v>
      </c>
      <c r="F7351">
        <v>2050</v>
      </c>
      <c r="G7351" s="161">
        <v>515050.06452399999</v>
      </c>
      <c r="H7351" s="161"/>
    </row>
    <row r="7352" spans="2:8" x14ac:dyDescent="0.25">
      <c r="B7352" t="s">
        <v>230</v>
      </c>
      <c r="C7352" t="s">
        <v>250</v>
      </c>
      <c r="D7352" t="s">
        <v>254</v>
      </c>
      <c r="E7352">
        <v>4</v>
      </c>
      <c r="F7352">
        <v>2010</v>
      </c>
      <c r="G7352" s="161">
        <v>643039.12307500001</v>
      </c>
      <c r="H7352" s="161"/>
    </row>
    <row r="7353" spans="2:8" x14ac:dyDescent="0.25">
      <c r="B7353" t="s">
        <v>230</v>
      </c>
      <c r="C7353" t="s">
        <v>250</v>
      </c>
      <c r="D7353" t="s">
        <v>254</v>
      </c>
      <c r="E7353">
        <v>4</v>
      </c>
      <c r="F7353">
        <v>2015</v>
      </c>
      <c r="G7353" s="161">
        <v>600477.58556000004</v>
      </c>
      <c r="H7353" s="161"/>
    </row>
    <row r="7354" spans="2:8" x14ac:dyDescent="0.25">
      <c r="B7354" t="s">
        <v>230</v>
      </c>
      <c r="C7354" t="s">
        <v>250</v>
      </c>
      <c r="D7354" t="s">
        <v>254</v>
      </c>
      <c r="E7354">
        <v>4</v>
      </c>
      <c r="F7354">
        <v>2020</v>
      </c>
      <c r="G7354" s="161">
        <v>601641.73198100005</v>
      </c>
      <c r="H7354" s="161"/>
    </row>
    <row r="7355" spans="2:8" x14ac:dyDescent="0.25">
      <c r="B7355" t="s">
        <v>230</v>
      </c>
      <c r="C7355" t="s">
        <v>250</v>
      </c>
      <c r="D7355" t="s">
        <v>254</v>
      </c>
      <c r="E7355">
        <v>4</v>
      </c>
      <c r="F7355">
        <v>2025</v>
      </c>
      <c r="G7355" s="161">
        <v>636620.18521200004</v>
      </c>
      <c r="H7355" s="161"/>
    </row>
    <row r="7356" spans="2:8" x14ac:dyDescent="0.25">
      <c r="B7356" t="s">
        <v>230</v>
      </c>
      <c r="C7356" t="s">
        <v>250</v>
      </c>
      <c r="D7356" t="s">
        <v>254</v>
      </c>
      <c r="E7356">
        <v>4</v>
      </c>
      <c r="F7356">
        <v>2030</v>
      </c>
      <c r="G7356" s="161">
        <v>640197.430788</v>
      </c>
      <c r="H7356" s="161"/>
    </row>
    <row r="7357" spans="2:8" x14ac:dyDescent="0.25">
      <c r="B7357" t="s">
        <v>230</v>
      </c>
      <c r="C7357" t="s">
        <v>250</v>
      </c>
      <c r="D7357" t="s">
        <v>254</v>
      </c>
      <c r="E7357">
        <v>4</v>
      </c>
      <c r="F7357">
        <v>2035</v>
      </c>
      <c r="G7357" s="161">
        <v>646322.48882099998</v>
      </c>
      <c r="H7357" s="161"/>
    </row>
    <row r="7358" spans="2:8" x14ac:dyDescent="0.25">
      <c r="B7358" t="s">
        <v>230</v>
      </c>
      <c r="C7358" t="s">
        <v>250</v>
      </c>
      <c r="D7358" t="s">
        <v>254</v>
      </c>
      <c r="E7358">
        <v>4</v>
      </c>
      <c r="F7358">
        <v>2040</v>
      </c>
      <c r="G7358" s="161">
        <v>649410.93392099999</v>
      </c>
      <c r="H7358" s="161"/>
    </row>
    <row r="7359" spans="2:8" x14ac:dyDescent="0.25">
      <c r="B7359" t="s">
        <v>230</v>
      </c>
      <c r="C7359" t="s">
        <v>250</v>
      </c>
      <c r="D7359" t="s">
        <v>254</v>
      </c>
      <c r="E7359">
        <v>4</v>
      </c>
      <c r="F7359">
        <v>2045</v>
      </c>
      <c r="G7359" s="161">
        <v>650792.51455900003</v>
      </c>
      <c r="H7359" s="161"/>
    </row>
    <row r="7360" spans="2:8" x14ac:dyDescent="0.25">
      <c r="B7360" t="s">
        <v>230</v>
      </c>
      <c r="C7360" t="s">
        <v>250</v>
      </c>
      <c r="D7360" t="s">
        <v>254</v>
      </c>
      <c r="E7360">
        <v>4</v>
      </c>
      <c r="F7360">
        <v>2050</v>
      </c>
      <c r="G7360" s="161">
        <v>641292.40123299998</v>
      </c>
      <c r="H7360" s="161"/>
    </row>
    <row r="7361" spans="2:8" x14ac:dyDescent="0.25">
      <c r="B7361" t="s">
        <v>230</v>
      </c>
      <c r="C7361" t="s">
        <v>250</v>
      </c>
      <c r="D7361" t="s">
        <v>254</v>
      </c>
      <c r="E7361">
        <v>5</v>
      </c>
      <c r="F7361">
        <v>2010</v>
      </c>
      <c r="G7361" s="161">
        <v>297981.98537299997</v>
      </c>
      <c r="H7361" s="161"/>
    </row>
    <row r="7362" spans="2:8" x14ac:dyDescent="0.25">
      <c r="B7362" t="s">
        <v>230</v>
      </c>
      <c r="C7362" t="s">
        <v>250</v>
      </c>
      <c r="D7362" t="s">
        <v>254</v>
      </c>
      <c r="E7362">
        <v>5</v>
      </c>
      <c r="F7362">
        <v>2015</v>
      </c>
      <c r="G7362" s="161">
        <v>268411.56086600001</v>
      </c>
      <c r="H7362" s="161"/>
    </row>
    <row r="7363" spans="2:8" x14ac:dyDescent="0.25">
      <c r="B7363" t="s">
        <v>230</v>
      </c>
      <c r="C7363" t="s">
        <v>250</v>
      </c>
      <c r="D7363" t="s">
        <v>254</v>
      </c>
      <c r="E7363">
        <v>5</v>
      </c>
      <c r="F7363">
        <v>2020</v>
      </c>
      <c r="G7363" s="161">
        <v>250117.39418599999</v>
      </c>
      <c r="H7363" s="161"/>
    </row>
    <row r="7364" spans="2:8" x14ac:dyDescent="0.25">
      <c r="B7364" t="s">
        <v>230</v>
      </c>
      <c r="C7364" t="s">
        <v>250</v>
      </c>
      <c r="D7364" t="s">
        <v>254</v>
      </c>
      <c r="E7364">
        <v>5</v>
      </c>
      <c r="F7364">
        <v>2025</v>
      </c>
      <c r="G7364" s="161">
        <v>247051.79132300001</v>
      </c>
      <c r="H7364" s="161"/>
    </row>
    <row r="7365" spans="2:8" x14ac:dyDescent="0.25">
      <c r="B7365" t="s">
        <v>230</v>
      </c>
      <c r="C7365" t="s">
        <v>250</v>
      </c>
      <c r="D7365" t="s">
        <v>254</v>
      </c>
      <c r="E7365">
        <v>5</v>
      </c>
      <c r="F7365">
        <v>2030</v>
      </c>
      <c r="G7365" s="161">
        <v>255828.13206</v>
      </c>
      <c r="H7365" s="161"/>
    </row>
    <row r="7366" spans="2:8" x14ac:dyDescent="0.25">
      <c r="B7366" t="s">
        <v>230</v>
      </c>
      <c r="C7366" t="s">
        <v>250</v>
      </c>
      <c r="D7366" t="s">
        <v>254</v>
      </c>
      <c r="E7366">
        <v>5</v>
      </c>
      <c r="F7366">
        <v>2035</v>
      </c>
      <c r="G7366" s="161">
        <v>259739.035527</v>
      </c>
      <c r="H7366" s="161"/>
    </row>
    <row r="7367" spans="2:8" x14ac:dyDescent="0.25">
      <c r="B7367" t="s">
        <v>230</v>
      </c>
      <c r="C7367" t="s">
        <v>250</v>
      </c>
      <c r="D7367" t="s">
        <v>254</v>
      </c>
      <c r="E7367">
        <v>5</v>
      </c>
      <c r="F7367">
        <v>2040</v>
      </c>
      <c r="G7367" s="161">
        <v>273444.82885799999</v>
      </c>
      <c r="H7367" s="161"/>
    </row>
    <row r="7368" spans="2:8" x14ac:dyDescent="0.25">
      <c r="B7368" t="s">
        <v>230</v>
      </c>
      <c r="C7368" t="s">
        <v>250</v>
      </c>
      <c r="D7368" t="s">
        <v>254</v>
      </c>
      <c r="E7368">
        <v>5</v>
      </c>
      <c r="F7368">
        <v>2045</v>
      </c>
      <c r="G7368" s="161">
        <v>261299.141554</v>
      </c>
      <c r="H7368" s="161"/>
    </row>
    <row r="7369" spans="2:8" x14ac:dyDescent="0.25">
      <c r="B7369" t="s">
        <v>230</v>
      </c>
      <c r="C7369" t="s">
        <v>250</v>
      </c>
      <c r="D7369" t="s">
        <v>254</v>
      </c>
      <c r="E7369">
        <v>5</v>
      </c>
      <c r="F7369">
        <v>2050</v>
      </c>
      <c r="G7369" s="161">
        <v>258200.41979099999</v>
      </c>
    </row>
    <row r="7370" spans="2:8" x14ac:dyDescent="0.25">
      <c r="B7370" t="s">
        <v>230</v>
      </c>
      <c r="C7370" t="s">
        <v>250</v>
      </c>
      <c r="D7370" t="s">
        <v>254</v>
      </c>
      <c r="E7370">
        <v>6</v>
      </c>
      <c r="F7370">
        <v>2010</v>
      </c>
      <c r="G7370">
        <v>84127.169933359997</v>
      </c>
    </row>
    <row r="7371" spans="2:8" x14ac:dyDescent="0.25">
      <c r="B7371" t="s">
        <v>230</v>
      </c>
      <c r="C7371" t="s">
        <v>250</v>
      </c>
      <c r="D7371" t="s">
        <v>254</v>
      </c>
      <c r="E7371">
        <v>6</v>
      </c>
      <c r="F7371">
        <v>2015</v>
      </c>
      <c r="G7371">
        <v>78316.372071420003</v>
      </c>
    </row>
    <row r="7372" spans="2:8" x14ac:dyDescent="0.25">
      <c r="B7372" t="s">
        <v>230</v>
      </c>
      <c r="C7372" t="s">
        <v>250</v>
      </c>
      <c r="D7372" t="s">
        <v>254</v>
      </c>
      <c r="E7372">
        <v>6</v>
      </c>
      <c r="F7372">
        <v>2020</v>
      </c>
      <c r="G7372">
        <v>80169.369527550007</v>
      </c>
    </row>
    <row r="7373" spans="2:8" x14ac:dyDescent="0.25">
      <c r="B7373" t="s">
        <v>230</v>
      </c>
      <c r="C7373" t="s">
        <v>250</v>
      </c>
      <c r="D7373" t="s">
        <v>254</v>
      </c>
      <c r="E7373">
        <v>6</v>
      </c>
      <c r="F7373">
        <v>2025</v>
      </c>
      <c r="G7373">
        <v>82422.026631910005</v>
      </c>
    </row>
    <row r="7374" spans="2:8" x14ac:dyDescent="0.25">
      <c r="B7374" t="s">
        <v>230</v>
      </c>
      <c r="C7374" t="s">
        <v>250</v>
      </c>
      <c r="D7374" t="s">
        <v>254</v>
      </c>
      <c r="E7374">
        <v>6</v>
      </c>
      <c r="F7374">
        <v>2030</v>
      </c>
      <c r="G7374">
        <v>85957.075213620003</v>
      </c>
    </row>
    <row r="7375" spans="2:8" x14ac:dyDescent="0.25">
      <c r="B7375" t="s">
        <v>230</v>
      </c>
      <c r="C7375" t="s">
        <v>250</v>
      </c>
      <c r="D7375" t="s">
        <v>254</v>
      </c>
      <c r="E7375">
        <v>6</v>
      </c>
      <c r="F7375">
        <v>2035</v>
      </c>
      <c r="G7375">
        <v>92055.469867570006</v>
      </c>
    </row>
    <row r="7376" spans="2:8" x14ac:dyDescent="0.25">
      <c r="B7376" t="s">
        <v>230</v>
      </c>
      <c r="C7376" t="s">
        <v>250</v>
      </c>
      <c r="D7376" t="s">
        <v>254</v>
      </c>
      <c r="E7376">
        <v>6</v>
      </c>
      <c r="F7376">
        <v>2040</v>
      </c>
      <c r="G7376">
        <v>94812.676144330006</v>
      </c>
    </row>
    <row r="7377" spans="2:8" x14ac:dyDescent="0.25">
      <c r="B7377" t="s">
        <v>230</v>
      </c>
      <c r="C7377" t="s">
        <v>250</v>
      </c>
      <c r="D7377" t="s">
        <v>254</v>
      </c>
      <c r="E7377">
        <v>6</v>
      </c>
      <c r="F7377">
        <v>2045</v>
      </c>
      <c r="G7377">
        <v>87427.750395919997</v>
      </c>
    </row>
    <row r="7378" spans="2:8" x14ac:dyDescent="0.25">
      <c r="B7378" t="s">
        <v>230</v>
      </c>
      <c r="C7378" t="s">
        <v>250</v>
      </c>
      <c r="D7378" t="s">
        <v>254</v>
      </c>
      <c r="E7378">
        <v>6</v>
      </c>
      <c r="F7378">
        <v>2050</v>
      </c>
      <c r="G7378">
        <v>90330.293354740003</v>
      </c>
      <c r="H7378" s="161"/>
    </row>
    <row r="7379" spans="2:8" x14ac:dyDescent="0.25">
      <c r="B7379" t="s">
        <v>230</v>
      </c>
      <c r="C7379" t="s">
        <v>250</v>
      </c>
      <c r="D7379" t="s">
        <v>257</v>
      </c>
      <c r="E7379">
        <v>1</v>
      </c>
      <c r="F7379">
        <v>2010</v>
      </c>
      <c r="G7379" s="161">
        <v>312099.61972800002</v>
      </c>
      <c r="H7379" s="161"/>
    </row>
    <row r="7380" spans="2:8" x14ac:dyDescent="0.25">
      <c r="B7380" t="s">
        <v>230</v>
      </c>
      <c r="C7380" t="s">
        <v>250</v>
      </c>
      <c r="D7380" t="s">
        <v>257</v>
      </c>
      <c r="E7380">
        <v>1</v>
      </c>
      <c r="F7380">
        <v>2015</v>
      </c>
      <c r="G7380" s="161">
        <v>442132.602595</v>
      </c>
      <c r="H7380" s="161"/>
    </row>
    <row r="7381" spans="2:8" x14ac:dyDescent="0.25">
      <c r="B7381" t="s">
        <v>230</v>
      </c>
      <c r="C7381" t="s">
        <v>250</v>
      </c>
      <c r="D7381" t="s">
        <v>257</v>
      </c>
      <c r="E7381">
        <v>1</v>
      </c>
      <c r="F7381">
        <v>2020</v>
      </c>
      <c r="G7381" s="161">
        <v>503345.97268599999</v>
      </c>
      <c r="H7381" s="161"/>
    </row>
    <row r="7382" spans="2:8" x14ac:dyDescent="0.25">
      <c r="B7382" t="s">
        <v>230</v>
      </c>
      <c r="C7382" t="s">
        <v>250</v>
      </c>
      <c r="D7382" t="s">
        <v>257</v>
      </c>
      <c r="E7382">
        <v>1</v>
      </c>
      <c r="F7382">
        <v>2025</v>
      </c>
      <c r="G7382" s="161">
        <v>541637.36669099994</v>
      </c>
      <c r="H7382" s="161"/>
    </row>
    <row r="7383" spans="2:8" x14ac:dyDescent="0.25">
      <c r="B7383" t="s">
        <v>230</v>
      </c>
      <c r="C7383" t="s">
        <v>250</v>
      </c>
      <c r="D7383" t="s">
        <v>257</v>
      </c>
      <c r="E7383">
        <v>1</v>
      </c>
      <c r="F7383">
        <v>2030</v>
      </c>
      <c r="G7383" s="161">
        <v>554079.89344699995</v>
      </c>
      <c r="H7383" s="161"/>
    </row>
    <row r="7384" spans="2:8" x14ac:dyDescent="0.25">
      <c r="B7384" t="s">
        <v>230</v>
      </c>
      <c r="C7384" t="s">
        <v>250</v>
      </c>
      <c r="D7384" t="s">
        <v>257</v>
      </c>
      <c r="E7384">
        <v>1</v>
      </c>
      <c r="F7384">
        <v>2035</v>
      </c>
      <c r="G7384" s="161">
        <v>569607.15226899995</v>
      </c>
      <c r="H7384" s="161"/>
    </row>
    <row r="7385" spans="2:8" x14ac:dyDescent="0.25">
      <c r="B7385" t="s">
        <v>230</v>
      </c>
      <c r="C7385" t="s">
        <v>250</v>
      </c>
      <c r="D7385" t="s">
        <v>257</v>
      </c>
      <c r="E7385">
        <v>1</v>
      </c>
      <c r="F7385">
        <v>2040</v>
      </c>
      <c r="G7385" s="161">
        <v>546800.29990999994</v>
      </c>
      <c r="H7385" s="161"/>
    </row>
    <row r="7386" spans="2:8" x14ac:dyDescent="0.25">
      <c r="B7386" t="s">
        <v>230</v>
      </c>
      <c r="C7386" t="s">
        <v>250</v>
      </c>
      <c r="D7386" t="s">
        <v>257</v>
      </c>
      <c r="E7386">
        <v>1</v>
      </c>
      <c r="F7386">
        <v>2045</v>
      </c>
      <c r="G7386" s="161">
        <v>528924.38201299997</v>
      </c>
      <c r="H7386" s="161"/>
    </row>
    <row r="7387" spans="2:8" x14ac:dyDescent="0.25">
      <c r="B7387" t="s">
        <v>230</v>
      </c>
      <c r="C7387" t="s">
        <v>250</v>
      </c>
      <c r="D7387" t="s">
        <v>257</v>
      </c>
      <c r="E7387">
        <v>1</v>
      </c>
      <c r="F7387">
        <v>2050</v>
      </c>
      <c r="G7387" s="161">
        <v>509164.97829499998</v>
      </c>
      <c r="H7387" s="161"/>
    </row>
    <row r="7388" spans="2:8" x14ac:dyDescent="0.25">
      <c r="B7388" t="s">
        <v>230</v>
      </c>
      <c r="C7388" t="s">
        <v>250</v>
      </c>
      <c r="D7388" t="s">
        <v>257</v>
      </c>
      <c r="E7388">
        <v>2</v>
      </c>
      <c r="F7388">
        <v>2010</v>
      </c>
      <c r="G7388" s="161">
        <v>1210355.85249</v>
      </c>
      <c r="H7388" s="161"/>
    </row>
    <row r="7389" spans="2:8" x14ac:dyDescent="0.25">
      <c r="B7389" t="s">
        <v>230</v>
      </c>
      <c r="C7389" t="s">
        <v>250</v>
      </c>
      <c r="D7389" t="s">
        <v>257</v>
      </c>
      <c r="E7389">
        <v>2</v>
      </c>
      <c r="F7389">
        <v>2015</v>
      </c>
      <c r="G7389" s="161">
        <v>1184659.34182</v>
      </c>
      <c r="H7389" s="161"/>
    </row>
    <row r="7390" spans="2:8" x14ac:dyDescent="0.25">
      <c r="B7390" t="s">
        <v>230</v>
      </c>
      <c r="C7390" t="s">
        <v>250</v>
      </c>
      <c r="D7390" t="s">
        <v>257</v>
      </c>
      <c r="E7390">
        <v>2</v>
      </c>
      <c r="F7390">
        <v>2020</v>
      </c>
      <c r="G7390" s="161">
        <v>1138644.3538299999</v>
      </c>
      <c r="H7390" s="161"/>
    </row>
    <row r="7391" spans="2:8" x14ac:dyDescent="0.25">
      <c r="B7391" t="s">
        <v>230</v>
      </c>
      <c r="C7391" t="s">
        <v>250</v>
      </c>
      <c r="D7391" t="s">
        <v>257</v>
      </c>
      <c r="E7391">
        <v>2</v>
      </c>
      <c r="F7391">
        <v>2025</v>
      </c>
      <c r="G7391" s="161">
        <v>1056559.01982</v>
      </c>
      <c r="H7391" s="161"/>
    </row>
    <row r="7392" spans="2:8" x14ac:dyDescent="0.25">
      <c r="B7392" t="s">
        <v>230</v>
      </c>
      <c r="C7392" t="s">
        <v>250</v>
      </c>
      <c r="D7392" t="s">
        <v>257</v>
      </c>
      <c r="E7392">
        <v>2</v>
      </c>
      <c r="F7392">
        <v>2030</v>
      </c>
      <c r="G7392" s="161">
        <v>979287.16290400003</v>
      </c>
      <c r="H7392" s="161"/>
    </row>
    <row r="7393" spans="2:8" x14ac:dyDescent="0.25">
      <c r="B7393" t="s">
        <v>230</v>
      </c>
      <c r="C7393" t="s">
        <v>250</v>
      </c>
      <c r="D7393" t="s">
        <v>257</v>
      </c>
      <c r="E7393">
        <v>2</v>
      </c>
      <c r="F7393">
        <v>2035</v>
      </c>
      <c r="G7393" s="161">
        <v>902024.31629600003</v>
      </c>
      <c r="H7393" s="161"/>
    </row>
    <row r="7394" spans="2:8" x14ac:dyDescent="0.25">
      <c r="B7394" t="s">
        <v>230</v>
      </c>
      <c r="C7394" t="s">
        <v>250</v>
      </c>
      <c r="D7394" t="s">
        <v>257</v>
      </c>
      <c r="E7394">
        <v>2</v>
      </c>
      <c r="F7394">
        <v>2040</v>
      </c>
      <c r="G7394" s="161">
        <v>848427.39492300001</v>
      </c>
      <c r="H7394" s="161"/>
    </row>
    <row r="7395" spans="2:8" x14ac:dyDescent="0.25">
      <c r="B7395" t="s">
        <v>230</v>
      </c>
      <c r="C7395" t="s">
        <v>250</v>
      </c>
      <c r="D7395" t="s">
        <v>257</v>
      </c>
      <c r="E7395">
        <v>2</v>
      </c>
      <c r="F7395">
        <v>2045</v>
      </c>
      <c r="G7395" s="161">
        <v>803419.34233100002</v>
      </c>
      <c r="H7395" s="161"/>
    </row>
    <row r="7396" spans="2:8" x14ac:dyDescent="0.25">
      <c r="B7396" t="s">
        <v>230</v>
      </c>
      <c r="C7396" t="s">
        <v>250</v>
      </c>
      <c r="D7396" t="s">
        <v>257</v>
      </c>
      <c r="E7396">
        <v>2</v>
      </c>
      <c r="F7396">
        <v>2050</v>
      </c>
      <c r="G7396" s="161">
        <v>797047.41573999997</v>
      </c>
      <c r="H7396" s="161"/>
    </row>
    <row r="7397" spans="2:8" x14ac:dyDescent="0.25">
      <c r="B7397" t="s">
        <v>230</v>
      </c>
      <c r="C7397" t="s">
        <v>250</v>
      </c>
      <c r="D7397" t="s">
        <v>257</v>
      </c>
      <c r="E7397">
        <v>3</v>
      </c>
      <c r="F7397">
        <v>2010</v>
      </c>
      <c r="G7397" s="161">
        <v>347652.96088999999</v>
      </c>
      <c r="H7397" s="161"/>
    </row>
    <row r="7398" spans="2:8" x14ac:dyDescent="0.25">
      <c r="B7398" t="s">
        <v>230</v>
      </c>
      <c r="C7398" t="s">
        <v>250</v>
      </c>
      <c r="D7398" t="s">
        <v>257</v>
      </c>
      <c r="E7398">
        <v>3</v>
      </c>
      <c r="F7398">
        <v>2015</v>
      </c>
      <c r="G7398" s="161">
        <v>315361.20242500002</v>
      </c>
      <c r="H7398" s="161"/>
    </row>
    <row r="7399" spans="2:8" x14ac:dyDescent="0.25">
      <c r="B7399" t="s">
        <v>230</v>
      </c>
      <c r="C7399" t="s">
        <v>250</v>
      </c>
      <c r="D7399" t="s">
        <v>257</v>
      </c>
      <c r="E7399">
        <v>3</v>
      </c>
      <c r="F7399">
        <v>2020</v>
      </c>
      <c r="G7399" s="161">
        <v>300606.89310500002</v>
      </c>
      <c r="H7399" s="161"/>
    </row>
    <row r="7400" spans="2:8" x14ac:dyDescent="0.25">
      <c r="B7400" t="s">
        <v>230</v>
      </c>
      <c r="C7400" t="s">
        <v>250</v>
      </c>
      <c r="D7400" t="s">
        <v>257</v>
      </c>
      <c r="E7400">
        <v>3</v>
      </c>
      <c r="F7400">
        <v>2025</v>
      </c>
      <c r="G7400" s="161">
        <v>291585.59163899999</v>
      </c>
      <c r="H7400" s="161"/>
    </row>
    <row r="7401" spans="2:8" x14ac:dyDescent="0.25">
      <c r="B7401" t="s">
        <v>230</v>
      </c>
      <c r="C7401" t="s">
        <v>250</v>
      </c>
      <c r="D7401" t="s">
        <v>257</v>
      </c>
      <c r="E7401">
        <v>3</v>
      </c>
      <c r="F7401">
        <v>2030</v>
      </c>
      <c r="G7401" s="161">
        <v>291281.85935899999</v>
      </c>
      <c r="H7401" s="161"/>
    </row>
    <row r="7402" spans="2:8" x14ac:dyDescent="0.25">
      <c r="B7402" t="s">
        <v>230</v>
      </c>
      <c r="C7402" t="s">
        <v>250</v>
      </c>
      <c r="D7402" t="s">
        <v>257</v>
      </c>
      <c r="E7402">
        <v>3</v>
      </c>
      <c r="F7402">
        <v>2035</v>
      </c>
      <c r="G7402" s="161">
        <v>282778.04143799999</v>
      </c>
      <c r="H7402" s="161"/>
    </row>
    <row r="7403" spans="2:8" x14ac:dyDescent="0.25">
      <c r="B7403" t="s">
        <v>230</v>
      </c>
      <c r="C7403" t="s">
        <v>250</v>
      </c>
      <c r="D7403" t="s">
        <v>257</v>
      </c>
      <c r="E7403">
        <v>3</v>
      </c>
      <c r="F7403">
        <v>2040</v>
      </c>
      <c r="G7403" s="161">
        <v>281932.45220399997</v>
      </c>
      <c r="H7403" s="161"/>
    </row>
    <row r="7404" spans="2:8" x14ac:dyDescent="0.25">
      <c r="B7404" t="s">
        <v>230</v>
      </c>
      <c r="C7404" t="s">
        <v>250</v>
      </c>
      <c r="D7404" t="s">
        <v>257</v>
      </c>
      <c r="E7404">
        <v>3</v>
      </c>
      <c r="F7404">
        <v>2045</v>
      </c>
      <c r="G7404" s="161">
        <v>297497.62916399998</v>
      </c>
      <c r="H7404" s="161"/>
    </row>
    <row r="7405" spans="2:8" x14ac:dyDescent="0.25">
      <c r="B7405" t="s">
        <v>230</v>
      </c>
      <c r="C7405" t="s">
        <v>250</v>
      </c>
      <c r="D7405" t="s">
        <v>257</v>
      </c>
      <c r="E7405">
        <v>3</v>
      </c>
      <c r="F7405">
        <v>2050</v>
      </c>
      <c r="G7405" s="161">
        <v>288819.57459199999</v>
      </c>
      <c r="H7405" s="161"/>
    </row>
    <row r="7406" spans="2:8" x14ac:dyDescent="0.25">
      <c r="B7406" t="s">
        <v>230</v>
      </c>
      <c r="C7406" t="s">
        <v>250</v>
      </c>
      <c r="D7406" t="s">
        <v>257</v>
      </c>
      <c r="E7406">
        <v>4</v>
      </c>
      <c r="F7406">
        <v>2010</v>
      </c>
      <c r="G7406" s="161">
        <v>418031.04528899997</v>
      </c>
      <c r="H7406" s="161"/>
    </row>
    <row r="7407" spans="2:8" x14ac:dyDescent="0.25">
      <c r="B7407" t="s">
        <v>230</v>
      </c>
      <c r="C7407" t="s">
        <v>250</v>
      </c>
      <c r="D7407" t="s">
        <v>257</v>
      </c>
      <c r="E7407">
        <v>4</v>
      </c>
      <c r="F7407">
        <v>2015</v>
      </c>
      <c r="G7407" s="161">
        <v>370205.19709700003</v>
      </c>
      <c r="H7407" s="161"/>
    </row>
    <row r="7408" spans="2:8" x14ac:dyDescent="0.25">
      <c r="B7408" t="s">
        <v>230</v>
      </c>
      <c r="C7408" t="s">
        <v>250</v>
      </c>
      <c r="D7408" t="s">
        <v>257</v>
      </c>
      <c r="E7408">
        <v>4</v>
      </c>
      <c r="F7408">
        <v>2020</v>
      </c>
      <c r="G7408" s="161">
        <v>353225.820503</v>
      </c>
      <c r="H7408" s="161"/>
    </row>
    <row r="7409" spans="2:8" x14ac:dyDescent="0.25">
      <c r="B7409" t="s">
        <v>230</v>
      </c>
      <c r="C7409" t="s">
        <v>250</v>
      </c>
      <c r="D7409" t="s">
        <v>257</v>
      </c>
      <c r="E7409">
        <v>4</v>
      </c>
      <c r="F7409">
        <v>2025</v>
      </c>
      <c r="G7409" s="161">
        <v>361243.04034599999</v>
      </c>
      <c r="H7409" s="161"/>
    </row>
    <row r="7410" spans="2:8" x14ac:dyDescent="0.25">
      <c r="B7410" t="s">
        <v>230</v>
      </c>
      <c r="C7410" t="s">
        <v>250</v>
      </c>
      <c r="D7410" t="s">
        <v>257</v>
      </c>
      <c r="E7410">
        <v>4</v>
      </c>
      <c r="F7410">
        <v>2030</v>
      </c>
      <c r="G7410" s="161">
        <v>364029.90099400003</v>
      </c>
      <c r="H7410" s="161"/>
    </row>
    <row r="7411" spans="2:8" x14ac:dyDescent="0.25">
      <c r="B7411" t="s">
        <v>230</v>
      </c>
      <c r="C7411" t="s">
        <v>250</v>
      </c>
      <c r="D7411" t="s">
        <v>257</v>
      </c>
      <c r="E7411">
        <v>4</v>
      </c>
      <c r="F7411">
        <v>2035</v>
      </c>
      <c r="G7411" s="161">
        <v>369047.34277300001</v>
      </c>
      <c r="H7411" s="161"/>
    </row>
    <row r="7412" spans="2:8" x14ac:dyDescent="0.25">
      <c r="B7412" t="s">
        <v>230</v>
      </c>
      <c r="C7412" t="s">
        <v>250</v>
      </c>
      <c r="D7412" t="s">
        <v>257</v>
      </c>
      <c r="E7412">
        <v>4</v>
      </c>
      <c r="F7412">
        <v>2040</v>
      </c>
      <c r="G7412" s="161">
        <v>374184.352832</v>
      </c>
      <c r="H7412" s="161"/>
    </row>
    <row r="7413" spans="2:8" x14ac:dyDescent="0.25">
      <c r="B7413" t="s">
        <v>230</v>
      </c>
      <c r="C7413" t="s">
        <v>250</v>
      </c>
      <c r="D7413" t="s">
        <v>257</v>
      </c>
      <c r="E7413">
        <v>4</v>
      </c>
      <c r="F7413">
        <v>2045</v>
      </c>
      <c r="G7413" s="161">
        <v>362244.77050099999</v>
      </c>
      <c r="H7413" s="161"/>
    </row>
    <row r="7414" spans="2:8" x14ac:dyDescent="0.25">
      <c r="B7414" t="s">
        <v>230</v>
      </c>
      <c r="C7414" t="s">
        <v>250</v>
      </c>
      <c r="D7414" t="s">
        <v>257</v>
      </c>
      <c r="E7414">
        <v>4</v>
      </c>
      <c r="F7414">
        <v>2050</v>
      </c>
      <c r="G7414" s="161">
        <v>353649.4166</v>
      </c>
      <c r="H7414" s="161"/>
    </row>
    <row r="7415" spans="2:8" x14ac:dyDescent="0.25">
      <c r="B7415" t="s">
        <v>230</v>
      </c>
      <c r="C7415" t="s">
        <v>250</v>
      </c>
      <c r="D7415" t="s">
        <v>257</v>
      </c>
      <c r="E7415">
        <v>5</v>
      </c>
      <c r="F7415">
        <v>2010</v>
      </c>
      <c r="G7415" s="161">
        <v>201766.342263</v>
      </c>
      <c r="H7415" s="161"/>
    </row>
    <row r="7416" spans="2:8" x14ac:dyDescent="0.25">
      <c r="B7416" t="s">
        <v>230</v>
      </c>
      <c r="C7416" t="s">
        <v>250</v>
      </c>
      <c r="D7416" t="s">
        <v>257</v>
      </c>
      <c r="E7416">
        <v>5</v>
      </c>
      <c r="F7416">
        <v>2015</v>
      </c>
      <c r="G7416" s="161">
        <v>164088.76814100001</v>
      </c>
      <c r="H7416" s="161"/>
    </row>
    <row r="7417" spans="2:8" x14ac:dyDescent="0.25">
      <c r="B7417" t="s">
        <v>230</v>
      </c>
      <c r="C7417" t="s">
        <v>250</v>
      </c>
      <c r="D7417" t="s">
        <v>257</v>
      </c>
      <c r="E7417">
        <v>5</v>
      </c>
      <c r="F7417">
        <v>2020</v>
      </c>
      <c r="G7417" s="161">
        <v>149422.325549</v>
      </c>
      <c r="H7417" s="161"/>
    </row>
    <row r="7418" spans="2:8" x14ac:dyDescent="0.25">
      <c r="B7418" t="s">
        <v>230</v>
      </c>
      <c r="C7418" t="s">
        <v>250</v>
      </c>
      <c r="D7418" t="s">
        <v>257</v>
      </c>
      <c r="E7418">
        <v>5</v>
      </c>
      <c r="F7418">
        <v>2025</v>
      </c>
      <c r="G7418" s="161">
        <v>142041.05881799999</v>
      </c>
      <c r="H7418" s="161"/>
    </row>
    <row r="7419" spans="2:8" x14ac:dyDescent="0.25">
      <c r="B7419" t="s">
        <v>230</v>
      </c>
      <c r="C7419" t="s">
        <v>250</v>
      </c>
      <c r="D7419" t="s">
        <v>257</v>
      </c>
      <c r="E7419">
        <v>5</v>
      </c>
      <c r="F7419">
        <v>2030</v>
      </c>
      <c r="G7419" s="161">
        <v>140832.19631999999</v>
      </c>
      <c r="H7419" s="161"/>
    </row>
    <row r="7420" spans="2:8" x14ac:dyDescent="0.25">
      <c r="B7420" t="s">
        <v>230</v>
      </c>
      <c r="C7420" t="s">
        <v>250</v>
      </c>
      <c r="D7420" t="s">
        <v>257</v>
      </c>
      <c r="E7420">
        <v>5</v>
      </c>
      <c r="F7420">
        <v>2035</v>
      </c>
      <c r="G7420" s="161">
        <v>145208.15448900001</v>
      </c>
      <c r="H7420" s="161"/>
    </row>
    <row r="7421" spans="2:8" x14ac:dyDescent="0.25">
      <c r="B7421" t="s">
        <v>230</v>
      </c>
      <c r="C7421" t="s">
        <v>250</v>
      </c>
      <c r="D7421" t="s">
        <v>257</v>
      </c>
      <c r="E7421">
        <v>5</v>
      </c>
      <c r="F7421">
        <v>2040</v>
      </c>
      <c r="G7421" s="161">
        <v>147529.07088300001</v>
      </c>
      <c r="H7421" s="161"/>
    </row>
    <row r="7422" spans="2:8" x14ac:dyDescent="0.25">
      <c r="B7422" t="s">
        <v>230</v>
      </c>
      <c r="C7422" t="s">
        <v>250</v>
      </c>
      <c r="D7422" t="s">
        <v>257</v>
      </c>
      <c r="E7422">
        <v>5</v>
      </c>
      <c r="F7422">
        <v>2045</v>
      </c>
      <c r="G7422" s="161">
        <v>143079.056576</v>
      </c>
      <c r="H7422" s="161"/>
    </row>
    <row r="7423" spans="2:8" x14ac:dyDescent="0.25">
      <c r="B7423" t="s">
        <v>230</v>
      </c>
      <c r="C7423" t="s">
        <v>250</v>
      </c>
      <c r="D7423" t="s">
        <v>257</v>
      </c>
      <c r="E7423">
        <v>5</v>
      </c>
      <c r="F7423">
        <v>2050</v>
      </c>
      <c r="G7423" s="161">
        <v>144346.62289900001</v>
      </c>
    </row>
    <row r="7424" spans="2:8" x14ac:dyDescent="0.25">
      <c r="B7424" t="s">
        <v>230</v>
      </c>
      <c r="C7424" t="s">
        <v>250</v>
      </c>
      <c r="D7424" t="s">
        <v>257</v>
      </c>
      <c r="E7424">
        <v>6</v>
      </c>
      <c r="F7424">
        <v>2010</v>
      </c>
      <c r="G7424">
        <v>57925.4866998</v>
      </c>
    </row>
    <row r="7425" spans="2:8" x14ac:dyDescent="0.25">
      <c r="B7425" t="s">
        <v>230</v>
      </c>
      <c r="C7425" t="s">
        <v>250</v>
      </c>
      <c r="D7425" t="s">
        <v>257</v>
      </c>
      <c r="E7425">
        <v>6</v>
      </c>
      <c r="F7425">
        <v>2015</v>
      </c>
      <c r="G7425">
        <v>50549.924495070001</v>
      </c>
    </row>
    <row r="7426" spans="2:8" x14ac:dyDescent="0.25">
      <c r="B7426" t="s">
        <v>230</v>
      </c>
      <c r="C7426" t="s">
        <v>250</v>
      </c>
      <c r="D7426" t="s">
        <v>257</v>
      </c>
      <c r="E7426">
        <v>6</v>
      </c>
      <c r="F7426">
        <v>2020</v>
      </c>
      <c r="G7426">
        <v>49348.836763209998</v>
      </c>
    </row>
    <row r="7427" spans="2:8" x14ac:dyDescent="0.25">
      <c r="B7427" t="s">
        <v>230</v>
      </c>
      <c r="C7427" t="s">
        <v>250</v>
      </c>
      <c r="D7427" t="s">
        <v>257</v>
      </c>
      <c r="E7427">
        <v>6</v>
      </c>
      <c r="F7427">
        <v>2025</v>
      </c>
      <c r="G7427">
        <v>49605.318445379999</v>
      </c>
    </row>
    <row r="7428" spans="2:8" x14ac:dyDescent="0.25">
      <c r="B7428" t="s">
        <v>230</v>
      </c>
      <c r="C7428" t="s">
        <v>250</v>
      </c>
      <c r="D7428" t="s">
        <v>257</v>
      </c>
      <c r="E7428">
        <v>6</v>
      </c>
      <c r="F7428">
        <v>2030</v>
      </c>
      <c r="G7428">
        <v>51276.74809727</v>
      </c>
    </row>
    <row r="7429" spans="2:8" x14ac:dyDescent="0.25">
      <c r="B7429" t="s">
        <v>230</v>
      </c>
      <c r="C7429" t="s">
        <v>250</v>
      </c>
      <c r="D7429" t="s">
        <v>257</v>
      </c>
      <c r="E7429">
        <v>6</v>
      </c>
      <c r="F7429">
        <v>2035</v>
      </c>
      <c r="G7429">
        <v>52016.697737499999</v>
      </c>
    </row>
    <row r="7430" spans="2:8" x14ac:dyDescent="0.25">
      <c r="B7430" t="s">
        <v>230</v>
      </c>
      <c r="C7430" t="s">
        <v>250</v>
      </c>
      <c r="D7430" t="s">
        <v>257</v>
      </c>
      <c r="E7430">
        <v>6</v>
      </c>
      <c r="F7430">
        <v>2040</v>
      </c>
      <c r="G7430">
        <v>52614.740432170001</v>
      </c>
    </row>
    <row r="7431" spans="2:8" x14ac:dyDescent="0.25">
      <c r="B7431" t="s">
        <v>230</v>
      </c>
      <c r="C7431" t="s">
        <v>250</v>
      </c>
      <c r="D7431" t="s">
        <v>257</v>
      </c>
      <c r="E7431">
        <v>6</v>
      </c>
      <c r="F7431">
        <v>2045</v>
      </c>
      <c r="G7431">
        <v>50090.46039244</v>
      </c>
    </row>
    <row r="7432" spans="2:8" x14ac:dyDescent="0.25">
      <c r="B7432" t="s">
        <v>230</v>
      </c>
      <c r="C7432" t="s">
        <v>250</v>
      </c>
      <c r="D7432" t="s">
        <v>257</v>
      </c>
      <c r="E7432">
        <v>6</v>
      </c>
      <c r="F7432">
        <v>2050</v>
      </c>
      <c r="G7432">
        <v>51466.030629339999</v>
      </c>
      <c r="H7432" s="161"/>
    </row>
    <row r="7433" spans="2:8" x14ac:dyDescent="0.25">
      <c r="B7433" t="s">
        <v>230</v>
      </c>
      <c r="C7433" t="s">
        <v>250</v>
      </c>
      <c r="D7433" t="s">
        <v>258</v>
      </c>
      <c r="E7433">
        <v>1</v>
      </c>
      <c r="F7433">
        <v>2010</v>
      </c>
      <c r="G7433" s="161">
        <v>296935.27400999999</v>
      </c>
      <c r="H7433" s="161"/>
    </row>
    <row r="7434" spans="2:8" x14ac:dyDescent="0.25">
      <c r="B7434" t="s">
        <v>230</v>
      </c>
      <c r="C7434" t="s">
        <v>250</v>
      </c>
      <c r="D7434" t="s">
        <v>258</v>
      </c>
      <c r="E7434">
        <v>1</v>
      </c>
      <c r="F7434">
        <v>2015</v>
      </c>
      <c r="G7434" s="161">
        <v>442216.59911800001</v>
      </c>
      <c r="H7434" s="161"/>
    </row>
    <row r="7435" spans="2:8" x14ac:dyDescent="0.25">
      <c r="B7435" t="s">
        <v>230</v>
      </c>
      <c r="C7435" t="s">
        <v>250</v>
      </c>
      <c r="D7435" t="s">
        <v>258</v>
      </c>
      <c r="E7435">
        <v>1</v>
      </c>
      <c r="F7435">
        <v>2020</v>
      </c>
      <c r="G7435" s="161">
        <v>504303.88878500002</v>
      </c>
      <c r="H7435" s="161"/>
    </row>
    <row r="7436" spans="2:8" x14ac:dyDescent="0.25">
      <c r="B7436" t="s">
        <v>230</v>
      </c>
      <c r="C7436" t="s">
        <v>250</v>
      </c>
      <c r="D7436" t="s">
        <v>258</v>
      </c>
      <c r="E7436">
        <v>1</v>
      </c>
      <c r="F7436">
        <v>2025</v>
      </c>
      <c r="G7436" s="161">
        <v>556856.73785899999</v>
      </c>
      <c r="H7436" s="161"/>
    </row>
    <row r="7437" spans="2:8" x14ac:dyDescent="0.25">
      <c r="B7437" t="s">
        <v>230</v>
      </c>
      <c r="C7437" t="s">
        <v>250</v>
      </c>
      <c r="D7437" t="s">
        <v>258</v>
      </c>
      <c r="E7437">
        <v>1</v>
      </c>
      <c r="F7437">
        <v>2030</v>
      </c>
      <c r="G7437" s="161">
        <v>576066.15492200002</v>
      </c>
      <c r="H7437" s="161"/>
    </row>
    <row r="7438" spans="2:8" x14ac:dyDescent="0.25">
      <c r="B7438" t="s">
        <v>230</v>
      </c>
      <c r="C7438" t="s">
        <v>250</v>
      </c>
      <c r="D7438" t="s">
        <v>258</v>
      </c>
      <c r="E7438">
        <v>1</v>
      </c>
      <c r="F7438">
        <v>2035</v>
      </c>
      <c r="G7438" s="161">
        <v>593813.468368</v>
      </c>
      <c r="H7438" s="161"/>
    </row>
    <row r="7439" spans="2:8" x14ac:dyDescent="0.25">
      <c r="B7439" t="s">
        <v>230</v>
      </c>
      <c r="C7439" t="s">
        <v>250</v>
      </c>
      <c r="D7439" t="s">
        <v>258</v>
      </c>
      <c r="E7439">
        <v>1</v>
      </c>
      <c r="F7439">
        <v>2040</v>
      </c>
      <c r="G7439" s="161">
        <v>607675.57301299996</v>
      </c>
      <c r="H7439" s="161"/>
    </row>
    <row r="7440" spans="2:8" x14ac:dyDescent="0.25">
      <c r="B7440" t="s">
        <v>230</v>
      </c>
      <c r="C7440" t="s">
        <v>250</v>
      </c>
      <c r="D7440" t="s">
        <v>258</v>
      </c>
      <c r="E7440">
        <v>1</v>
      </c>
      <c r="F7440">
        <v>2045</v>
      </c>
      <c r="G7440" s="161">
        <v>615026.70307100005</v>
      </c>
      <c r="H7440" s="161"/>
    </row>
    <row r="7441" spans="2:8" x14ac:dyDescent="0.25">
      <c r="B7441" t="s">
        <v>230</v>
      </c>
      <c r="C7441" t="s">
        <v>250</v>
      </c>
      <c r="D7441" t="s">
        <v>258</v>
      </c>
      <c r="E7441">
        <v>1</v>
      </c>
      <c r="F7441">
        <v>2050</v>
      </c>
      <c r="G7441" s="161">
        <v>604802.46031800006</v>
      </c>
      <c r="H7441" s="161"/>
    </row>
    <row r="7442" spans="2:8" x14ac:dyDescent="0.25">
      <c r="B7442" t="s">
        <v>230</v>
      </c>
      <c r="C7442" t="s">
        <v>250</v>
      </c>
      <c r="D7442" t="s">
        <v>258</v>
      </c>
      <c r="E7442">
        <v>2</v>
      </c>
      <c r="F7442">
        <v>2010</v>
      </c>
      <c r="G7442" s="161">
        <v>837231.16266699997</v>
      </c>
      <c r="H7442" s="161"/>
    </row>
    <row r="7443" spans="2:8" x14ac:dyDescent="0.25">
      <c r="B7443" t="s">
        <v>230</v>
      </c>
      <c r="C7443" t="s">
        <v>250</v>
      </c>
      <c r="D7443" t="s">
        <v>258</v>
      </c>
      <c r="E7443">
        <v>2</v>
      </c>
      <c r="F7443">
        <v>2015</v>
      </c>
      <c r="G7443" s="161">
        <v>954636.16807100002</v>
      </c>
      <c r="H7443" s="161"/>
    </row>
    <row r="7444" spans="2:8" x14ac:dyDescent="0.25">
      <c r="B7444" t="s">
        <v>230</v>
      </c>
      <c r="C7444" t="s">
        <v>250</v>
      </c>
      <c r="D7444" t="s">
        <v>258</v>
      </c>
      <c r="E7444">
        <v>2</v>
      </c>
      <c r="F7444">
        <v>2020</v>
      </c>
      <c r="G7444" s="161">
        <v>1050854.0712600001</v>
      </c>
      <c r="H7444" s="161"/>
    </row>
    <row r="7445" spans="2:8" x14ac:dyDescent="0.25">
      <c r="B7445" t="s">
        <v>230</v>
      </c>
      <c r="C7445" t="s">
        <v>250</v>
      </c>
      <c r="D7445" t="s">
        <v>258</v>
      </c>
      <c r="E7445">
        <v>2</v>
      </c>
      <c r="F7445">
        <v>2025</v>
      </c>
      <c r="G7445" s="161">
        <v>1066234.6233999999</v>
      </c>
      <c r="H7445" s="161"/>
    </row>
    <row r="7446" spans="2:8" x14ac:dyDescent="0.25">
      <c r="B7446" t="s">
        <v>230</v>
      </c>
      <c r="C7446" t="s">
        <v>250</v>
      </c>
      <c r="D7446" t="s">
        <v>258</v>
      </c>
      <c r="E7446">
        <v>2</v>
      </c>
      <c r="F7446">
        <v>2030</v>
      </c>
      <c r="G7446" s="161">
        <v>1052220.9206399999</v>
      </c>
      <c r="H7446" s="161"/>
    </row>
    <row r="7447" spans="2:8" x14ac:dyDescent="0.25">
      <c r="B7447" t="s">
        <v>230</v>
      </c>
      <c r="C7447" t="s">
        <v>250</v>
      </c>
      <c r="D7447" t="s">
        <v>258</v>
      </c>
      <c r="E7447">
        <v>2</v>
      </c>
      <c r="F7447">
        <v>2035</v>
      </c>
      <c r="G7447" s="161">
        <v>995267.79629900004</v>
      </c>
      <c r="H7447" s="161"/>
    </row>
    <row r="7448" spans="2:8" x14ac:dyDescent="0.25">
      <c r="B7448" t="s">
        <v>230</v>
      </c>
      <c r="C7448" t="s">
        <v>250</v>
      </c>
      <c r="D7448" t="s">
        <v>258</v>
      </c>
      <c r="E7448">
        <v>2</v>
      </c>
      <c r="F7448">
        <v>2040</v>
      </c>
      <c r="G7448" s="161">
        <v>944655.29195999994</v>
      </c>
      <c r="H7448" s="161"/>
    </row>
    <row r="7449" spans="2:8" x14ac:dyDescent="0.25">
      <c r="B7449" t="s">
        <v>230</v>
      </c>
      <c r="C7449" t="s">
        <v>250</v>
      </c>
      <c r="D7449" t="s">
        <v>258</v>
      </c>
      <c r="E7449">
        <v>2</v>
      </c>
      <c r="F7449">
        <v>2045</v>
      </c>
      <c r="G7449" s="161">
        <v>895841.31717099994</v>
      </c>
      <c r="H7449" s="161"/>
    </row>
    <row r="7450" spans="2:8" x14ac:dyDescent="0.25">
      <c r="B7450" t="s">
        <v>230</v>
      </c>
      <c r="C7450" t="s">
        <v>250</v>
      </c>
      <c r="D7450" t="s">
        <v>258</v>
      </c>
      <c r="E7450">
        <v>2</v>
      </c>
      <c r="F7450">
        <v>2050</v>
      </c>
      <c r="G7450" s="161">
        <v>865129.99706700002</v>
      </c>
      <c r="H7450" s="161"/>
    </row>
    <row r="7451" spans="2:8" x14ac:dyDescent="0.25">
      <c r="B7451" t="s">
        <v>230</v>
      </c>
      <c r="C7451" t="s">
        <v>250</v>
      </c>
      <c r="D7451" t="s">
        <v>258</v>
      </c>
      <c r="E7451">
        <v>3</v>
      </c>
      <c r="F7451">
        <v>2010</v>
      </c>
      <c r="G7451" s="161">
        <v>372236.59682699997</v>
      </c>
      <c r="H7451" s="161"/>
    </row>
    <row r="7452" spans="2:8" x14ac:dyDescent="0.25">
      <c r="B7452" t="s">
        <v>230</v>
      </c>
      <c r="C7452" t="s">
        <v>250</v>
      </c>
      <c r="D7452" t="s">
        <v>258</v>
      </c>
      <c r="E7452">
        <v>3</v>
      </c>
      <c r="F7452">
        <v>2015</v>
      </c>
      <c r="G7452" s="161">
        <v>371904.71946300002</v>
      </c>
      <c r="H7452" s="161"/>
    </row>
    <row r="7453" spans="2:8" x14ac:dyDescent="0.25">
      <c r="B7453" t="s">
        <v>230</v>
      </c>
      <c r="C7453" t="s">
        <v>250</v>
      </c>
      <c r="D7453" t="s">
        <v>258</v>
      </c>
      <c r="E7453">
        <v>3</v>
      </c>
      <c r="F7453">
        <v>2020</v>
      </c>
      <c r="G7453" s="161">
        <v>335481.021175</v>
      </c>
      <c r="H7453" s="161"/>
    </row>
    <row r="7454" spans="2:8" x14ac:dyDescent="0.25">
      <c r="B7454" t="s">
        <v>230</v>
      </c>
      <c r="C7454" t="s">
        <v>250</v>
      </c>
      <c r="D7454" t="s">
        <v>258</v>
      </c>
      <c r="E7454">
        <v>3</v>
      </c>
      <c r="F7454">
        <v>2025</v>
      </c>
      <c r="G7454" s="161">
        <v>306771.62634299998</v>
      </c>
      <c r="H7454" s="161"/>
    </row>
    <row r="7455" spans="2:8" x14ac:dyDescent="0.25">
      <c r="B7455" t="s">
        <v>230</v>
      </c>
      <c r="C7455" t="s">
        <v>250</v>
      </c>
      <c r="D7455" t="s">
        <v>258</v>
      </c>
      <c r="E7455">
        <v>3</v>
      </c>
      <c r="F7455">
        <v>2030</v>
      </c>
      <c r="G7455" s="161">
        <v>283229.24054799997</v>
      </c>
      <c r="H7455" s="161"/>
    </row>
    <row r="7456" spans="2:8" x14ac:dyDescent="0.25">
      <c r="B7456" t="s">
        <v>230</v>
      </c>
      <c r="C7456" t="s">
        <v>250</v>
      </c>
      <c r="D7456" t="s">
        <v>258</v>
      </c>
      <c r="E7456">
        <v>3</v>
      </c>
      <c r="F7456">
        <v>2035</v>
      </c>
      <c r="G7456" s="161">
        <v>285180.32687200001</v>
      </c>
      <c r="H7456" s="161"/>
    </row>
    <row r="7457" spans="2:8" x14ac:dyDescent="0.25">
      <c r="B7457" t="s">
        <v>230</v>
      </c>
      <c r="C7457" t="s">
        <v>250</v>
      </c>
      <c r="D7457" t="s">
        <v>258</v>
      </c>
      <c r="E7457">
        <v>3</v>
      </c>
      <c r="F7457">
        <v>2040</v>
      </c>
      <c r="G7457" s="161">
        <v>282551.15794200002</v>
      </c>
      <c r="H7457" s="161"/>
    </row>
    <row r="7458" spans="2:8" x14ac:dyDescent="0.25">
      <c r="B7458" t="s">
        <v>230</v>
      </c>
      <c r="C7458" t="s">
        <v>250</v>
      </c>
      <c r="D7458" t="s">
        <v>258</v>
      </c>
      <c r="E7458">
        <v>3</v>
      </c>
      <c r="F7458">
        <v>2045</v>
      </c>
      <c r="G7458" s="161">
        <v>299744.81054199999</v>
      </c>
      <c r="H7458" s="161"/>
    </row>
    <row r="7459" spans="2:8" x14ac:dyDescent="0.25">
      <c r="B7459" t="s">
        <v>230</v>
      </c>
      <c r="C7459" t="s">
        <v>250</v>
      </c>
      <c r="D7459" t="s">
        <v>258</v>
      </c>
      <c r="E7459">
        <v>3</v>
      </c>
      <c r="F7459">
        <v>2050</v>
      </c>
      <c r="G7459" s="161">
        <v>299838.353176</v>
      </c>
      <c r="H7459" s="161"/>
    </row>
    <row r="7460" spans="2:8" x14ac:dyDescent="0.25">
      <c r="B7460" t="s">
        <v>230</v>
      </c>
      <c r="C7460" t="s">
        <v>250</v>
      </c>
      <c r="D7460" t="s">
        <v>258</v>
      </c>
      <c r="E7460">
        <v>4</v>
      </c>
      <c r="F7460">
        <v>2010</v>
      </c>
      <c r="G7460" s="161">
        <v>538601.267016</v>
      </c>
      <c r="H7460" s="161"/>
    </row>
    <row r="7461" spans="2:8" x14ac:dyDescent="0.25">
      <c r="B7461" t="s">
        <v>230</v>
      </c>
      <c r="C7461" t="s">
        <v>250</v>
      </c>
      <c r="D7461" t="s">
        <v>258</v>
      </c>
      <c r="E7461">
        <v>4</v>
      </c>
      <c r="F7461">
        <v>2015</v>
      </c>
      <c r="G7461" s="161">
        <v>416614.109543</v>
      </c>
      <c r="H7461" s="161"/>
    </row>
    <row r="7462" spans="2:8" x14ac:dyDescent="0.25">
      <c r="B7462" t="s">
        <v>230</v>
      </c>
      <c r="C7462" t="s">
        <v>250</v>
      </c>
      <c r="D7462" t="s">
        <v>258</v>
      </c>
      <c r="E7462">
        <v>4</v>
      </c>
      <c r="F7462">
        <v>2020</v>
      </c>
      <c r="G7462" s="161">
        <v>366703.63536800002</v>
      </c>
      <c r="H7462" s="161"/>
    </row>
    <row r="7463" spans="2:8" x14ac:dyDescent="0.25">
      <c r="B7463" t="s">
        <v>230</v>
      </c>
      <c r="C7463" t="s">
        <v>250</v>
      </c>
      <c r="D7463" t="s">
        <v>258</v>
      </c>
      <c r="E7463">
        <v>4</v>
      </c>
      <c r="F7463">
        <v>2025</v>
      </c>
      <c r="G7463" s="161">
        <v>356880.30931500002</v>
      </c>
      <c r="H7463" s="161"/>
    </row>
    <row r="7464" spans="2:8" x14ac:dyDescent="0.25">
      <c r="B7464" t="s">
        <v>230</v>
      </c>
      <c r="C7464" t="s">
        <v>250</v>
      </c>
      <c r="D7464" t="s">
        <v>258</v>
      </c>
      <c r="E7464">
        <v>4</v>
      </c>
      <c r="F7464">
        <v>2030</v>
      </c>
      <c r="G7464" s="161">
        <v>361173.22027699999</v>
      </c>
      <c r="H7464" s="161"/>
    </row>
    <row r="7465" spans="2:8" x14ac:dyDescent="0.25">
      <c r="B7465" t="s">
        <v>230</v>
      </c>
      <c r="C7465" t="s">
        <v>250</v>
      </c>
      <c r="D7465" t="s">
        <v>258</v>
      </c>
      <c r="E7465">
        <v>4</v>
      </c>
      <c r="F7465">
        <v>2035</v>
      </c>
      <c r="G7465" s="161">
        <v>369224.551645</v>
      </c>
      <c r="H7465" s="161"/>
    </row>
    <row r="7466" spans="2:8" x14ac:dyDescent="0.25">
      <c r="B7466" t="s">
        <v>230</v>
      </c>
      <c r="C7466" t="s">
        <v>250</v>
      </c>
      <c r="D7466" t="s">
        <v>258</v>
      </c>
      <c r="E7466">
        <v>4</v>
      </c>
      <c r="F7466">
        <v>2040</v>
      </c>
      <c r="G7466" s="161">
        <v>377420.69792000001</v>
      </c>
      <c r="H7466" s="161"/>
    </row>
    <row r="7467" spans="2:8" x14ac:dyDescent="0.25">
      <c r="B7467" t="s">
        <v>230</v>
      </c>
      <c r="C7467" t="s">
        <v>250</v>
      </c>
      <c r="D7467" t="s">
        <v>258</v>
      </c>
      <c r="E7467">
        <v>4</v>
      </c>
      <c r="F7467">
        <v>2045</v>
      </c>
      <c r="G7467" s="161">
        <v>369347.34515000001</v>
      </c>
      <c r="H7467" s="161"/>
    </row>
    <row r="7468" spans="2:8" x14ac:dyDescent="0.25">
      <c r="B7468" t="s">
        <v>230</v>
      </c>
      <c r="C7468" t="s">
        <v>250</v>
      </c>
      <c r="D7468" t="s">
        <v>258</v>
      </c>
      <c r="E7468">
        <v>4</v>
      </c>
      <c r="F7468">
        <v>2050</v>
      </c>
      <c r="G7468" s="161">
        <v>364720.51330699999</v>
      </c>
      <c r="H7468" s="161"/>
    </row>
    <row r="7469" spans="2:8" x14ac:dyDescent="0.25">
      <c r="B7469" t="s">
        <v>230</v>
      </c>
      <c r="C7469" t="s">
        <v>250</v>
      </c>
      <c r="D7469" t="s">
        <v>258</v>
      </c>
      <c r="E7469">
        <v>5</v>
      </c>
      <c r="F7469">
        <v>2010</v>
      </c>
      <c r="G7469" s="161">
        <v>228485.346276</v>
      </c>
      <c r="H7469" s="161"/>
    </row>
    <row r="7470" spans="2:8" x14ac:dyDescent="0.25">
      <c r="B7470" t="s">
        <v>230</v>
      </c>
      <c r="C7470" t="s">
        <v>250</v>
      </c>
      <c r="D7470" t="s">
        <v>258</v>
      </c>
      <c r="E7470">
        <v>5</v>
      </c>
      <c r="F7470">
        <v>2015</v>
      </c>
      <c r="G7470" s="161">
        <v>170897.23270600001</v>
      </c>
      <c r="H7470" s="161"/>
    </row>
    <row r="7471" spans="2:8" x14ac:dyDescent="0.25">
      <c r="B7471" t="s">
        <v>230</v>
      </c>
      <c r="C7471" t="s">
        <v>250</v>
      </c>
      <c r="D7471" t="s">
        <v>258</v>
      </c>
      <c r="E7471">
        <v>5</v>
      </c>
      <c r="F7471">
        <v>2020</v>
      </c>
      <c r="G7471" s="161">
        <v>140411.90037600001</v>
      </c>
      <c r="H7471" s="161"/>
    </row>
    <row r="7472" spans="2:8" x14ac:dyDescent="0.25">
      <c r="B7472" t="s">
        <v>230</v>
      </c>
      <c r="C7472" t="s">
        <v>250</v>
      </c>
      <c r="D7472" t="s">
        <v>258</v>
      </c>
      <c r="E7472">
        <v>5</v>
      </c>
      <c r="F7472">
        <v>2025</v>
      </c>
      <c r="G7472" s="161">
        <v>138234.47515899999</v>
      </c>
      <c r="H7472" s="161"/>
    </row>
    <row r="7473" spans="2:8" x14ac:dyDescent="0.25">
      <c r="B7473" t="s">
        <v>230</v>
      </c>
      <c r="C7473" t="s">
        <v>250</v>
      </c>
      <c r="D7473" t="s">
        <v>258</v>
      </c>
      <c r="E7473">
        <v>5</v>
      </c>
      <c r="F7473">
        <v>2030</v>
      </c>
      <c r="G7473" s="161">
        <v>143424.36668100001</v>
      </c>
      <c r="H7473" s="161"/>
    </row>
    <row r="7474" spans="2:8" x14ac:dyDescent="0.25">
      <c r="B7474" t="s">
        <v>230</v>
      </c>
      <c r="C7474" t="s">
        <v>250</v>
      </c>
      <c r="D7474" t="s">
        <v>258</v>
      </c>
      <c r="E7474">
        <v>5</v>
      </c>
      <c r="F7474">
        <v>2035</v>
      </c>
      <c r="G7474" s="161">
        <v>147851.997757</v>
      </c>
      <c r="H7474" s="161"/>
    </row>
    <row r="7475" spans="2:8" x14ac:dyDescent="0.25">
      <c r="B7475" t="s">
        <v>230</v>
      </c>
      <c r="C7475" t="s">
        <v>250</v>
      </c>
      <c r="D7475" t="s">
        <v>258</v>
      </c>
      <c r="E7475">
        <v>5</v>
      </c>
      <c r="F7475">
        <v>2040</v>
      </c>
      <c r="G7475" s="161">
        <v>149618.18958599999</v>
      </c>
      <c r="H7475" s="161"/>
    </row>
    <row r="7476" spans="2:8" x14ac:dyDescent="0.25">
      <c r="B7476" t="s">
        <v>230</v>
      </c>
      <c r="C7476" t="s">
        <v>250</v>
      </c>
      <c r="D7476" t="s">
        <v>258</v>
      </c>
      <c r="E7476">
        <v>5</v>
      </c>
      <c r="F7476">
        <v>2045</v>
      </c>
      <c r="G7476" s="161">
        <v>142538.01352099999</v>
      </c>
      <c r="H7476" s="161"/>
    </row>
    <row r="7477" spans="2:8" x14ac:dyDescent="0.25">
      <c r="B7477" t="s">
        <v>230</v>
      </c>
      <c r="C7477" t="s">
        <v>250</v>
      </c>
      <c r="D7477" t="s">
        <v>258</v>
      </c>
      <c r="E7477">
        <v>5</v>
      </c>
      <c r="F7477">
        <v>2050</v>
      </c>
      <c r="G7477" s="161">
        <v>136558.21145199999</v>
      </c>
    </row>
    <row r="7478" spans="2:8" x14ac:dyDescent="0.25">
      <c r="B7478" t="s">
        <v>230</v>
      </c>
      <c r="C7478" t="s">
        <v>250</v>
      </c>
      <c r="D7478" t="s">
        <v>258</v>
      </c>
      <c r="E7478">
        <v>6</v>
      </c>
      <c r="F7478">
        <v>2010</v>
      </c>
      <c r="G7478">
        <v>51447.631295699997</v>
      </c>
    </row>
    <row r="7479" spans="2:8" x14ac:dyDescent="0.25">
      <c r="B7479" t="s">
        <v>230</v>
      </c>
      <c r="C7479" t="s">
        <v>250</v>
      </c>
      <c r="D7479" t="s">
        <v>258</v>
      </c>
      <c r="E7479">
        <v>6</v>
      </c>
      <c r="F7479">
        <v>2015</v>
      </c>
      <c r="G7479">
        <v>46687.834757850003</v>
      </c>
    </row>
    <row r="7480" spans="2:8" x14ac:dyDescent="0.25">
      <c r="B7480" t="s">
        <v>230</v>
      </c>
      <c r="C7480" t="s">
        <v>250</v>
      </c>
      <c r="D7480" t="s">
        <v>258</v>
      </c>
      <c r="E7480">
        <v>6</v>
      </c>
      <c r="F7480">
        <v>2020</v>
      </c>
      <c r="G7480">
        <v>47414.45639318</v>
      </c>
    </row>
    <row r="7481" spans="2:8" x14ac:dyDescent="0.25">
      <c r="B7481" t="s">
        <v>230</v>
      </c>
      <c r="C7481" t="s">
        <v>250</v>
      </c>
      <c r="D7481" t="s">
        <v>258</v>
      </c>
      <c r="E7481">
        <v>6</v>
      </c>
      <c r="F7481">
        <v>2025</v>
      </c>
      <c r="G7481">
        <v>44457.182120849997</v>
      </c>
    </row>
    <row r="7482" spans="2:8" x14ac:dyDescent="0.25">
      <c r="B7482" t="s">
        <v>230</v>
      </c>
      <c r="C7482" t="s">
        <v>250</v>
      </c>
      <c r="D7482" t="s">
        <v>258</v>
      </c>
      <c r="E7482">
        <v>6</v>
      </c>
      <c r="F7482">
        <v>2030</v>
      </c>
      <c r="G7482">
        <v>46527.214877509999</v>
      </c>
    </row>
    <row r="7483" spans="2:8" x14ac:dyDescent="0.25">
      <c r="B7483" t="s">
        <v>230</v>
      </c>
      <c r="C7483" t="s">
        <v>250</v>
      </c>
      <c r="D7483" t="s">
        <v>258</v>
      </c>
      <c r="E7483">
        <v>6</v>
      </c>
      <c r="F7483">
        <v>2035</v>
      </c>
      <c r="G7483">
        <v>50322.109703050002</v>
      </c>
    </row>
    <row r="7484" spans="2:8" x14ac:dyDescent="0.25">
      <c r="B7484" t="s">
        <v>230</v>
      </c>
      <c r="C7484" t="s">
        <v>250</v>
      </c>
      <c r="D7484" t="s">
        <v>258</v>
      </c>
      <c r="E7484">
        <v>6</v>
      </c>
      <c r="F7484">
        <v>2040</v>
      </c>
      <c r="G7484">
        <v>51877.154145979999</v>
      </c>
    </row>
    <row r="7485" spans="2:8" x14ac:dyDescent="0.25">
      <c r="B7485" t="s">
        <v>230</v>
      </c>
      <c r="C7485" t="s">
        <v>250</v>
      </c>
      <c r="D7485" t="s">
        <v>258</v>
      </c>
      <c r="E7485">
        <v>6</v>
      </c>
      <c r="F7485">
        <v>2045</v>
      </c>
      <c r="G7485">
        <v>47404.625216810004</v>
      </c>
    </row>
    <row r="7486" spans="2:8" x14ac:dyDescent="0.25">
      <c r="B7486" t="s">
        <v>230</v>
      </c>
      <c r="C7486" t="s">
        <v>250</v>
      </c>
      <c r="D7486" t="s">
        <v>258</v>
      </c>
      <c r="E7486">
        <v>6</v>
      </c>
      <c r="F7486">
        <v>2050</v>
      </c>
      <c r="G7486">
        <v>48068.755847059998</v>
      </c>
      <c r="H7486" s="161"/>
    </row>
    <row r="7487" spans="2:8" x14ac:dyDescent="0.25">
      <c r="B7487" t="s">
        <v>230</v>
      </c>
      <c r="C7487" t="s">
        <v>250</v>
      </c>
      <c r="D7487" t="s">
        <v>259</v>
      </c>
      <c r="E7487">
        <v>1</v>
      </c>
      <c r="F7487">
        <v>2010</v>
      </c>
      <c r="G7487" s="161">
        <v>132673.83943399999</v>
      </c>
      <c r="H7487" s="161"/>
    </row>
    <row r="7488" spans="2:8" x14ac:dyDescent="0.25">
      <c r="B7488" t="s">
        <v>230</v>
      </c>
      <c r="C7488" t="s">
        <v>250</v>
      </c>
      <c r="D7488" t="s">
        <v>259</v>
      </c>
      <c r="E7488">
        <v>1</v>
      </c>
      <c r="F7488">
        <v>2015</v>
      </c>
      <c r="G7488" s="161">
        <v>212931.34521999999</v>
      </c>
      <c r="H7488" s="161"/>
    </row>
    <row r="7489" spans="2:8" x14ac:dyDescent="0.25">
      <c r="B7489" t="s">
        <v>230</v>
      </c>
      <c r="C7489" t="s">
        <v>250</v>
      </c>
      <c r="D7489" t="s">
        <v>259</v>
      </c>
      <c r="E7489">
        <v>1</v>
      </c>
      <c r="F7489">
        <v>2020</v>
      </c>
      <c r="G7489" s="161">
        <v>257850.01139100001</v>
      </c>
      <c r="H7489" s="161"/>
    </row>
    <row r="7490" spans="2:8" x14ac:dyDescent="0.25">
      <c r="B7490" t="s">
        <v>230</v>
      </c>
      <c r="C7490" t="s">
        <v>250</v>
      </c>
      <c r="D7490" t="s">
        <v>259</v>
      </c>
      <c r="E7490">
        <v>1</v>
      </c>
      <c r="F7490">
        <v>2025</v>
      </c>
      <c r="G7490" s="161">
        <v>297836.90213499998</v>
      </c>
      <c r="H7490" s="161"/>
    </row>
    <row r="7491" spans="2:8" x14ac:dyDescent="0.25">
      <c r="B7491" t="s">
        <v>230</v>
      </c>
      <c r="C7491" t="s">
        <v>250</v>
      </c>
      <c r="D7491" t="s">
        <v>259</v>
      </c>
      <c r="E7491">
        <v>1</v>
      </c>
      <c r="F7491">
        <v>2030</v>
      </c>
      <c r="G7491" s="161">
        <v>331117.19047799997</v>
      </c>
      <c r="H7491" s="161"/>
    </row>
    <row r="7492" spans="2:8" x14ac:dyDescent="0.25">
      <c r="B7492" t="s">
        <v>230</v>
      </c>
      <c r="C7492" t="s">
        <v>250</v>
      </c>
      <c r="D7492" t="s">
        <v>259</v>
      </c>
      <c r="E7492">
        <v>1</v>
      </c>
      <c r="F7492">
        <v>2035</v>
      </c>
      <c r="G7492" s="161">
        <v>351955.61941400002</v>
      </c>
      <c r="H7492" s="161"/>
    </row>
    <row r="7493" spans="2:8" x14ac:dyDescent="0.25">
      <c r="B7493" t="s">
        <v>230</v>
      </c>
      <c r="C7493" t="s">
        <v>250</v>
      </c>
      <c r="D7493" t="s">
        <v>259</v>
      </c>
      <c r="E7493">
        <v>1</v>
      </c>
      <c r="F7493">
        <v>2040</v>
      </c>
      <c r="G7493" s="161">
        <v>357877.85806200001</v>
      </c>
      <c r="H7493" s="161"/>
    </row>
    <row r="7494" spans="2:8" x14ac:dyDescent="0.25">
      <c r="B7494" t="s">
        <v>230</v>
      </c>
      <c r="C7494" t="s">
        <v>250</v>
      </c>
      <c r="D7494" t="s">
        <v>259</v>
      </c>
      <c r="E7494">
        <v>1</v>
      </c>
      <c r="F7494">
        <v>2045</v>
      </c>
      <c r="G7494" s="161">
        <v>376759.10198899999</v>
      </c>
      <c r="H7494" s="161"/>
    </row>
    <row r="7495" spans="2:8" x14ac:dyDescent="0.25">
      <c r="B7495" t="s">
        <v>230</v>
      </c>
      <c r="C7495" t="s">
        <v>250</v>
      </c>
      <c r="D7495" t="s">
        <v>259</v>
      </c>
      <c r="E7495">
        <v>1</v>
      </c>
      <c r="F7495">
        <v>2050</v>
      </c>
      <c r="G7495" s="161">
        <v>395615.842038</v>
      </c>
      <c r="H7495" s="161"/>
    </row>
    <row r="7496" spans="2:8" x14ac:dyDescent="0.25">
      <c r="B7496" t="s">
        <v>230</v>
      </c>
      <c r="C7496" t="s">
        <v>250</v>
      </c>
      <c r="D7496" t="s">
        <v>259</v>
      </c>
      <c r="E7496">
        <v>2</v>
      </c>
      <c r="F7496">
        <v>2010</v>
      </c>
      <c r="G7496" s="161">
        <v>369455.06182900001</v>
      </c>
      <c r="H7496" s="161"/>
    </row>
    <row r="7497" spans="2:8" x14ac:dyDescent="0.25">
      <c r="B7497" t="s">
        <v>230</v>
      </c>
      <c r="C7497" t="s">
        <v>250</v>
      </c>
      <c r="D7497" t="s">
        <v>259</v>
      </c>
      <c r="E7497">
        <v>2</v>
      </c>
      <c r="F7497">
        <v>2015</v>
      </c>
      <c r="G7497" s="161">
        <v>428963.88813500002</v>
      </c>
      <c r="H7497" s="161"/>
    </row>
    <row r="7498" spans="2:8" x14ac:dyDescent="0.25">
      <c r="B7498" t="s">
        <v>230</v>
      </c>
      <c r="C7498" t="s">
        <v>250</v>
      </c>
      <c r="D7498" t="s">
        <v>259</v>
      </c>
      <c r="E7498">
        <v>2</v>
      </c>
      <c r="F7498">
        <v>2020</v>
      </c>
      <c r="G7498" s="161">
        <v>517346.47494799999</v>
      </c>
      <c r="H7498" s="161"/>
    </row>
    <row r="7499" spans="2:8" x14ac:dyDescent="0.25">
      <c r="B7499" t="s">
        <v>230</v>
      </c>
      <c r="C7499" t="s">
        <v>250</v>
      </c>
      <c r="D7499" t="s">
        <v>259</v>
      </c>
      <c r="E7499">
        <v>2</v>
      </c>
      <c r="F7499">
        <v>2025</v>
      </c>
      <c r="G7499" s="161">
        <v>613380.05914999999</v>
      </c>
      <c r="H7499" s="161"/>
    </row>
    <row r="7500" spans="2:8" x14ac:dyDescent="0.25">
      <c r="B7500" t="s">
        <v>230</v>
      </c>
      <c r="C7500" t="s">
        <v>250</v>
      </c>
      <c r="D7500" t="s">
        <v>259</v>
      </c>
      <c r="E7500">
        <v>2</v>
      </c>
      <c r="F7500">
        <v>2030</v>
      </c>
      <c r="G7500" s="161">
        <v>680790.38973399997</v>
      </c>
      <c r="H7500" s="161"/>
    </row>
    <row r="7501" spans="2:8" x14ac:dyDescent="0.25">
      <c r="B7501" t="s">
        <v>230</v>
      </c>
      <c r="C7501" t="s">
        <v>250</v>
      </c>
      <c r="D7501" t="s">
        <v>259</v>
      </c>
      <c r="E7501">
        <v>2</v>
      </c>
      <c r="F7501">
        <v>2035</v>
      </c>
      <c r="G7501" s="161">
        <v>710841.90940400003</v>
      </c>
      <c r="H7501" s="161"/>
    </row>
    <row r="7502" spans="2:8" x14ac:dyDescent="0.25">
      <c r="B7502" t="s">
        <v>230</v>
      </c>
      <c r="C7502" t="s">
        <v>250</v>
      </c>
      <c r="D7502" t="s">
        <v>259</v>
      </c>
      <c r="E7502">
        <v>2</v>
      </c>
      <c r="F7502">
        <v>2040</v>
      </c>
      <c r="G7502" s="161">
        <v>733028.453262</v>
      </c>
      <c r="H7502" s="161"/>
    </row>
    <row r="7503" spans="2:8" x14ac:dyDescent="0.25">
      <c r="B7503" t="s">
        <v>230</v>
      </c>
      <c r="C7503" t="s">
        <v>250</v>
      </c>
      <c r="D7503" t="s">
        <v>259</v>
      </c>
      <c r="E7503">
        <v>2</v>
      </c>
      <c r="F7503">
        <v>2045</v>
      </c>
      <c r="G7503" s="161">
        <v>736288.68016500003</v>
      </c>
      <c r="H7503" s="161"/>
    </row>
    <row r="7504" spans="2:8" x14ac:dyDescent="0.25">
      <c r="B7504" t="s">
        <v>230</v>
      </c>
      <c r="C7504" t="s">
        <v>250</v>
      </c>
      <c r="D7504" t="s">
        <v>259</v>
      </c>
      <c r="E7504">
        <v>2</v>
      </c>
      <c r="F7504">
        <v>2050</v>
      </c>
      <c r="G7504" s="161">
        <v>725337.71818700002</v>
      </c>
      <c r="H7504" s="161"/>
    </row>
    <row r="7505" spans="2:8" x14ac:dyDescent="0.25">
      <c r="B7505" t="s">
        <v>230</v>
      </c>
      <c r="C7505" t="s">
        <v>250</v>
      </c>
      <c r="D7505" t="s">
        <v>259</v>
      </c>
      <c r="E7505">
        <v>3</v>
      </c>
      <c r="F7505">
        <v>2010</v>
      </c>
      <c r="G7505" s="161">
        <v>208577.196574</v>
      </c>
      <c r="H7505" s="161"/>
    </row>
    <row r="7506" spans="2:8" x14ac:dyDescent="0.25">
      <c r="B7506" t="s">
        <v>230</v>
      </c>
      <c r="C7506" t="s">
        <v>250</v>
      </c>
      <c r="D7506" t="s">
        <v>259</v>
      </c>
      <c r="E7506">
        <v>3</v>
      </c>
      <c r="F7506">
        <v>2015</v>
      </c>
      <c r="G7506" s="161">
        <v>211984.75907900001</v>
      </c>
      <c r="H7506" s="161"/>
    </row>
    <row r="7507" spans="2:8" x14ac:dyDescent="0.25">
      <c r="B7507" t="s">
        <v>230</v>
      </c>
      <c r="C7507" t="s">
        <v>250</v>
      </c>
      <c r="D7507" t="s">
        <v>259</v>
      </c>
      <c r="E7507">
        <v>3</v>
      </c>
      <c r="F7507">
        <v>2020</v>
      </c>
      <c r="G7507" s="161">
        <v>240682.01655500001</v>
      </c>
      <c r="H7507" s="161"/>
    </row>
    <row r="7508" spans="2:8" x14ac:dyDescent="0.25">
      <c r="B7508" t="s">
        <v>230</v>
      </c>
      <c r="C7508" t="s">
        <v>250</v>
      </c>
      <c r="D7508" t="s">
        <v>259</v>
      </c>
      <c r="E7508">
        <v>3</v>
      </c>
      <c r="F7508">
        <v>2025</v>
      </c>
      <c r="G7508" s="161">
        <v>267245.78675500001</v>
      </c>
      <c r="H7508" s="161"/>
    </row>
    <row r="7509" spans="2:8" x14ac:dyDescent="0.25">
      <c r="B7509" t="s">
        <v>230</v>
      </c>
      <c r="C7509" t="s">
        <v>250</v>
      </c>
      <c r="D7509" t="s">
        <v>259</v>
      </c>
      <c r="E7509">
        <v>3</v>
      </c>
      <c r="F7509">
        <v>2030</v>
      </c>
      <c r="G7509" s="161">
        <v>260710.16587900001</v>
      </c>
      <c r="H7509" s="161"/>
    </row>
    <row r="7510" spans="2:8" x14ac:dyDescent="0.25">
      <c r="B7510" t="s">
        <v>230</v>
      </c>
      <c r="C7510" t="s">
        <v>250</v>
      </c>
      <c r="D7510" t="s">
        <v>259</v>
      </c>
      <c r="E7510">
        <v>3</v>
      </c>
      <c r="F7510">
        <v>2035</v>
      </c>
      <c r="G7510" s="161">
        <v>239301.29710699999</v>
      </c>
      <c r="H7510" s="161"/>
    </row>
    <row r="7511" spans="2:8" x14ac:dyDescent="0.25">
      <c r="B7511" t="s">
        <v>230</v>
      </c>
      <c r="C7511" t="s">
        <v>250</v>
      </c>
      <c r="D7511" t="s">
        <v>259</v>
      </c>
      <c r="E7511">
        <v>3</v>
      </c>
      <c r="F7511">
        <v>2040</v>
      </c>
      <c r="G7511" s="161">
        <v>225169.460983</v>
      </c>
      <c r="H7511" s="161"/>
    </row>
    <row r="7512" spans="2:8" x14ac:dyDescent="0.25">
      <c r="B7512" t="s">
        <v>230</v>
      </c>
      <c r="C7512" t="s">
        <v>250</v>
      </c>
      <c r="D7512" t="s">
        <v>259</v>
      </c>
      <c r="E7512">
        <v>3</v>
      </c>
      <c r="F7512">
        <v>2045</v>
      </c>
      <c r="G7512" s="161">
        <v>228035.56174400001</v>
      </c>
      <c r="H7512" s="161"/>
    </row>
    <row r="7513" spans="2:8" x14ac:dyDescent="0.25">
      <c r="B7513" t="s">
        <v>230</v>
      </c>
      <c r="C7513" t="s">
        <v>250</v>
      </c>
      <c r="D7513" t="s">
        <v>259</v>
      </c>
      <c r="E7513">
        <v>3</v>
      </c>
      <c r="F7513">
        <v>2050</v>
      </c>
      <c r="G7513" s="161">
        <v>219788.01817299999</v>
      </c>
      <c r="H7513" s="161"/>
    </row>
    <row r="7514" spans="2:8" x14ac:dyDescent="0.25">
      <c r="B7514" t="s">
        <v>230</v>
      </c>
      <c r="C7514" t="s">
        <v>250</v>
      </c>
      <c r="D7514" t="s">
        <v>259</v>
      </c>
      <c r="E7514">
        <v>4</v>
      </c>
      <c r="F7514">
        <v>2010</v>
      </c>
      <c r="G7514" s="161">
        <v>439503.68721499998</v>
      </c>
      <c r="H7514" s="161"/>
    </row>
    <row r="7515" spans="2:8" x14ac:dyDescent="0.25">
      <c r="B7515" t="s">
        <v>230</v>
      </c>
      <c r="C7515" t="s">
        <v>250</v>
      </c>
      <c r="D7515" t="s">
        <v>259</v>
      </c>
      <c r="E7515">
        <v>4</v>
      </c>
      <c r="F7515">
        <v>2015</v>
      </c>
      <c r="G7515" s="161">
        <v>426743.140044</v>
      </c>
      <c r="H7515" s="161"/>
    </row>
    <row r="7516" spans="2:8" x14ac:dyDescent="0.25">
      <c r="B7516" t="s">
        <v>230</v>
      </c>
      <c r="C7516" t="s">
        <v>250</v>
      </c>
      <c r="D7516" t="s">
        <v>259</v>
      </c>
      <c r="E7516">
        <v>4</v>
      </c>
      <c r="F7516">
        <v>2020</v>
      </c>
      <c r="G7516" s="161">
        <v>404751.82436899998</v>
      </c>
      <c r="H7516" s="161"/>
    </row>
    <row r="7517" spans="2:8" x14ac:dyDescent="0.25">
      <c r="B7517" t="s">
        <v>230</v>
      </c>
      <c r="C7517" t="s">
        <v>250</v>
      </c>
      <c r="D7517" t="s">
        <v>259</v>
      </c>
      <c r="E7517">
        <v>4</v>
      </c>
      <c r="F7517">
        <v>2025</v>
      </c>
      <c r="G7517" s="161">
        <v>376872.10114400001</v>
      </c>
      <c r="H7517" s="161"/>
    </row>
    <row r="7518" spans="2:8" x14ac:dyDescent="0.25">
      <c r="B7518" t="s">
        <v>230</v>
      </c>
      <c r="C7518" t="s">
        <v>250</v>
      </c>
      <c r="D7518" t="s">
        <v>259</v>
      </c>
      <c r="E7518">
        <v>4</v>
      </c>
      <c r="F7518">
        <v>2030</v>
      </c>
      <c r="G7518" s="161">
        <v>338363.86876400001</v>
      </c>
      <c r="H7518" s="161"/>
    </row>
    <row r="7519" spans="2:8" x14ac:dyDescent="0.25">
      <c r="B7519" t="s">
        <v>230</v>
      </c>
      <c r="C7519" t="s">
        <v>250</v>
      </c>
      <c r="D7519" t="s">
        <v>259</v>
      </c>
      <c r="E7519">
        <v>4</v>
      </c>
      <c r="F7519">
        <v>2035</v>
      </c>
      <c r="G7519" s="161">
        <v>333638.24193199998</v>
      </c>
      <c r="H7519" s="161"/>
    </row>
    <row r="7520" spans="2:8" x14ac:dyDescent="0.25">
      <c r="B7520" t="s">
        <v>230</v>
      </c>
      <c r="C7520" t="s">
        <v>250</v>
      </c>
      <c r="D7520" t="s">
        <v>259</v>
      </c>
      <c r="E7520">
        <v>4</v>
      </c>
      <c r="F7520">
        <v>2040</v>
      </c>
      <c r="G7520" s="161">
        <v>336094.31553399999</v>
      </c>
      <c r="H7520" s="161"/>
    </row>
    <row r="7521" spans="2:8" x14ac:dyDescent="0.25">
      <c r="B7521" t="s">
        <v>230</v>
      </c>
      <c r="C7521" t="s">
        <v>250</v>
      </c>
      <c r="D7521" t="s">
        <v>259</v>
      </c>
      <c r="E7521">
        <v>4</v>
      </c>
      <c r="F7521">
        <v>2045</v>
      </c>
      <c r="G7521" s="161">
        <v>334643.55527999997</v>
      </c>
      <c r="H7521" s="161"/>
    </row>
    <row r="7522" spans="2:8" x14ac:dyDescent="0.25">
      <c r="B7522" t="s">
        <v>230</v>
      </c>
      <c r="C7522" t="s">
        <v>250</v>
      </c>
      <c r="D7522" t="s">
        <v>259</v>
      </c>
      <c r="E7522">
        <v>4</v>
      </c>
      <c r="F7522">
        <v>2050</v>
      </c>
      <c r="G7522" s="161">
        <v>316431.87910700002</v>
      </c>
      <c r="H7522" s="161"/>
    </row>
    <row r="7523" spans="2:8" x14ac:dyDescent="0.25">
      <c r="B7523" t="s">
        <v>230</v>
      </c>
      <c r="C7523" t="s">
        <v>250</v>
      </c>
      <c r="D7523" t="s">
        <v>259</v>
      </c>
      <c r="E7523">
        <v>5</v>
      </c>
      <c r="F7523">
        <v>2010</v>
      </c>
      <c r="G7523" s="161">
        <v>220858.55729500001</v>
      </c>
      <c r="H7523" s="161"/>
    </row>
    <row r="7524" spans="2:8" x14ac:dyDescent="0.25">
      <c r="B7524" t="s">
        <v>230</v>
      </c>
      <c r="C7524" t="s">
        <v>250</v>
      </c>
      <c r="D7524" t="s">
        <v>259</v>
      </c>
      <c r="E7524">
        <v>5</v>
      </c>
      <c r="F7524">
        <v>2015</v>
      </c>
      <c r="G7524" s="161">
        <v>209356.72161099999</v>
      </c>
      <c r="H7524" s="161"/>
    </row>
    <row r="7525" spans="2:8" x14ac:dyDescent="0.25">
      <c r="B7525" t="s">
        <v>230</v>
      </c>
      <c r="C7525" t="s">
        <v>250</v>
      </c>
      <c r="D7525" t="s">
        <v>259</v>
      </c>
      <c r="E7525">
        <v>5</v>
      </c>
      <c r="F7525">
        <v>2020</v>
      </c>
      <c r="G7525" s="161">
        <v>179011.38527</v>
      </c>
      <c r="H7525" s="161"/>
    </row>
    <row r="7526" spans="2:8" x14ac:dyDescent="0.25">
      <c r="B7526" t="s">
        <v>230</v>
      </c>
      <c r="C7526" t="s">
        <v>250</v>
      </c>
      <c r="D7526" t="s">
        <v>259</v>
      </c>
      <c r="E7526">
        <v>5</v>
      </c>
      <c r="F7526">
        <v>2025</v>
      </c>
      <c r="G7526" s="161">
        <v>140257.72213800001</v>
      </c>
      <c r="H7526" s="161"/>
    </row>
    <row r="7527" spans="2:8" x14ac:dyDescent="0.25">
      <c r="B7527" t="s">
        <v>230</v>
      </c>
      <c r="C7527" t="s">
        <v>250</v>
      </c>
      <c r="D7527" t="s">
        <v>259</v>
      </c>
      <c r="E7527">
        <v>5</v>
      </c>
      <c r="F7527">
        <v>2030</v>
      </c>
      <c r="G7527" s="161">
        <v>129613.995534</v>
      </c>
      <c r="H7527" s="161"/>
    </row>
    <row r="7528" spans="2:8" x14ac:dyDescent="0.25">
      <c r="B7528" t="s">
        <v>230</v>
      </c>
      <c r="C7528" t="s">
        <v>250</v>
      </c>
      <c r="D7528" t="s">
        <v>259</v>
      </c>
      <c r="E7528">
        <v>5</v>
      </c>
      <c r="F7528">
        <v>2035</v>
      </c>
      <c r="G7528" s="161">
        <v>133968.42268799999</v>
      </c>
      <c r="H7528" s="161"/>
    </row>
    <row r="7529" spans="2:8" x14ac:dyDescent="0.25">
      <c r="B7529" t="s">
        <v>230</v>
      </c>
      <c r="C7529" t="s">
        <v>250</v>
      </c>
      <c r="D7529" t="s">
        <v>259</v>
      </c>
      <c r="E7529">
        <v>5</v>
      </c>
      <c r="F7529">
        <v>2040</v>
      </c>
      <c r="G7529" s="161">
        <v>141745.65652300001</v>
      </c>
      <c r="H7529" s="161"/>
    </row>
    <row r="7530" spans="2:8" x14ac:dyDescent="0.25">
      <c r="B7530" t="s">
        <v>230</v>
      </c>
      <c r="C7530" t="s">
        <v>250</v>
      </c>
      <c r="D7530" t="s">
        <v>259</v>
      </c>
      <c r="E7530">
        <v>5</v>
      </c>
      <c r="F7530">
        <v>2045</v>
      </c>
      <c r="G7530" s="161">
        <v>136593.05499800001</v>
      </c>
      <c r="H7530" s="161"/>
    </row>
    <row r="7531" spans="2:8" x14ac:dyDescent="0.25">
      <c r="B7531" t="s">
        <v>230</v>
      </c>
      <c r="C7531" t="s">
        <v>250</v>
      </c>
      <c r="D7531" t="s">
        <v>259</v>
      </c>
      <c r="E7531">
        <v>5</v>
      </c>
      <c r="F7531">
        <v>2050</v>
      </c>
      <c r="G7531" s="161">
        <v>135187.154396</v>
      </c>
    </row>
    <row r="7532" spans="2:8" x14ac:dyDescent="0.25">
      <c r="B7532" t="s">
        <v>230</v>
      </c>
      <c r="C7532" t="s">
        <v>250</v>
      </c>
      <c r="D7532" t="s">
        <v>259</v>
      </c>
      <c r="E7532">
        <v>6</v>
      </c>
      <c r="F7532">
        <v>2010</v>
      </c>
      <c r="G7532">
        <v>48021.061969620001</v>
      </c>
    </row>
    <row r="7533" spans="2:8" x14ac:dyDescent="0.25">
      <c r="B7533" t="s">
        <v>230</v>
      </c>
      <c r="C7533" t="s">
        <v>250</v>
      </c>
      <c r="D7533" t="s">
        <v>259</v>
      </c>
      <c r="E7533">
        <v>6</v>
      </c>
      <c r="F7533">
        <v>2015</v>
      </c>
      <c r="G7533">
        <v>52385.651390760002</v>
      </c>
    </row>
    <row r="7534" spans="2:8" x14ac:dyDescent="0.25">
      <c r="B7534" t="s">
        <v>230</v>
      </c>
      <c r="C7534" t="s">
        <v>250</v>
      </c>
      <c r="D7534" t="s">
        <v>259</v>
      </c>
      <c r="E7534">
        <v>6</v>
      </c>
      <c r="F7534">
        <v>2020</v>
      </c>
      <c r="G7534">
        <v>52914.835983980003</v>
      </c>
    </row>
    <row r="7535" spans="2:8" x14ac:dyDescent="0.25">
      <c r="B7535" t="s">
        <v>230</v>
      </c>
      <c r="C7535" t="s">
        <v>250</v>
      </c>
      <c r="D7535" t="s">
        <v>259</v>
      </c>
      <c r="E7535">
        <v>6</v>
      </c>
      <c r="F7535">
        <v>2025</v>
      </c>
      <c r="G7535">
        <v>46125.078698880003</v>
      </c>
    </row>
    <row r="7536" spans="2:8" x14ac:dyDescent="0.25">
      <c r="B7536" t="s">
        <v>230</v>
      </c>
      <c r="C7536" t="s">
        <v>250</v>
      </c>
      <c r="D7536" t="s">
        <v>259</v>
      </c>
      <c r="E7536">
        <v>6</v>
      </c>
      <c r="F7536">
        <v>2030</v>
      </c>
      <c r="G7536">
        <v>40750.892178720002</v>
      </c>
    </row>
    <row r="7537" spans="2:8" x14ac:dyDescent="0.25">
      <c r="B7537" t="s">
        <v>230</v>
      </c>
      <c r="C7537" t="s">
        <v>250</v>
      </c>
      <c r="D7537" t="s">
        <v>259</v>
      </c>
      <c r="E7537">
        <v>6</v>
      </c>
      <c r="F7537">
        <v>2035</v>
      </c>
      <c r="G7537">
        <v>43079.522011239998</v>
      </c>
    </row>
    <row r="7538" spans="2:8" x14ac:dyDescent="0.25">
      <c r="B7538" t="s">
        <v>230</v>
      </c>
      <c r="C7538" t="s">
        <v>250</v>
      </c>
      <c r="D7538" t="s">
        <v>259</v>
      </c>
      <c r="E7538">
        <v>6</v>
      </c>
      <c r="F7538">
        <v>2040</v>
      </c>
      <c r="G7538">
        <v>40993.880128290002</v>
      </c>
    </row>
    <row r="7539" spans="2:8" x14ac:dyDescent="0.25">
      <c r="B7539" t="s">
        <v>230</v>
      </c>
      <c r="C7539" t="s">
        <v>250</v>
      </c>
      <c r="D7539" t="s">
        <v>259</v>
      </c>
      <c r="E7539">
        <v>6</v>
      </c>
      <c r="F7539">
        <v>2045</v>
      </c>
      <c r="G7539">
        <v>37599.780563330001</v>
      </c>
    </row>
    <row r="7540" spans="2:8" x14ac:dyDescent="0.25">
      <c r="B7540" t="s">
        <v>230</v>
      </c>
      <c r="C7540" t="s">
        <v>250</v>
      </c>
      <c r="D7540" t="s">
        <v>259</v>
      </c>
      <c r="E7540">
        <v>6</v>
      </c>
      <c r="F7540">
        <v>2050</v>
      </c>
      <c r="G7540">
        <v>37271.564828510003</v>
      </c>
      <c r="H7540" s="161"/>
    </row>
    <row r="7541" spans="2:8" x14ac:dyDescent="0.25">
      <c r="B7541" t="s">
        <v>230</v>
      </c>
      <c r="C7541" t="s">
        <v>253</v>
      </c>
      <c r="D7541" t="s">
        <v>251</v>
      </c>
      <c r="E7541">
        <v>1</v>
      </c>
      <c r="F7541">
        <v>2010</v>
      </c>
      <c r="G7541" s="161">
        <v>142535.00974199999</v>
      </c>
      <c r="H7541" s="161"/>
    </row>
    <row r="7542" spans="2:8" x14ac:dyDescent="0.25">
      <c r="B7542" t="s">
        <v>230</v>
      </c>
      <c r="C7542" t="s">
        <v>253</v>
      </c>
      <c r="D7542" t="s">
        <v>251</v>
      </c>
      <c r="E7542">
        <v>1</v>
      </c>
      <c r="F7542">
        <v>2015</v>
      </c>
      <c r="G7542" s="161">
        <v>205456.624018</v>
      </c>
      <c r="H7542" s="161"/>
    </row>
    <row r="7543" spans="2:8" x14ac:dyDescent="0.25">
      <c r="B7543" t="s">
        <v>230</v>
      </c>
      <c r="C7543" t="s">
        <v>253</v>
      </c>
      <c r="D7543" t="s">
        <v>251</v>
      </c>
      <c r="E7543">
        <v>1</v>
      </c>
      <c r="F7543">
        <v>2020</v>
      </c>
      <c r="G7543" s="161">
        <v>226235.68778000001</v>
      </c>
      <c r="H7543" s="161"/>
    </row>
    <row r="7544" spans="2:8" x14ac:dyDescent="0.25">
      <c r="B7544" t="s">
        <v>230</v>
      </c>
      <c r="C7544" t="s">
        <v>253</v>
      </c>
      <c r="D7544" t="s">
        <v>251</v>
      </c>
      <c r="E7544">
        <v>1</v>
      </c>
      <c r="F7544">
        <v>2025</v>
      </c>
      <c r="G7544" s="161">
        <v>256684.61190399999</v>
      </c>
      <c r="H7544" s="161"/>
    </row>
    <row r="7545" spans="2:8" x14ac:dyDescent="0.25">
      <c r="B7545" t="s">
        <v>230</v>
      </c>
      <c r="C7545" t="s">
        <v>253</v>
      </c>
      <c r="D7545" t="s">
        <v>251</v>
      </c>
      <c r="E7545">
        <v>1</v>
      </c>
      <c r="F7545">
        <v>2030</v>
      </c>
      <c r="G7545" s="161">
        <v>273577.54429699999</v>
      </c>
      <c r="H7545" s="161"/>
    </row>
    <row r="7546" spans="2:8" x14ac:dyDescent="0.25">
      <c r="B7546" t="s">
        <v>230</v>
      </c>
      <c r="C7546" t="s">
        <v>253</v>
      </c>
      <c r="D7546" t="s">
        <v>251</v>
      </c>
      <c r="E7546">
        <v>1</v>
      </c>
      <c r="F7546">
        <v>2035</v>
      </c>
      <c r="G7546" s="161">
        <v>296135.52257999999</v>
      </c>
      <c r="H7546" s="161"/>
    </row>
    <row r="7547" spans="2:8" x14ac:dyDescent="0.25">
      <c r="B7547" t="s">
        <v>230</v>
      </c>
      <c r="C7547" t="s">
        <v>253</v>
      </c>
      <c r="D7547" t="s">
        <v>251</v>
      </c>
      <c r="E7547">
        <v>1</v>
      </c>
      <c r="F7547">
        <v>2040</v>
      </c>
      <c r="G7547" s="161">
        <v>300581.40285299998</v>
      </c>
      <c r="H7547" s="161"/>
    </row>
    <row r="7548" spans="2:8" x14ac:dyDescent="0.25">
      <c r="B7548" t="s">
        <v>230</v>
      </c>
      <c r="C7548" t="s">
        <v>253</v>
      </c>
      <c r="D7548" t="s">
        <v>251</v>
      </c>
      <c r="E7548">
        <v>1</v>
      </c>
      <c r="F7548">
        <v>2045</v>
      </c>
      <c r="G7548" s="161">
        <v>314534.98813999997</v>
      </c>
      <c r="H7548" s="161"/>
    </row>
    <row r="7549" spans="2:8" x14ac:dyDescent="0.25">
      <c r="B7549" t="s">
        <v>230</v>
      </c>
      <c r="C7549" t="s">
        <v>253</v>
      </c>
      <c r="D7549" t="s">
        <v>251</v>
      </c>
      <c r="E7549">
        <v>1</v>
      </c>
      <c r="F7549">
        <v>2050</v>
      </c>
      <c r="G7549" s="161">
        <v>307964.07288300002</v>
      </c>
    </row>
    <row r="7550" spans="2:8" x14ac:dyDescent="0.25">
      <c r="B7550" t="s">
        <v>230</v>
      </c>
      <c r="C7550" t="s">
        <v>253</v>
      </c>
      <c r="D7550" t="s">
        <v>251</v>
      </c>
      <c r="E7550">
        <v>2</v>
      </c>
      <c r="F7550">
        <v>2010</v>
      </c>
      <c r="G7550">
        <v>96685.612181670003</v>
      </c>
      <c r="H7550" s="161"/>
    </row>
    <row r="7551" spans="2:8" x14ac:dyDescent="0.25">
      <c r="B7551" t="s">
        <v>230</v>
      </c>
      <c r="C7551" t="s">
        <v>253</v>
      </c>
      <c r="D7551" t="s">
        <v>251</v>
      </c>
      <c r="E7551">
        <v>2</v>
      </c>
      <c r="F7551">
        <v>2015</v>
      </c>
      <c r="G7551" s="161">
        <v>124703.405115</v>
      </c>
      <c r="H7551" s="161"/>
    </row>
    <row r="7552" spans="2:8" x14ac:dyDescent="0.25">
      <c r="B7552" t="s">
        <v>230</v>
      </c>
      <c r="C7552" t="s">
        <v>253</v>
      </c>
      <c r="D7552" t="s">
        <v>251</v>
      </c>
      <c r="E7552">
        <v>2</v>
      </c>
      <c r="F7552">
        <v>2020</v>
      </c>
      <c r="G7552" s="161">
        <v>141317.17630399999</v>
      </c>
      <c r="H7552" s="161"/>
    </row>
    <row r="7553" spans="2:8" x14ac:dyDescent="0.25">
      <c r="B7553" t="s">
        <v>230</v>
      </c>
      <c r="C7553" t="s">
        <v>253</v>
      </c>
      <c r="D7553" t="s">
        <v>251</v>
      </c>
      <c r="E7553">
        <v>2</v>
      </c>
      <c r="F7553">
        <v>2025</v>
      </c>
      <c r="G7553" s="161">
        <v>147130.273839</v>
      </c>
      <c r="H7553" s="161"/>
    </row>
    <row r="7554" spans="2:8" x14ac:dyDescent="0.25">
      <c r="B7554" t="s">
        <v>230</v>
      </c>
      <c r="C7554" t="s">
        <v>253</v>
      </c>
      <c r="D7554" t="s">
        <v>251</v>
      </c>
      <c r="E7554">
        <v>2</v>
      </c>
      <c r="F7554">
        <v>2030</v>
      </c>
      <c r="G7554" s="161">
        <v>152345.72788699999</v>
      </c>
      <c r="H7554" s="161"/>
    </row>
    <row r="7555" spans="2:8" x14ac:dyDescent="0.25">
      <c r="B7555" t="s">
        <v>230</v>
      </c>
      <c r="C7555" t="s">
        <v>253</v>
      </c>
      <c r="D7555" t="s">
        <v>251</v>
      </c>
      <c r="E7555">
        <v>2</v>
      </c>
      <c r="F7555">
        <v>2035</v>
      </c>
      <c r="G7555" s="161">
        <v>159966.13234800001</v>
      </c>
      <c r="H7555" s="161"/>
    </row>
    <row r="7556" spans="2:8" x14ac:dyDescent="0.25">
      <c r="B7556" t="s">
        <v>230</v>
      </c>
      <c r="C7556" t="s">
        <v>253</v>
      </c>
      <c r="D7556" t="s">
        <v>251</v>
      </c>
      <c r="E7556">
        <v>2</v>
      </c>
      <c r="F7556">
        <v>2040</v>
      </c>
      <c r="G7556" s="161">
        <v>158013.597308</v>
      </c>
      <c r="H7556" s="161"/>
    </row>
    <row r="7557" spans="2:8" x14ac:dyDescent="0.25">
      <c r="B7557" t="s">
        <v>230</v>
      </c>
      <c r="C7557" t="s">
        <v>253</v>
      </c>
      <c r="D7557" t="s">
        <v>251</v>
      </c>
      <c r="E7557">
        <v>2</v>
      </c>
      <c r="F7557">
        <v>2045</v>
      </c>
      <c r="G7557" s="161">
        <v>162536.79750499999</v>
      </c>
      <c r="H7557" s="161"/>
    </row>
    <row r="7558" spans="2:8" x14ac:dyDescent="0.25">
      <c r="B7558" t="s">
        <v>230</v>
      </c>
      <c r="C7558" t="s">
        <v>253</v>
      </c>
      <c r="D7558" t="s">
        <v>251</v>
      </c>
      <c r="E7558">
        <v>2</v>
      </c>
      <c r="F7558">
        <v>2050</v>
      </c>
      <c r="G7558" s="161">
        <v>161842.43306000001</v>
      </c>
    </row>
    <row r="7559" spans="2:8" x14ac:dyDescent="0.25">
      <c r="B7559" t="s">
        <v>230</v>
      </c>
      <c r="C7559" t="s">
        <v>253</v>
      </c>
      <c r="D7559" t="s">
        <v>251</v>
      </c>
      <c r="E7559">
        <v>3</v>
      </c>
      <c r="F7559">
        <v>2010</v>
      </c>
      <c r="G7559">
        <v>39705.924181980001</v>
      </c>
    </row>
    <row r="7560" spans="2:8" x14ac:dyDescent="0.25">
      <c r="B7560" t="s">
        <v>230</v>
      </c>
      <c r="C7560" t="s">
        <v>253</v>
      </c>
      <c r="D7560" t="s">
        <v>251</v>
      </c>
      <c r="E7560">
        <v>3</v>
      </c>
      <c r="F7560">
        <v>2015</v>
      </c>
      <c r="G7560">
        <v>43013.428732079999</v>
      </c>
    </row>
    <row r="7561" spans="2:8" x14ac:dyDescent="0.25">
      <c r="B7561" t="s">
        <v>230</v>
      </c>
      <c r="C7561" t="s">
        <v>253</v>
      </c>
      <c r="D7561" t="s">
        <v>251</v>
      </c>
      <c r="E7561">
        <v>3</v>
      </c>
      <c r="F7561">
        <v>2020</v>
      </c>
      <c r="G7561">
        <v>45292.871720360003</v>
      </c>
    </row>
    <row r="7562" spans="2:8" x14ac:dyDescent="0.25">
      <c r="B7562" t="s">
        <v>230</v>
      </c>
      <c r="C7562" t="s">
        <v>253</v>
      </c>
      <c r="D7562" t="s">
        <v>251</v>
      </c>
      <c r="E7562">
        <v>3</v>
      </c>
      <c r="F7562">
        <v>2025</v>
      </c>
      <c r="G7562">
        <v>46400.452662219999</v>
      </c>
    </row>
    <row r="7563" spans="2:8" x14ac:dyDescent="0.25">
      <c r="B7563" t="s">
        <v>230</v>
      </c>
      <c r="C7563" t="s">
        <v>253</v>
      </c>
      <c r="D7563" t="s">
        <v>251</v>
      </c>
      <c r="E7563">
        <v>3</v>
      </c>
      <c r="F7563">
        <v>2030</v>
      </c>
      <c r="G7563">
        <v>50809.769430230001</v>
      </c>
    </row>
    <row r="7564" spans="2:8" x14ac:dyDescent="0.25">
      <c r="B7564" t="s">
        <v>230</v>
      </c>
      <c r="C7564" t="s">
        <v>253</v>
      </c>
      <c r="D7564" t="s">
        <v>251</v>
      </c>
      <c r="E7564">
        <v>3</v>
      </c>
      <c r="F7564">
        <v>2035</v>
      </c>
      <c r="G7564">
        <v>48676.728218479999</v>
      </c>
    </row>
    <row r="7565" spans="2:8" x14ac:dyDescent="0.25">
      <c r="B7565" t="s">
        <v>230</v>
      </c>
      <c r="C7565" t="s">
        <v>253</v>
      </c>
      <c r="D7565" t="s">
        <v>251</v>
      </c>
      <c r="E7565">
        <v>3</v>
      </c>
      <c r="F7565">
        <v>2040</v>
      </c>
      <c r="G7565">
        <v>48870.376085670003</v>
      </c>
    </row>
    <row r="7566" spans="2:8" x14ac:dyDescent="0.25">
      <c r="B7566" t="s">
        <v>230</v>
      </c>
      <c r="C7566" t="s">
        <v>253</v>
      </c>
      <c r="D7566" t="s">
        <v>251</v>
      </c>
      <c r="E7566">
        <v>3</v>
      </c>
      <c r="F7566">
        <v>2045</v>
      </c>
      <c r="G7566">
        <v>49770.341743910001</v>
      </c>
    </row>
    <row r="7567" spans="2:8" x14ac:dyDescent="0.25">
      <c r="B7567" t="s">
        <v>230</v>
      </c>
      <c r="C7567" t="s">
        <v>253</v>
      </c>
      <c r="D7567" t="s">
        <v>251</v>
      </c>
      <c r="E7567">
        <v>3</v>
      </c>
      <c r="F7567">
        <v>2050</v>
      </c>
      <c r="G7567">
        <v>48535.50843527</v>
      </c>
    </row>
    <row r="7568" spans="2:8" x14ac:dyDescent="0.25">
      <c r="B7568" t="s">
        <v>230</v>
      </c>
      <c r="C7568" t="s">
        <v>253</v>
      </c>
      <c r="D7568" t="s">
        <v>251</v>
      </c>
      <c r="E7568">
        <v>4</v>
      </c>
      <c r="F7568">
        <v>2010</v>
      </c>
      <c r="G7568">
        <v>24945.05369895</v>
      </c>
    </row>
    <row r="7569" spans="2:7" x14ac:dyDescent="0.25">
      <c r="B7569" t="s">
        <v>230</v>
      </c>
      <c r="C7569" t="s">
        <v>253</v>
      </c>
      <c r="D7569" t="s">
        <v>251</v>
      </c>
      <c r="E7569">
        <v>4</v>
      </c>
      <c r="F7569">
        <v>2015</v>
      </c>
      <c r="G7569">
        <v>33008.470922350003</v>
      </c>
    </row>
    <row r="7570" spans="2:7" x14ac:dyDescent="0.25">
      <c r="B7570" t="s">
        <v>230</v>
      </c>
      <c r="C7570" t="s">
        <v>253</v>
      </c>
      <c r="D7570" t="s">
        <v>251</v>
      </c>
      <c r="E7570">
        <v>4</v>
      </c>
      <c r="F7570">
        <v>2020</v>
      </c>
      <c r="G7570">
        <v>38868.280629820001</v>
      </c>
    </row>
    <row r="7571" spans="2:7" x14ac:dyDescent="0.25">
      <c r="B7571" t="s">
        <v>230</v>
      </c>
      <c r="C7571" t="s">
        <v>253</v>
      </c>
      <c r="D7571" t="s">
        <v>251</v>
      </c>
      <c r="E7571">
        <v>4</v>
      </c>
      <c r="F7571">
        <v>2025</v>
      </c>
      <c r="G7571">
        <v>38057.058565949999</v>
      </c>
    </row>
    <row r="7572" spans="2:7" x14ac:dyDescent="0.25">
      <c r="B7572" t="s">
        <v>230</v>
      </c>
      <c r="C7572" t="s">
        <v>253</v>
      </c>
      <c r="D7572" t="s">
        <v>251</v>
      </c>
      <c r="E7572">
        <v>4</v>
      </c>
      <c r="F7572">
        <v>2030</v>
      </c>
      <c r="G7572">
        <v>38879.22156079</v>
      </c>
    </row>
    <row r="7573" spans="2:7" x14ac:dyDescent="0.25">
      <c r="B7573" t="s">
        <v>230</v>
      </c>
      <c r="C7573" t="s">
        <v>253</v>
      </c>
      <c r="D7573" t="s">
        <v>251</v>
      </c>
      <c r="E7573">
        <v>4</v>
      </c>
      <c r="F7573">
        <v>2035</v>
      </c>
      <c r="G7573">
        <v>36425.629583269998</v>
      </c>
    </row>
    <row r="7574" spans="2:7" x14ac:dyDescent="0.25">
      <c r="B7574" t="s">
        <v>230</v>
      </c>
      <c r="C7574" t="s">
        <v>253</v>
      </c>
      <c r="D7574" t="s">
        <v>251</v>
      </c>
      <c r="E7574">
        <v>4</v>
      </c>
      <c r="F7574">
        <v>2040</v>
      </c>
      <c r="G7574">
        <v>37039.256965519999</v>
      </c>
    </row>
    <row r="7575" spans="2:7" x14ac:dyDescent="0.25">
      <c r="B7575" t="s">
        <v>230</v>
      </c>
      <c r="C7575" t="s">
        <v>253</v>
      </c>
      <c r="D7575" t="s">
        <v>251</v>
      </c>
      <c r="E7575">
        <v>4</v>
      </c>
      <c r="F7575">
        <v>2045</v>
      </c>
      <c r="G7575">
        <v>35241.496255170001</v>
      </c>
    </row>
    <row r="7576" spans="2:7" x14ac:dyDescent="0.25">
      <c r="B7576" t="s">
        <v>230</v>
      </c>
      <c r="C7576" t="s">
        <v>253</v>
      </c>
      <c r="D7576" t="s">
        <v>251</v>
      </c>
      <c r="E7576">
        <v>4</v>
      </c>
      <c r="F7576">
        <v>2050</v>
      </c>
      <c r="G7576">
        <v>37627.313278039997</v>
      </c>
    </row>
    <row r="7577" spans="2:7" x14ac:dyDescent="0.25">
      <c r="B7577" t="s">
        <v>230</v>
      </c>
      <c r="C7577" t="s">
        <v>253</v>
      </c>
      <c r="D7577" t="s">
        <v>251</v>
      </c>
      <c r="E7577">
        <v>5</v>
      </c>
      <c r="F7577">
        <v>2010</v>
      </c>
      <c r="G7577">
        <v>8767.9198948699996</v>
      </c>
    </row>
    <row r="7578" spans="2:7" x14ac:dyDescent="0.25">
      <c r="B7578" t="s">
        <v>230</v>
      </c>
      <c r="C7578" t="s">
        <v>253</v>
      </c>
      <c r="D7578" t="s">
        <v>251</v>
      </c>
      <c r="E7578">
        <v>5</v>
      </c>
      <c r="F7578">
        <v>2015</v>
      </c>
      <c r="G7578">
        <v>9599.3726639800007</v>
      </c>
    </row>
    <row r="7579" spans="2:7" x14ac:dyDescent="0.25">
      <c r="B7579" t="s">
        <v>230</v>
      </c>
      <c r="C7579" t="s">
        <v>253</v>
      </c>
      <c r="D7579" t="s">
        <v>251</v>
      </c>
      <c r="E7579">
        <v>5</v>
      </c>
      <c r="F7579">
        <v>2020</v>
      </c>
      <c r="G7579">
        <v>11712.786251560001</v>
      </c>
    </row>
    <row r="7580" spans="2:7" x14ac:dyDescent="0.25">
      <c r="B7580" t="s">
        <v>230</v>
      </c>
      <c r="C7580" t="s">
        <v>253</v>
      </c>
      <c r="D7580" t="s">
        <v>251</v>
      </c>
      <c r="E7580">
        <v>5</v>
      </c>
      <c r="F7580">
        <v>2025</v>
      </c>
      <c r="G7580">
        <v>12274.51021683</v>
      </c>
    </row>
    <row r="7581" spans="2:7" x14ac:dyDescent="0.25">
      <c r="B7581" t="s">
        <v>230</v>
      </c>
      <c r="C7581" t="s">
        <v>253</v>
      </c>
      <c r="D7581" t="s">
        <v>251</v>
      </c>
      <c r="E7581">
        <v>5</v>
      </c>
      <c r="F7581">
        <v>2030</v>
      </c>
      <c r="G7581">
        <v>13867.03641982</v>
      </c>
    </row>
    <row r="7582" spans="2:7" x14ac:dyDescent="0.25">
      <c r="B7582" t="s">
        <v>230</v>
      </c>
      <c r="C7582" t="s">
        <v>253</v>
      </c>
      <c r="D7582" t="s">
        <v>251</v>
      </c>
      <c r="E7582">
        <v>5</v>
      </c>
      <c r="F7582">
        <v>2035</v>
      </c>
      <c r="G7582">
        <v>12575.33550574</v>
      </c>
    </row>
    <row r="7583" spans="2:7" x14ac:dyDescent="0.25">
      <c r="B7583" t="s">
        <v>230</v>
      </c>
      <c r="C7583" t="s">
        <v>253</v>
      </c>
      <c r="D7583" t="s">
        <v>251</v>
      </c>
      <c r="E7583">
        <v>5</v>
      </c>
      <c r="F7583">
        <v>2040</v>
      </c>
      <c r="G7583">
        <v>12842.58775827</v>
      </c>
    </row>
    <row r="7584" spans="2:7" x14ac:dyDescent="0.25">
      <c r="B7584" t="s">
        <v>230</v>
      </c>
      <c r="C7584" t="s">
        <v>253</v>
      </c>
      <c r="D7584" t="s">
        <v>251</v>
      </c>
      <c r="E7584">
        <v>5</v>
      </c>
      <c r="F7584">
        <v>2045</v>
      </c>
      <c r="G7584">
        <v>11055.21339155</v>
      </c>
    </row>
    <row r="7585" spans="2:8" x14ac:dyDescent="0.25">
      <c r="B7585" t="s">
        <v>230</v>
      </c>
      <c r="C7585" t="s">
        <v>253</v>
      </c>
      <c r="D7585" t="s">
        <v>251</v>
      </c>
      <c r="E7585">
        <v>5</v>
      </c>
      <c r="F7585">
        <v>2050</v>
      </c>
      <c r="G7585">
        <v>11228.16636465</v>
      </c>
    </row>
    <row r="7586" spans="2:8" x14ac:dyDescent="0.25">
      <c r="B7586" t="s">
        <v>230</v>
      </c>
      <c r="C7586" t="s">
        <v>253</v>
      </c>
      <c r="D7586" t="s">
        <v>251</v>
      </c>
      <c r="E7586">
        <v>6</v>
      </c>
      <c r="F7586">
        <v>2010</v>
      </c>
      <c r="G7586">
        <v>3690.8741893599999</v>
      </c>
    </row>
    <row r="7587" spans="2:8" x14ac:dyDescent="0.25">
      <c r="B7587" t="s">
        <v>230</v>
      </c>
      <c r="C7587" t="s">
        <v>253</v>
      </c>
      <c r="D7587" t="s">
        <v>251</v>
      </c>
      <c r="E7587">
        <v>6</v>
      </c>
      <c r="F7587">
        <v>2015</v>
      </c>
      <c r="G7587">
        <v>3891.0427791100001</v>
      </c>
    </row>
    <row r="7588" spans="2:8" x14ac:dyDescent="0.25">
      <c r="B7588" t="s">
        <v>230</v>
      </c>
      <c r="C7588" t="s">
        <v>253</v>
      </c>
      <c r="D7588" t="s">
        <v>251</v>
      </c>
      <c r="E7588">
        <v>6</v>
      </c>
      <c r="F7588">
        <v>2020</v>
      </c>
      <c r="G7588">
        <v>4348.0662608599996</v>
      </c>
    </row>
    <row r="7589" spans="2:8" x14ac:dyDescent="0.25">
      <c r="B7589" t="s">
        <v>230</v>
      </c>
      <c r="C7589" t="s">
        <v>253</v>
      </c>
      <c r="D7589" t="s">
        <v>251</v>
      </c>
      <c r="E7589">
        <v>6</v>
      </c>
      <c r="F7589">
        <v>2025</v>
      </c>
      <c r="G7589">
        <v>4081.0774767100002</v>
      </c>
    </row>
    <row r="7590" spans="2:8" x14ac:dyDescent="0.25">
      <c r="B7590" t="s">
        <v>230</v>
      </c>
      <c r="C7590" t="s">
        <v>253</v>
      </c>
      <c r="D7590" t="s">
        <v>251</v>
      </c>
      <c r="E7590">
        <v>6</v>
      </c>
      <c r="F7590">
        <v>2030</v>
      </c>
      <c r="G7590">
        <v>3335.3609227100001</v>
      </c>
    </row>
    <row r="7591" spans="2:8" x14ac:dyDescent="0.25">
      <c r="B7591" t="s">
        <v>230</v>
      </c>
      <c r="C7591" t="s">
        <v>253</v>
      </c>
      <c r="D7591" t="s">
        <v>251</v>
      </c>
      <c r="E7591">
        <v>6</v>
      </c>
      <c r="F7591">
        <v>2035</v>
      </c>
      <c r="G7591">
        <v>3554.7950608400001</v>
      </c>
    </row>
    <row r="7592" spans="2:8" x14ac:dyDescent="0.25">
      <c r="B7592" t="s">
        <v>230</v>
      </c>
      <c r="C7592" t="s">
        <v>253</v>
      </c>
      <c r="D7592" t="s">
        <v>251</v>
      </c>
      <c r="E7592">
        <v>6</v>
      </c>
      <c r="F7592">
        <v>2040</v>
      </c>
      <c r="G7592">
        <v>2850</v>
      </c>
    </row>
    <row r="7593" spans="2:8" x14ac:dyDescent="0.25">
      <c r="B7593" t="s">
        <v>230</v>
      </c>
      <c r="C7593" t="s">
        <v>253</v>
      </c>
      <c r="D7593" t="s">
        <v>251</v>
      </c>
      <c r="E7593">
        <v>6</v>
      </c>
      <c r="F7593">
        <v>2045</v>
      </c>
      <c r="G7593">
        <v>4071.2953478899999</v>
      </c>
    </row>
    <row r="7594" spans="2:8" x14ac:dyDescent="0.25">
      <c r="B7594" t="s">
        <v>230</v>
      </c>
      <c r="C7594" t="s">
        <v>253</v>
      </c>
      <c r="D7594" t="s">
        <v>251</v>
      </c>
      <c r="E7594">
        <v>6</v>
      </c>
      <c r="F7594">
        <v>2050</v>
      </c>
      <c r="G7594">
        <v>4208.42866159</v>
      </c>
      <c r="H7594" s="161"/>
    </row>
    <row r="7595" spans="2:8" x14ac:dyDescent="0.25">
      <c r="B7595" t="s">
        <v>230</v>
      </c>
      <c r="C7595" t="s">
        <v>253</v>
      </c>
      <c r="D7595" t="s">
        <v>254</v>
      </c>
      <c r="E7595">
        <v>1</v>
      </c>
      <c r="F7595">
        <v>2010</v>
      </c>
      <c r="G7595" s="161">
        <v>130816.20992199999</v>
      </c>
      <c r="H7595" s="161"/>
    </row>
    <row r="7596" spans="2:8" x14ac:dyDescent="0.25">
      <c r="B7596" t="s">
        <v>230</v>
      </c>
      <c r="C7596" t="s">
        <v>253</v>
      </c>
      <c r="D7596" t="s">
        <v>254</v>
      </c>
      <c r="E7596">
        <v>1</v>
      </c>
      <c r="F7596">
        <v>2015</v>
      </c>
      <c r="G7596" s="161">
        <v>160517.89038500001</v>
      </c>
      <c r="H7596" s="161"/>
    </row>
    <row r="7597" spans="2:8" x14ac:dyDescent="0.25">
      <c r="B7597" t="s">
        <v>230</v>
      </c>
      <c r="C7597" t="s">
        <v>253</v>
      </c>
      <c r="D7597" t="s">
        <v>254</v>
      </c>
      <c r="E7597">
        <v>1</v>
      </c>
      <c r="F7597">
        <v>2020</v>
      </c>
      <c r="G7597" s="161">
        <v>182573.533581</v>
      </c>
      <c r="H7597" s="161"/>
    </row>
    <row r="7598" spans="2:8" x14ac:dyDescent="0.25">
      <c r="B7598" t="s">
        <v>230</v>
      </c>
      <c r="C7598" t="s">
        <v>253</v>
      </c>
      <c r="D7598" t="s">
        <v>254</v>
      </c>
      <c r="E7598">
        <v>1</v>
      </c>
      <c r="F7598">
        <v>2025</v>
      </c>
      <c r="G7598" s="161">
        <v>197125.32797799999</v>
      </c>
      <c r="H7598" s="161"/>
    </row>
    <row r="7599" spans="2:8" x14ac:dyDescent="0.25">
      <c r="B7599" t="s">
        <v>230</v>
      </c>
      <c r="C7599" t="s">
        <v>253</v>
      </c>
      <c r="D7599" t="s">
        <v>254</v>
      </c>
      <c r="E7599">
        <v>1</v>
      </c>
      <c r="F7599">
        <v>2030</v>
      </c>
      <c r="G7599" s="161">
        <v>207827.95725199999</v>
      </c>
      <c r="H7599" s="161"/>
    </row>
    <row r="7600" spans="2:8" x14ac:dyDescent="0.25">
      <c r="B7600" t="s">
        <v>230</v>
      </c>
      <c r="C7600" t="s">
        <v>253</v>
      </c>
      <c r="D7600" t="s">
        <v>254</v>
      </c>
      <c r="E7600">
        <v>1</v>
      </c>
      <c r="F7600">
        <v>2035</v>
      </c>
      <c r="G7600" s="161">
        <v>226689.246828</v>
      </c>
      <c r="H7600" s="161"/>
    </row>
    <row r="7601" spans="2:8" x14ac:dyDescent="0.25">
      <c r="B7601" t="s">
        <v>230</v>
      </c>
      <c r="C7601" t="s">
        <v>253</v>
      </c>
      <c r="D7601" t="s">
        <v>254</v>
      </c>
      <c r="E7601">
        <v>1</v>
      </c>
      <c r="F7601">
        <v>2040</v>
      </c>
      <c r="G7601" s="161">
        <v>231645.00623999999</v>
      </c>
      <c r="H7601" s="161"/>
    </row>
    <row r="7602" spans="2:8" x14ac:dyDescent="0.25">
      <c r="B7602" t="s">
        <v>230</v>
      </c>
      <c r="C7602" t="s">
        <v>253</v>
      </c>
      <c r="D7602" t="s">
        <v>254</v>
      </c>
      <c r="E7602">
        <v>1</v>
      </c>
      <c r="F7602">
        <v>2045</v>
      </c>
      <c r="G7602" s="161">
        <v>243734.09331200001</v>
      </c>
      <c r="H7602" s="161"/>
    </row>
    <row r="7603" spans="2:8" x14ac:dyDescent="0.25">
      <c r="B7603" t="s">
        <v>230</v>
      </c>
      <c r="C7603" t="s">
        <v>253</v>
      </c>
      <c r="D7603" t="s">
        <v>254</v>
      </c>
      <c r="E7603">
        <v>1</v>
      </c>
      <c r="F7603">
        <v>2050</v>
      </c>
      <c r="G7603" s="161">
        <v>248780.603282</v>
      </c>
    </row>
    <row r="7604" spans="2:8" x14ac:dyDescent="0.25">
      <c r="B7604" t="s">
        <v>230</v>
      </c>
      <c r="C7604" t="s">
        <v>253</v>
      </c>
      <c r="D7604" t="s">
        <v>254</v>
      </c>
      <c r="E7604">
        <v>2</v>
      </c>
      <c r="F7604">
        <v>2010</v>
      </c>
      <c r="G7604">
        <v>96608.188622550006</v>
      </c>
      <c r="H7604" s="161"/>
    </row>
    <row r="7605" spans="2:8" x14ac:dyDescent="0.25">
      <c r="B7605" t="s">
        <v>230</v>
      </c>
      <c r="C7605" t="s">
        <v>253</v>
      </c>
      <c r="D7605" t="s">
        <v>254</v>
      </c>
      <c r="E7605">
        <v>2</v>
      </c>
      <c r="F7605">
        <v>2015</v>
      </c>
      <c r="G7605" s="161">
        <v>115152.06825900001</v>
      </c>
      <c r="H7605" s="161"/>
    </row>
    <row r="7606" spans="2:8" x14ac:dyDescent="0.25">
      <c r="B7606" t="s">
        <v>230</v>
      </c>
      <c r="C7606" t="s">
        <v>253</v>
      </c>
      <c r="D7606" t="s">
        <v>254</v>
      </c>
      <c r="E7606">
        <v>2</v>
      </c>
      <c r="F7606">
        <v>2020</v>
      </c>
      <c r="G7606" s="161">
        <v>127858.20954700001</v>
      </c>
      <c r="H7606" s="161"/>
    </row>
    <row r="7607" spans="2:8" x14ac:dyDescent="0.25">
      <c r="B7607" t="s">
        <v>230</v>
      </c>
      <c r="C7607" t="s">
        <v>253</v>
      </c>
      <c r="D7607" t="s">
        <v>254</v>
      </c>
      <c r="E7607">
        <v>2</v>
      </c>
      <c r="F7607">
        <v>2025</v>
      </c>
      <c r="G7607" s="161">
        <v>136974.07241699999</v>
      </c>
      <c r="H7607" s="161"/>
    </row>
    <row r="7608" spans="2:8" x14ac:dyDescent="0.25">
      <c r="B7608" t="s">
        <v>230</v>
      </c>
      <c r="C7608" t="s">
        <v>253</v>
      </c>
      <c r="D7608" t="s">
        <v>254</v>
      </c>
      <c r="E7608">
        <v>2</v>
      </c>
      <c r="F7608">
        <v>2030</v>
      </c>
      <c r="G7608" s="161">
        <v>146005.869687</v>
      </c>
      <c r="H7608" s="161"/>
    </row>
    <row r="7609" spans="2:8" x14ac:dyDescent="0.25">
      <c r="B7609" t="s">
        <v>230</v>
      </c>
      <c r="C7609" t="s">
        <v>253</v>
      </c>
      <c r="D7609" t="s">
        <v>254</v>
      </c>
      <c r="E7609">
        <v>2</v>
      </c>
      <c r="F7609">
        <v>2035</v>
      </c>
      <c r="G7609" s="161">
        <v>148775.25637399999</v>
      </c>
      <c r="H7609" s="161"/>
    </row>
    <row r="7610" spans="2:8" x14ac:dyDescent="0.25">
      <c r="B7610" t="s">
        <v>230</v>
      </c>
      <c r="C7610" t="s">
        <v>253</v>
      </c>
      <c r="D7610" t="s">
        <v>254</v>
      </c>
      <c r="E7610">
        <v>2</v>
      </c>
      <c r="F7610">
        <v>2040</v>
      </c>
      <c r="G7610" s="161">
        <v>149568.220726</v>
      </c>
      <c r="H7610" s="161"/>
    </row>
    <row r="7611" spans="2:8" x14ac:dyDescent="0.25">
      <c r="B7611" t="s">
        <v>230</v>
      </c>
      <c r="C7611" t="s">
        <v>253</v>
      </c>
      <c r="D7611" t="s">
        <v>254</v>
      </c>
      <c r="E7611">
        <v>2</v>
      </c>
      <c r="F7611">
        <v>2045</v>
      </c>
      <c r="G7611" s="161">
        <v>145642.14536600001</v>
      </c>
      <c r="H7611" s="161"/>
    </row>
    <row r="7612" spans="2:8" x14ac:dyDescent="0.25">
      <c r="B7612" t="s">
        <v>230</v>
      </c>
      <c r="C7612" t="s">
        <v>253</v>
      </c>
      <c r="D7612" t="s">
        <v>254</v>
      </c>
      <c r="E7612">
        <v>2</v>
      </c>
      <c r="F7612">
        <v>2050</v>
      </c>
      <c r="G7612" s="161">
        <v>144447.41896700001</v>
      </c>
    </row>
    <row r="7613" spans="2:8" x14ac:dyDescent="0.25">
      <c r="B7613" t="s">
        <v>230</v>
      </c>
      <c r="C7613" t="s">
        <v>253</v>
      </c>
      <c r="D7613" t="s">
        <v>254</v>
      </c>
      <c r="E7613">
        <v>3</v>
      </c>
      <c r="F7613">
        <v>2010</v>
      </c>
      <c r="G7613">
        <v>33601.988715669999</v>
      </c>
    </row>
    <row r="7614" spans="2:8" x14ac:dyDescent="0.25">
      <c r="B7614" t="s">
        <v>230</v>
      </c>
      <c r="C7614" t="s">
        <v>253</v>
      </c>
      <c r="D7614" t="s">
        <v>254</v>
      </c>
      <c r="E7614">
        <v>3</v>
      </c>
      <c r="F7614">
        <v>2015</v>
      </c>
      <c r="G7614">
        <v>34765.705940439999</v>
      </c>
    </row>
    <row r="7615" spans="2:8" x14ac:dyDescent="0.25">
      <c r="B7615" t="s">
        <v>230</v>
      </c>
      <c r="C7615" t="s">
        <v>253</v>
      </c>
      <c r="D7615" t="s">
        <v>254</v>
      </c>
      <c r="E7615">
        <v>3</v>
      </c>
      <c r="F7615">
        <v>2020</v>
      </c>
      <c r="G7615">
        <v>35462.210099429998</v>
      </c>
    </row>
    <row r="7616" spans="2:8" x14ac:dyDescent="0.25">
      <c r="B7616" t="s">
        <v>230</v>
      </c>
      <c r="C7616" t="s">
        <v>253</v>
      </c>
      <c r="D7616" t="s">
        <v>254</v>
      </c>
      <c r="E7616">
        <v>3</v>
      </c>
      <c r="F7616">
        <v>2025</v>
      </c>
      <c r="G7616">
        <v>39350.522794969998</v>
      </c>
    </row>
    <row r="7617" spans="2:7" x14ac:dyDescent="0.25">
      <c r="B7617" t="s">
        <v>230</v>
      </c>
      <c r="C7617" t="s">
        <v>253</v>
      </c>
      <c r="D7617" t="s">
        <v>254</v>
      </c>
      <c r="E7617">
        <v>3</v>
      </c>
      <c r="F7617">
        <v>2030</v>
      </c>
      <c r="G7617">
        <v>36092.920906979998</v>
      </c>
    </row>
    <row r="7618" spans="2:7" x14ac:dyDescent="0.25">
      <c r="B7618" t="s">
        <v>230</v>
      </c>
      <c r="C7618" t="s">
        <v>253</v>
      </c>
      <c r="D7618" t="s">
        <v>254</v>
      </c>
      <c r="E7618">
        <v>3</v>
      </c>
      <c r="F7618">
        <v>2035</v>
      </c>
      <c r="G7618">
        <v>37639.422896579999</v>
      </c>
    </row>
    <row r="7619" spans="2:7" x14ac:dyDescent="0.25">
      <c r="B7619" t="s">
        <v>230</v>
      </c>
      <c r="C7619" t="s">
        <v>253</v>
      </c>
      <c r="D7619" t="s">
        <v>254</v>
      </c>
      <c r="E7619">
        <v>3</v>
      </c>
      <c r="F7619">
        <v>2040</v>
      </c>
      <c r="G7619">
        <v>38826.113979330003</v>
      </c>
    </row>
    <row r="7620" spans="2:7" x14ac:dyDescent="0.25">
      <c r="B7620" t="s">
        <v>230</v>
      </c>
      <c r="C7620" t="s">
        <v>253</v>
      </c>
      <c r="D7620" t="s">
        <v>254</v>
      </c>
      <c r="E7620">
        <v>3</v>
      </c>
      <c r="F7620">
        <v>2045</v>
      </c>
      <c r="G7620">
        <v>38022.966988350003</v>
      </c>
    </row>
    <row r="7621" spans="2:7" x14ac:dyDescent="0.25">
      <c r="B7621" t="s">
        <v>230</v>
      </c>
      <c r="C7621" t="s">
        <v>253</v>
      </c>
      <c r="D7621" t="s">
        <v>254</v>
      </c>
      <c r="E7621">
        <v>3</v>
      </c>
      <c r="F7621">
        <v>2050</v>
      </c>
      <c r="G7621">
        <v>41712.301140600001</v>
      </c>
    </row>
    <row r="7622" spans="2:7" x14ac:dyDescent="0.25">
      <c r="B7622" t="s">
        <v>230</v>
      </c>
      <c r="C7622" t="s">
        <v>253</v>
      </c>
      <c r="D7622" t="s">
        <v>254</v>
      </c>
      <c r="E7622">
        <v>4</v>
      </c>
      <c r="F7622">
        <v>2010</v>
      </c>
      <c r="G7622">
        <v>22018.168804180001</v>
      </c>
    </row>
    <row r="7623" spans="2:7" x14ac:dyDescent="0.25">
      <c r="B7623" t="s">
        <v>230</v>
      </c>
      <c r="C7623" t="s">
        <v>253</v>
      </c>
      <c r="D7623" t="s">
        <v>254</v>
      </c>
      <c r="E7623">
        <v>4</v>
      </c>
      <c r="F7623">
        <v>2015</v>
      </c>
      <c r="G7623">
        <v>24512.54854344</v>
      </c>
    </row>
    <row r="7624" spans="2:7" x14ac:dyDescent="0.25">
      <c r="B7624" t="s">
        <v>230</v>
      </c>
      <c r="C7624" t="s">
        <v>253</v>
      </c>
      <c r="D7624" t="s">
        <v>254</v>
      </c>
      <c r="E7624">
        <v>4</v>
      </c>
      <c r="F7624">
        <v>2020</v>
      </c>
      <c r="G7624">
        <v>28930.933510089999</v>
      </c>
    </row>
    <row r="7625" spans="2:7" x14ac:dyDescent="0.25">
      <c r="B7625" t="s">
        <v>230</v>
      </c>
      <c r="C7625" t="s">
        <v>253</v>
      </c>
      <c r="D7625" t="s">
        <v>254</v>
      </c>
      <c r="E7625">
        <v>4</v>
      </c>
      <c r="F7625">
        <v>2025</v>
      </c>
      <c r="G7625">
        <v>28831.521451969998</v>
      </c>
    </row>
    <row r="7626" spans="2:7" x14ac:dyDescent="0.25">
      <c r="B7626" t="s">
        <v>230</v>
      </c>
      <c r="C7626" t="s">
        <v>253</v>
      </c>
      <c r="D7626" t="s">
        <v>254</v>
      </c>
      <c r="E7626">
        <v>4</v>
      </c>
      <c r="F7626">
        <v>2030</v>
      </c>
      <c r="G7626">
        <v>29559.26905141</v>
      </c>
    </row>
    <row r="7627" spans="2:7" x14ac:dyDescent="0.25">
      <c r="B7627" t="s">
        <v>230</v>
      </c>
      <c r="C7627" t="s">
        <v>253</v>
      </c>
      <c r="D7627" t="s">
        <v>254</v>
      </c>
      <c r="E7627">
        <v>4</v>
      </c>
      <c r="F7627">
        <v>2035</v>
      </c>
      <c r="G7627">
        <v>31706.108391770002</v>
      </c>
    </row>
    <row r="7628" spans="2:7" x14ac:dyDescent="0.25">
      <c r="B7628" t="s">
        <v>230</v>
      </c>
      <c r="C7628" t="s">
        <v>253</v>
      </c>
      <c r="D7628" t="s">
        <v>254</v>
      </c>
      <c r="E7628">
        <v>4</v>
      </c>
      <c r="F7628">
        <v>2040</v>
      </c>
      <c r="G7628">
        <v>32966.105233989998</v>
      </c>
    </row>
    <row r="7629" spans="2:7" x14ac:dyDescent="0.25">
      <c r="B7629" t="s">
        <v>230</v>
      </c>
      <c r="C7629" t="s">
        <v>253</v>
      </c>
      <c r="D7629" t="s">
        <v>254</v>
      </c>
      <c r="E7629">
        <v>4</v>
      </c>
      <c r="F7629">
        <v>2045</v>
      </c>
      <c r="G7629">
        <v>30163.527170000001</v>
      </c>
    </row>
    <row r="7630" spans="2:7" x14ac:dyDescent="0.25">
      <c r="B7630" t="s">
        <v>230</v>
      </c>
      <c r="C7630" t="s">
        <v>253</v>
      </c>
      <c r="D7630" t="s">
        <v>254</v>
      </c>
      <c r="E7630">
        <v>4</v>
      </c>
      <c r="F7630">
        <v>2050</v>
      </c>
      <c r="G7630">
        <v>28967.32596183</v>
      </c>
    </row>
    <row r="7631" spans="2:7" x14ac:dyDescent="0.25">
      <c r="B7631" t="s">
        <v>230</v>
      </c>
      <c r="C7631" t="s">
        <v>253</v>
      </c>
      <c r="D7631" t="s">
        <v>254</v>
      </c>
      <c r="E7631">
        <v>5</v>
      </c>
      <c r="F7631">
        <v>2010</v>
      </c>
      <c r="G7631">
        <v>5984.58634119</v>
      </c>
    </row>
    <row r="7632" spans="2:7" x14ac:dyDescent="0.25">
      <c r="B7632" t="s">
        <v>230</v>
      </c>
      <c r="C7632" t="s">
        <v>253</v>
      </c>
      <c r="D7632" t="s">
        <v>254</v>
      </c>
      <c r="E7632">
        <v>5</v>
      </c>
      <c r="F7632">
        <v>2015</v>
      </c>
      <c r="G7632">
        <v>10065.7754527</v>
      </c>
    </row>
    <row r="7633" spans="2:7" x14ac:dyDescent="0.25">
      <c r="B7633" t="s">
        <v>230</v>
      </c>
      <c r="C7633" t="s">
        <v>253</v>
      </c>
      <c r="D7633" t="s">
        <v>254</v>
      </c>
      <c r="E7633">
        <v>5</v>
      </c>
      <c r="F7633">
        <v>2020</v>
      </c>
      <c r="G7633">
        <v>10602.540267030001</v>
      </c>
    </row>
    <row r="7634" spans="2:7" x14ac:dyDescent="0.25">
      <c r="B7634" t="s">
        <v>230</v>
      </c>
      <c r="C7634" t="s">
        <v>253</v>
      </c>
      <c r="D7634" t="s">
        <v>254</v>
      </c>
      <c r="E7634">
        <v>5</v>
      </c>
      <c r="F7634">
        <v>2025</v>
      </c>
      <c r="G7634">
        <v>9909.19136067</v>
      </c>
    </row>
    <row r="7635" spans="2:7" x14ac:dyDescent="0.25">
      <c r="B7635" t="s">
        <v>230</v>
      </c>
      <c r="C7635" t="s">
        <v>253</v>
      </c>
      <c r="D7635" t="s">
        <v>254</v>
      </c>
      <c r="E7635">
        <v>5</v>
      </c>
      <c r="F7635">
        <v>2030</v>
      </c>
      <c r="G7635">
        <v>11518.7162979</v>
      </c>
    </row>
    <row r="7636" spans="2:7" x14ac:dyDescent="0.25">
      <c r="B7636" t="s">
        <v>230</v>
      </c>
      <c r="C7636" t="s">
        <v>253</v>
      </c>
      <c r="D7636" t="s">
        <v>254</v>
      </c>
      <c r="E7636">
        <v>5</v>
      </c>
      <c r="F7636">
        <v>2035</v>
      </c>
      <c r="G7636">
        <v>11472.04597574</v>
      </c>
    </row>
    <row r="7637" spans="2:7" x14ac:dyDescent="0.25">
      <c r="B7637" t="s">
        <v>230</v>
      </c>
      <c r="C7637" t="s">
        <v>253</v>
      </c>
      <c r="D7637" t="s">
        <v>254</v>
      </c>
      <c r="E7637">
        <v>5</v>
      </c>
      <c r="F7637">
        <v>2040</v>
      </c>
      <c r="G7637">
        <v>11959.23595006</v>
      </c>
    </row>
    <row r="7638" spans="2:7" x14ac:dyDescent="0.25">
      <c r="B7638" t="s">
        <v>230</v>
      </c>
      <c r="C7638" t="s">
        <v>253</v>
      </c>
      <c r="D7638" t="s">
        <v>254</v>
      </c>
      <c r="E7638">
        <v>5</v>
      </c>
      <c r="F7638">
        <v>2045</v>
      </c>
      <c r="G7638">
        <v>9756.0575654500008</v>
      </c>
    </row>
    <row r="7639" spans="2:7" x14ac:dyDescent="0.25">
      <c r="B7639" t="s">
        <v>230</v>
      </c>
      <c r="C7639" t="s">
        <v>253</v>
      </c>
      <c r="D7639" t="s">
        <v>254</v>
      </c>
      <c r="E7639">
        <v>5</v>
      </c>
      <c r="F7639">
        <v>2050</v>
      </c>
      <c r="G7639">
        <v>9695.8343831700004</v>
      </c>
    </row>
    <row r="7640" spans="2:7" x14ac:dyDescent="0.25">
      <c r="B7640" t="s">
        <v>230</v>
      </c>
      <c r="C7640" t="s">
        <v>253</v>
      </c>
      <c r="D7640" t="s">
        <v>254</v>
      </c>
      <c r="E7640">
        <v>6</v>
      </c>
      <c r="F7640">
        <v>2010</v>
      </c>
      <c r="G7640">
        <v>1654.9978868600001</v>
      </c>
    </row>
    <row r="7641" spans="2:7" x14ac:dyDescent="0.25">
      <c r="B7641" t="s">
        <v>230</v>
      </c>
      <c r="C7641" t="s">
        <v>253</v>
      </c>
      <c r="D7641" t="s">
        <v>254</v>
      </c>
      <c r="E7641">
        <v>6</v>
      </c>
      <c r="F7641">
        <v>2015</v>
      </c>
      <c r="G7641">
        <v>2388.9337462399999</v>
      </c>
    </row>
    <row r="7642" spans="2:7" x14ac:dyDescent="0.25">
      <c r="B7642" t="s">
        <v>230</v>
      </c>
      <c r="C7642" t="s">
        <v>253</v>
      </c>
      <c r="D7642" t="s">
        <v>254</v>
      </c>
      <c r="E7642">
        <v>6</v>
      </c>
      <c r="F7642">
        <v>2020</v>
      </c>
      <c r="G7642">
        <v>3917.9773892100002</v>
      </c>
    </row>
    <row r="7643" spans="2:7" x14ac:dyDescent="0.25">
      <c r="B7643" t="s">
        <v>230</v>
      </c>
      <c r="C7643" t="s">
        <v>253</v>
      </c>
      <c r="D7643" t="s">
        <v>254</v>
      </c>
      <c r="E7643">
        <v>6</v>
      </c>
      <c r="F7643">
        <v>2025</v>
      </c>
      <c r="G7643">
        <v>2637.9121077300001</v>
      </c>
    </row>
    <row r="7644" spans="2:7" x14ac:dyDescent="0.25">
      <c r="B7644" t="s">
        <v>230</v>
      </c>
      <c r="C7644" t="s">
        <v>253</v>
      </c>
      <c r="D7644" t="s">
        <v>254</v>
      </c>
      <c r="E7644">
        <v>6</v>
      </c>
      <c r="F7644">
        <v>2030</v>
      </c>
      <c r="G7644">
        <v>2106</v>
      </c>
    </row>
    <row r="7645" spans="2:7" x14ac:dyDescent="0.25">
      <c r="B7645" t="s">
        <v>230</v>
      </c>
      <c r="C7645" t="s">
        <v>253</v>
      </c>
      <c r="D7645" t="s">
        <v>254</v>
      </c>
      <c r="E7645">
        <v>6</v>
      </c>
      <c r="F7645">
        <v>2035</v>
      </c>
      <c r="G7645">
        <v>3126.8496526899999</v>
      </c>
    </row>
    <row r="7646" spans="2:7" x14ac:dyDescent="0.25">
      <c r="B7646" t="s">
        <v>230</v>
      </c>
      <c r="C7646" t="s">
        <v>253</v>
      </c>
      <c r="D7646" t="s">
        <v>254</v>
      </c>
      <c r="E7646">
        <v>6</v>
      </c>
      <c r="F7646">
        <v>2040</v>
      </c>
      <c r="G7646">
        <v>3165.0782276899999</v>
      </c>
    </row>
    <row r="7647" spans="2:7" x14ac:dyDescent="0.25">
      <c r="B7647" t="s">
        <v>230</v>
      </c>
      <c r="C7647" t="s">
        <v>253</v>
      </c>
      <c r="D7647" t="s">
        <v>254</v>
      </c>
      <c r="E7647">
        <v>6</v>
      </c>
      <c r="F7647">
        <v>2045</v>
      </c>
      <c r="G7647">
        <v>2380.2296212699998</v>
      </c>
    </row>
    <row r="7648" spans="2:7" x14ac:dyDescent="0.25">
      <c r="B7648" t="s">
        <v>230</v>
      </c>
      <c r="C7648" t="s">
        <v>253</v>
      </c>
      <c r="D7648" t="s">
        <v>254</v>
      </c>
      <c r="E7648">
        <v>6</v>
      </c>
      <c r="F7648">
        <v>2050</v>
      </c>
      <c r="G7648">
        <v>2308.81121244</v>
      </c>
    </row>
    <row r="7649" spans="2:8" x14ac:dyDescent="0.25">
      <c r="B7649" t="s">
        <v>230</v>
      </c>
      <c r="C7649" t="s">
        <v>253</v>
      </c>
      <c r="D7649" t="s">
        <v>257</v>
      </c>
      <c r="E7649">
        <v>1</v>
      </c>
      <c r="F7649">
        <v>2010</v>
      </c>
      <c r="G7649">
        <v>77350.594828450005</v>
      </c>
    </row>
    <row r="7650" spans="2:8" x14ac:dyDescent="0.25">
      <c r="B7650" t="s">
        <v>230</v>
      </c>
      <c r="C7650" t="s">
        <v>253</v>
      </c>
      <c r="D7650" t="s">
        <v>257</v>
      </c>
      <c r="E7650">
        <v>1</v>
      </c>
      <c r="F7650">
        <v>2015</v>
      </c>
      <c r="G7650">
        <v>91194.606125980004</v>
      </c>
      <c r="H7650" s="161"/>
    </row>
    <row r="7651" spans="2:8" x14ac:dyDescent="0.25">
      <c r="B7651" t="s">
        <v>230</v>
      </c>
      <c r="C7651" t="s">
        <v>253</v>
      </c>
      <c r="D7651" t="s">
        <v>257</v>
      </c>
      <c r="E7651">
        <v>1</v>
      </c>
      <c r="F7651">
        <v>2020</v>
      </c>
      <c r="G7651" s="161">
        <v>102450.789133</v>
      </c>
      <c r="H7651" s="161"/>
    </row>
    <row r="7652" spans="2:8" x14ac:dyDescent="0.25">
      <c r="B7652" t="s">
        <v>230</v>
      </c>
      <c r="C7652" t="s">
        <v>253</v>
      </c>
      <c r="D7652" t="s">
        <v>257</v>
      </c>
      <c r="E7652">
        <v>1</v>
      </c>
      <c r="F7652">
        <v>2025</v>
      </c>
      <c r="G7652" s="161">
        <v>110775.203752</v>
      </c>
      <c r="H7652" s="161"/>
    </row>
    <row r="7653" spans="2:8" x14ac:dyDescent="0.25">
      <c r="B7653" t="s">
        <v>230</v>
      </c>
      <c r="C7653" t="s">
        <v>253</v>
      </c>
      <c r="D7653" t="s">
        <v>257</v>
      </c>
      <c r="E7653">
        <v>1</v>
      </c>
      <c r="F7653">
        <v>2030</v>
      </c>
      <c r="G7653" s="161">
        <v>117409.40519999999</v>
      </c>
      <c r="H7653" s="161"/>
    </row>
    <row r="7654" spans="2:8" x14ac:dyDescent="0.25">
      <c r="B7654" t="s">
        <v>230</v>
      </c>
      <c r="C7654" t="s">
        <v>253</v>
      </c>
      <c r="D7654" t="s">
        <v>257</v>
      </c>
      <c r="E7654">
        <v>1</v>
      </c>
      <c r="F7654">
        <v>2035</v>
      </c>
      <c r="G7654" s="161">
        <v>124001.937402</v>
      </c>
      <c r="H7654" s="161"/>
    </row>
    <row r="7655" spans="2:8" x14ac:dyDescent="0.25">
      <c r="B7655" t="s">
        <v>230</v>
      </c>
      <c r="C7655" t="s">
        <v>253</v>
      </c>
      <c r="D7655" t="s">
        <v>257</v>
      </c>
      <c r="E7655">
        <v>1</v>
      </c>
      <c r="F7655">
        <v>2040</v>
      </c>
      <c r="G7655" s="161">
        <v>131202.49356</v>
      </c>
      <c r="H7655" s="161"/>
    </row>
    <row r="7656" spans="2:8" x14ac:dyDescent="0.25">
      <c r="B7656" t="s">
        <v>230</v>
      </c>
      <c r="C7656" t="s">
        <v>253</v>
      </c>
      <c r="D7656" t="s">
        <v>257</v>
      </c>
      <c r="E7656">
        <v>1</v>
      </c>
      <c r="F7656">
        <v>2045</v>
      </c>
      <c r="G7656" s="161">
        <v>133557.336912</v>
      </c>
      <c r="H7656" s="161"/>
    </row>
    <row r="7657" spans="2:8" x14ac:dyDescent="0.25">
      <c r="B7657" t="s">
        <v>230</v>
      </c>
      <c r="C7657" t="s">
        <v>253</v>
      </c>
      <c r="D7657" t="s">
        <v>257</v>
      </c>
      <c r="E7657">
        <v>1</v>
      </c>
      <c r="F7657">
        <v>2050</v>
      </c>
      <c r="G7657" s="161">
        <v>138119.94740999999</v>
      </c>
    </row>
    <row r="7658" spans="2:8" x14ac:dyDescent="0.25">
      <c r="B7658" t="s">
        <v>230</v>
      </c>
      <c r="C7658" t="s">
        <v>253</v>
      </c>
      <c r="D7658" t="s">
        <v>257</v>
      </c>
      <c r="E7658">
        <v>2</v>
      </c>
      <c r="F7658">
        <v>2010</v>
      </c>
      <c r="G7658">
        <v>56644.4268887</v>
      </c>
    </row>
    <row r="7659" spans="2:8" x14ac:dyDescent="0.25">
      <c r="B7659" t="s">
        <v>230</v>
      </c>
      <c r="C7659" t="s">
        <v>253</v>
      </c>
      <c r="D7659" t="s">
        <v>257</v>
      </c>
      <c r="E7659">
        <v>2</v>
      </c>
      <c r="F7659">
        <v>2015</v>
      </c>
      <c r="G7659">
        <v>69470.284814700004</v>
      </c>
    </row>
    <row r="7660" spans="2:8" x14ac:dyDescent="0.25">
      <c r="B7660" t="s">
        <v>230</v>
      </c>
      <c r="C7660" t="s">
        <v>253</v>
      </c>
      <c r="D7660" t="s">
        <v>257</v>
      </c>
      <c r="E7660">
        <v>2</v>
      </c>
      <c r="F7660">
        <v>2020</v>
      </c>
      <c r="G7660">
        <v>74716.320434959998</v>
      </c>
    </row>
    <row r="7661" spans="2:8" x14ac:dyDescent="0.25">
      <c r="B7661" t="s">
        <v>230</v>
      </c>
      <c r="C7661" t="s">
        <v>253</v>
      </c>
      <c r="D7661" t="s">
        <v>257</v>
      </c>
      <c r="E7661">
        <v>2</v>
      </c>
      <c r="F7661">
        <v>2025</v>
      </c>
      <c r="G7661">
        <v>81148.695667740001</v>
      </c>
    </row>
    <row r="7662" spans="2:8" x14ac:dyDescent="0.25">
      <c r="B7662" t="s">
        <v>230</v>
      </c>
      <c r="C7662" t="s">
        <v>253</v>
      </c>
      <c r="D7662" t="s">
        <v>257</v>
      </c>
      <c r="E7662">
        <v>2</v>
      </c>
      <c r="F7662">
        <v>2030</v>
      </c>
      <c r="G7662">
        <v>83212.325321199998</v>
      </c>
    </row>
    <row r="7663" spans="2:8" x14ac:dyDescent="0.25">
      <c r="B7663" t="s">
        <v>230</v>
      </c>
      <c r="C7663" t="s">
        <v>253</v>
      </c>
      <c r="D7663" t="s">
        <v>257</v>
      </c>
      <c r="E7663">
        <v>2</v>
      </c>
      <c r="F7663">
        <v>2035</v>
      </c>
      <c r="G7663">
        <v>84467.107505210006</v>
      </c>
    </row>
    <row r="7664" spans="2:8" x14ac:dyDescent="0.25">
      <c r="B7664" t="s">
        <v>230</v>
      </c>
      <c r="C7664" t="s">
        <v>253</v>
      </c>
      <c r="D7664" t="s">
        <v>257</v>
      </c>
      <c r="E7664">
        <v>2</v>
      </c>
      <c r="F7664">
        <v>2040</v>
      </c>
      <c r="G7664">
        <v>83444.735487330006</v>
      </c>
    </row>
    <row r="7665" spans="2:7" x14ac:dyDescent="0.25">
      <c r="B7665" t="s">
        <v>230</v>
      </c>
      <c r="C7665" t="s">
        <v>253</v>
      </c>
      <c r="D7665" t="s">
        <v>257</v>
      </c>
      <c r="E7665">
        <v>2</v>
      </c>
      <c r="F7665">
        <v>2045</v>
      </c>
      <c r="G7665">
        <v>84647.156536430004</v>
      </c>
    </row>
    <row r="7666" spans="2:7" x14ac:dyDescent="0.25">
      <c r="B7666" t="s">
        <v>230</v>
      </c>
      <c r="C7666" t="s">
        <v>253</v>
      </c>
      <c r="D7666" t="s">
        <v>257</v>
      </c>
      <c r="E7666">
        <v>2</v>
      </c>
      <c r="F7666">
        <v>2050</v>
      </c>
      <c r="G7666">
        <v>82989.342728420001</v>
      </c>
    </row>
    <row r="7667" spans="2:7" x14ac:dyDescent="0.25">
      <c r="B7667" t="s">
        <v>230</v>
      </c>
      <c r="C7667" t="s">
        <v>253</v>
      </c>
      <c r="D7667" t="s">
        <v>257</v>
      </c>
      <c r="E7667">
        <v>3</v>
      </c>
      <c r="F7667">
        <v>2010</v>
      </c>
      <c r="G7667">
        <v>19533.12441991</v>
      </c>
    </row>
    <row r="7668" spans="2:7" x14ac:dyDescent="0.25">
      <c r="B7668" t="s">
        <v>230</v>
      </c>
      <c r="C7668" t="s">
        <v>253</v>
      </c>
      <c r="D7668" t="s">
        <v>257</v>
      </c>
      <c r="E7668">
        <v>3</v>
      </c>
      <c r="F7668">
        <v>2015</v>
      </c>
      <c r="G7668">
        <v>20548.14382189</v>
      </c>
    </row>
    <row r="7669" spans="2:7" x14ac:dyDescent="0.25">
      <c r="B7669" t="s">
        <v>230</v>
      </c>
      <c r="C7669" t="s">
        <v>253</v>
      </c>
      <c r="D7669" t="s">
        <v>257</v>
      </c>
      <c r="E7669">
        <v>3</v>
      </c>
      <c r="F7669">
        <v>2020</v>
      </c>
      <c r="G7669">
        <v>21547.781491130001</v>
      </c>
    </row>
    <row r="7670" spans="2:7" x14ac:dyDescent="0.25">
      <c r="B7670" t="s">
        <v>230</v>
      </c>
      <c r="C7670" t="s">
        <v>253</v>
      </c>
      <c r="D7670" t="s">
        <v>257</v>
      </c>
      <c r="E7670">
        <v>3</v>
      </c>
      <c r="F7670">
        <v>2025</v>
      </c>
      <c r="G7670">
        <v>22610.730251479999</v>
      </c>
    </row>
    <row r="7671" spans="2:7" x14ac:dyDescent="0.25">
      <c r="B7671" t="s">
        <v>230</v>
      </c>
      <c r="C7671" t="s">
        <v>253</v>
      </c>
      <c r="D7671" t="s">
        <v>257</v>
      </c>
      <c r="E7671">
        <v>3</v>
      </c>
      <c r="F7671">
        <v>2030</v>
      </c>
      <c r="G7671">
        <v>21635.904330959998</v>
      </c>
    </row>
    <row r="7672" spans="2:7" x14ac:dyDescent="0.25">
      <c r="B7672" t="s">
        <v>230</v>
      </c>
      <c r="C7672" t="s">
        <v>253</v>
      </c>
      <c r="D7672" t="s">
        <v>257</v>
      </c>
      <c r="E7672">
        <v>3</v>
      </c>
      <c r="F7672">
        <v>2035</v>
      </c>
      <c r="G7672">
        <v>23427.52500166</v>
      </c>
    </row>
    <row r="7673" spans="2:7" x14ac:dyDescent="0.25">
      <c r="B7673" t="s">
        <v>230</v>
      </c>
      <c r="C7673" t="s">
        <v>253</v>
      </c>
      <c r="D7673" t="s">
        <v>257</v>
      </c>
      <c r="E7673">
        <v>3</v>
      </c>
      <c r="F7673">
        <v>2040</v>
      </c>
      <c r="G7673">
        <v>21517.009759469998</v>
      </c>
    </row>
    <row r="7674" spans="2:7" x14ac:dyDescent="0.25">
      <c r="B7674" t="s">
        <v>230</v>
      </c>
      <c r="C7674" t="s">
        <v>253</v>
      </c>
      <c r="D7674" t="s">
        <v>257</v>
      </c>
      <c r="E7674">
        <v>3</v>
      </c>
      <c r="F7674">
        <v>2045</v>
      </c>
      <c r="G7674">
        <v>22423.834119750001</v>
      </c>
    </row>
    <row r="7675" spans="2:7" x14ac:dyDescent="0.25">
      <c r="B7675" t="s">
        <v>230</v>
      </c>
      <c r="C7675" t="s">
        <v>253</v>
      </c>
      <c r="D7675" t="s">
        <v>257</v>
      </c>
      <c r="E7675">
        <v>3</v>
      </c>
      <c r="F7675">
        <v>2050</v>
      </c>
      <c r="G7675">
        <v>23859.213092319998</v>
      </c>
    </row>
    <row r="7676" spans="2:7" x14ac:dyDescent="0.25">
      <c r="B7676" t="s">
        <v>230</v>
      </c>
      <c r="C7676" t="s">
        <v>253</v>
      </c>
      <c r="D7676" t="s">
        <v>257</v>
      </c>
      <c r="E7676">
        <v>4</v>
      </c>
      <c r="F7676">
        <v>2010</v>
      </c>
      <c r="G7676">
        <v>15480.18139396</v>
      </c>
    </row>
    <row r="7677" spans="2:7" x14ac:dyDescent="0.25">
      <c r="B7677" t="s">
        <v>230</v>
      </c>
      <c r="C7677" t="s">
        <v>253</v>
      </c>
      <c r="D7677" t="s">
        <v>257</v>
      </c>
      <c r="E7677">
        <v>4</v>
      </c>
      <c r="F7677">
        <v>2015</v>
      </c>
      <c r="G7677">
        <v>16365.798247590001</v>
      </c>
    </row>
    <row r="7678" spans="2:7" x14ac:dyDescent="0.25">
      <c r="B7678" t="s">
        <v>230</v>
      </c>
      <c r="C7678" t="s">
        <v>253</v>
      </c>
      <c r="D7678" t="s">
        <v>257</v>
      </c>
      <c r="E7678">
        <v>4</v>
      </c>
      <c r="F7678">
        <v>2020</v>
      </c>
      <c r="G7678">
        <v>18731.84997883</v>
      </c>
    </row>
    <row r="7679" spans="2:7" x14ac:dyDescent="0.25">
      <c r="B7679" t="s">
        <v>230</v>
      </c>
      <c r="C7679" t="s">
        <v>253</v>
      </c>
      <c r="D7679" t="s">
        <v>257</v>
      </c>
      <c r="E7679">
        <v>4</v>
      </c>
      <c r="F7679">
        <v>2025</v>
      </c>
      <c r="G7679">
        <v>16581.577739969998</v>
      </c>
    </row>
    <row r="7680" spans="2:7" x14ac:dyDescent="0.25">
      <c r="B7680" t="s">
        <v>230</v>
      </c>
      <c r="C7680" t="s">
        <v>253</v>
      </c>
      <c r="D7680" t="s">
        <v>257</v>
      </c>
      <c r="E7680">
        <v>4</v>
      </c>
      <c r="F7680">
        <v>2030</v>
      </c>
      <c r="G7680">
        <v>17531.778493630001</v>
      </c>
    </row>
    <row r="7681" spans="2:7" x14ac:dyDescent="0.25">
      <c r="B7681" t="s">
        <v>230</v>
      </c>
      <c r="C7681" t="s">
        <v>253</v>
      </c>
      <c r="D7681" t="s">
        <v>257</v>
      </c>
      <c r="E7681">
        <v>4</v>
      </c>
      <c r="F7681">
        <v>2035</v>
      </c>
      <c r="G7681">
        <v>19649.41607159</v>
      </c>
    </row>
    <row r="7682" spans="2:7" x14ac:dyDescent="0.25">
      <c r="B7682" t="s">
        <v>230</v>
      </c>
      <c r="C7682" t="s">
        <v>253</v>
      </c>
      <c r="D7682" t="s">
        <v>257</v>
      </c>
      <c r="E7682">
        <v>4</v>
      </c>
      <c r="F7682">
        <v>2040</v>
      </c>
      <c r="G7682">
        <v>18915.287126449999</v>
      </c>
    </row>
    <row r="7683" spans="2:7" x14ac:dyDescent="0.25">
      <c r="B7683" t="s">
        <v>230</v>
      </c>
      <c r="C7683" t="s">
        <v>253</v>
      </c>
      <c r="D7683" t="s">
        <v>257</v>
      </c>
      <c r="E7683">
        <v>4</v>
      </c>
      <c r="F7683">
        <v>2045</v>
      </c>
      <c r="G7683">
        <v>19226.156579869999</v>
      </c>
    </row>
    <row r="7684" spans="2:7" x14ac:dyDescent="0.25">
      <c r="B7684" t="s">
        <v>230</v>
      </c>
      <c r="C7684" t="s">
        <v>253</v>
      </c>
      <c r="D7684" t="s">
        <v>257</v>
      </c>
      <c r="E7684">
        <v>4</v>
      </c>
      <c r="F7684">
        <v>2050</v>
      </c>
      <c r="G7684">
        <v>16792.986002220001</v>
      </c>
    </row>
    <row r="7685" spans="2:7" x14ac:dyDescent="0.25">
      <c r="B7685" t="s">
        <v>230</v>
      </c>
      <c r="C7685" t="s">
        <v>253</v>
      </c>
      <c r="D7685" t="s">
        <v>257</v>
      </c>
      <c r="E7685">
        <v>5</v>
      </c>
      <c r="F7685">
        <v>2010</v>
      </c>
      <c r="G7685">
        <v>3014.2095919899998</v>
      </c>
    </row>
    <row r="7686" spans="2:7" x14ac:dyDescent="0.25">
      <c r="B7686" t="s">
        <v>230</v>
      </c>
      <c r="C7686" t="s">
        <v>253</v>
      </c>
      <c r="D7686" t="s">
        <v>257</v>
      </c>
      <c r="E7686">
        <v>5</v>
      </c>
      <c r="F7686">
        <v>2015</v>
      </c>
      <c r="G7686">
        <v>3961.1818182100001</v>
      </c>
    </row>
    <row r="7687" spans="2:7" x14ac:dyDescent="0.25">
      <c r="B7687" t="s">
        <v>230</v>
      </c>
      <c r="C7687" t="s">
        <v>253</v>
      </c>
      <c r="D7687" t="s">
        <v>257</v>
      </c>
      <c r="E7687">
        <v>5</v>
      </c>
      <c r="F7687">
        <v>2020</v>
      </c>
      <c r="G7687">
        <v>6253.4603561000004</v>
      </c>
    </row>
    <row r="7688" spans="2:7" x14ac:dyDescent="0.25">
      <c r="B7688" t="s">
        <v>230</v>
      </c>
      <c r="C7688" t="s">
        <v>253</v>
      </c>
      <c r="D7688" t="s">
        <v>257</v>
      </c>
      <c r="E7688">
        <v>5</v>
      </c>
      <c r="F7688">
        <v>2025</v>
      </c>
      <c r="G7688">
        <v>5977.9118907399998</v>
      </c>
    </row>
    <row r="7689" spans="2:7" x14ac:dyDescent="0.25">
      <c r="B7689" t="s">
        <v>230</v>
      </c>
      <c r="C7689" t="s">
        <v>253</v>
      </c>
      <c r="D7689" t="s">
        <v>257</v>
      </c>
      <c r="E7689">
        <v>5</v>
      </c>
      <c r="F7689">
        <v>2030</v>
      </c>
      <c r="G7689">
        <v>7426.8509285800001</v>
      </c>
    </row>
    <row r="7690" spans="2:7" x14ac:dyDescent="0.25">
      <c r="B7690" t="s">
        <v>230</v>
      </c>
      <c r="C7690" t="s">
        <v>253</v>
      </c>
      <c r="D7690" t="s">
        <v>257</v>
      </c>
      <c r="E7690">
        <v>5</v>
      </c>
      <c r="F7690">
        <v>2035</v>
      </c>
      <c r="G7690">
        <v>6715.9724167699997</v>
      </c>
    </row>
    <row r="7691" spans="2:7" x14ac:dyDescent="0.25">
      <c r="B7691" t="s">
        <v>230</v>
      </c>
      <c r="C7691" t="s">
        <v>253</v>
      </c>
      <c r="D7691" t="s">
        <v>257</v>
      </c>
      <c r="E7691">
        <v>5</v>
      </c>
      <c r="F7691">
        <v>2040</v>
      </c>
      <c r="G7691">
        <v>7041.13064829</v>
      </c>
    </row>
    <row r="7692" spans="2:7" x14ac:dyDescent="0.25">
      <c r="B7692" t="s">
        <v>230</v>
      </c>
      <c r="C7692" t="s">
        <v>253</v>
      </c>
      <c r="D7692" t="s">
        <v>257</v>
      </c>
      <c r="E7692">
        <v>5</v>
      </c>
      <c r="F7692">
        <v>2045</v>
      </c>
      <c r="G7692">
        <v>6973.5381348700002</v>
      </c>
    </row>
    <row r="7693" spans="2:7" x14ac:dyDescent="0.25">
      <c r="B7693" t="s">
        <v>230</v>
      </c>
      <c r="C7693" t="s">
        <v>253</v>
      </c>
      <c r="D7693" t="s">
        <v>257</v>
      </c>
      <c r="E7693">
        <v>5</v>
      </c>
      <c r="F7693">
        <v>2050</v>
      </c>
      <c r="G7693">
        <v>5662.0647732699999</v>
      </c>
    </row>
    <row r="7694" spans="2:7" x14ac:dyDescent="0.25">
      <c r="B7694" t="s">
        <v>230</v>
      </c>
      <c r="C7694" t="s">
        <v>253</v>
      </c>
      <c r="D7694" t="s">
        <v>257</v>
      </c>
      <c r="E7694">
        <v>6</v>
      </c>
      <c r="F7694">
        <v>2010</v>
      </c>
      <c r="G7694">
        <v>894</v>
      </c>
    </row>
    <row r="7695" spans="2:7" x14ac:dyDescent="0.25">
      <c r="B7695" t="s">
        <v>230</v>
      </c>
      <c r="C7695" t="s">
        <v>253</v>
      </c>
      <c r="D7695" t="s">
        <v>257</v>
      </c>
      <c r="E7695">
        <v>6</v>
      </c>
      <c r="F7695">
        <v>2015</v>
      </c>
      <c r="G7695">
        <v>1758</v>
      </c>
    </row>
    <row r="7696" spans="2:7" x14ac:dyDescent="0.25">
      <c r="B7696" t="s">
        <v>230</v>
      </c>
      <c r="C7696" t="s">
        <v>253</v>
      </c>
      <c r="D7696" t="s">
        <v>257</v>
      </c>
      <c r="E7696">
        <v>6</v>
      </c>
      <c r="F7696">
        <v>2020</v>
      </c>
      <c r="G7696">
        <v>2604</v>
      </c>
    </row>
    <row r="7697" spans="2:8" x14ac:dyDescent="0.25">
      <c r="B7697" t="s">
        <v>230</v>
      </c>
      <c r="C7697" t="s">
        <v>253</v>
      </c>
      <c r="D7697" t="s">
        <v>257</v>
      </c>
      <c r="E7697">
        <v>6</v>
      </c>
      <c r="F7697">
        <v>2025</v>
      </c>
      <c r="G7697">
        <v>2636.9444799500002</v>
      </c>
    </row>
    <row r="7698" spans="2:8" x14ac:dyDescent="0.25">
      <c r="B7698" t="s">
        <v>230</v>
      </c>
      <c r="C7698" t="s">
        <v>253</v>
      </c>
      <c r="D7698" t="s">
        <v>257</v>
      </c>
      <c r="E7698">
        <v>6</v>
      </c>
      <c r="F7698">
        <v>2030</v>
      </c>
      <c r="G7698">
        <v>1026</v>
      </c>
    </row>
    <row r="7699" spans="2:8" x14ac:dyDescent="0.25">
      <c r="B7699" t="s">
        <v>230</v>
      </c>
      <c r="C7699" t="s">
        <v>253</v>
      </c>
      <c r="D7699" t="s">
        <v>257</v>
      </c>
      <c r="E7699">
        <v>6</v>
      </c>
      <c r="F7699">
        <v>2035</v>
      </c>
      <c r="G7699">
        <v>1434</v>
      </c>
    </row>
    <row r="7700" spans="2:8" x14ac:dyDescent="0.25">
      <c r="B7700" t="s">
        <v>230</v>
      </c>
      <c r="C7700" t="s">
        <v>253</v>
      </c>
      <c r="D7700" t="s">
        <v>257</v>
      </c>
      <c r="E7700">
        <v>6</v>
      </c>
      <c r="F7700">
        <v>2040</v>
      </c>
      <c r="G7700">
        <v>1464</v>
      </c>
    </row>
    <row r="7701" spans="2:8" x14ac:dyDescent="0.25">
      <c r="B7701" t="s">
        <v>230</v>
      </c>
      <c r="C7701" t="s">
        <v>253</v>
      </c>
      <c r="D7701" t="s">
        <v>257</v>
      </c>
      <c r="E7701">
        <v>6</v>
      </c>
      <c r="F7701">
        <v>2045</v>
      </c>
      <c r="G7701">
        <v>1038</v>
      </c>
    </row>
    <row r="7702" spans="2:8" x14ac:dyDescent="0.25">
      <c r="B7702" t="s">
        <v>230</v>
      </c>
      <c r="C7702" t="s">
        <v>253</v>
      </c>
      <c r="D7702" t="s">
        <v>257</v>
      </c>
      <c r="E7702">
        <v>6</v>
      </c>
      <c r="F7702">
        <v>2050</v>
      </c>
      <c r="G7702">
        <v>1916.7518277199999</v>
      </c>
      <c r="H7702" s="161"/>
    </row>
    <row r="7703" spans="2:8" x14ac:dyDescent="0.25">
      <c r="B7703" t="s">
        <v>230</v>
      </c>
      <c r="C7703" t="s">
        <v>253</v>
      </c>
      <c r="D7703" t="s">
        <v>258</v>
      </c>
      <c r="E7703">
        <v>1</v>
      </c>
      <c r="F7703">
        <v>2010</v>
      </c>
      <c r="G7703" s="161">
        <v>627240.07496100001</v>
      </c>
      <c r="H7703" s="161"/>
    </row>
    <row r="7704" spans="2:8" x14ac:dyDescent="0.25">
      <c r="B7704" t="s">
        <v>230</v>
      </c>
      <c r="C7704" t="s">
        <v>253</v>
      </c>
      <c r="D7704" t="s">
        <v>258</v>
      </c>
      <c r="E7704">
        <v>1</v>
      </c>
      <c r="F7704">
        <v>2015</v>
      </c>
      <c r="G7704" s="161">
        <v>590236.53179000004</v>
      </c>
      <c r="H7704" s="161"/>
    </row>
    <row r="7705" spans="2:8" x14ac:dyDescent="0.25">
      <c r="B7705" t="s">
        <v>230</v>
      </c>
      <c r="C7705" t="s">
        <v>253</v>
      </c>
      <c r="D7705" t="s">
        <v>258</v>
      </c>
      <c r="E7705">
        <v>1</v>
      </c>
      <c r="F7705">
        <v>2020</v>
      </c>
      <c r="G7705" s="161">
        <v>579910.71051200002</v>
      </c>
      <c r="H7705" s="161"/>
    </row>
    <row r="7706" spans="2:8" x14ac:dyDescent="0.25">
      <c r="B7706" t="s">
        <v>230</v>
      </c>
      <c r="C7706" t="s">
        <v>253</v>
      </c>
      <c r="D7706" t="s">
        <v>258</v>
      </c>
      <c r="E7706">
        <v>1</v>
      </c>
      <c r="F7706">
        <v>2025</v>
      </c>
      <c r="G7706" s="161">
        <v>602355.35818400001</v>
      </c>
      <c r="H7706" s="161"/>
    </row>
    <row r="7707" spans="2:8" x14ac:dyDescent="0.25">
      <c r="B7707" t="s">
        <v>230</v>
      </c>
      <c r="C7707" t="s">
        <v>253</v>
      </c>
      <c r="D7707" t="s">
        <v>258</v>
      </c>
      <c r="E7707">
        <v>1</v>
      </c>
      <c r="F7707">
        <v>2030</v>
      </c>
      <c r="G7707" s="161">
        <v>619465.66376899998</v>
      </c>
      <c r="H7707" s="161"/>
    </row>
    <row r="7708" spans="2:8" x14ac:dyDescent="0.25">
      <c r="B7708" t="s">
        <v>230</v>
      </c>
      <c r="C7708" t="s">
        <v>253</v>
      </c>
      <c r="D7708" t="s">
        <v>258</v>
      </c>
      <c r="E7708">
        <v>1</v>
      </c>
      <c r="F7708">
        <v>2035</v>
      </c>
      <c r="G7708" s="161">
        <v>640641.12532200001</v>
      </c>
      <c r="H7708" s="161"/>
    </row>
    <row r="7709" spans="2:8" x14ac:dyDescent="0.25">
      <c r="B7709" t="s">
        <v>230</v>
      </c>
      <c r="C7709" t="s">
        <v>253</v>
      </c>
      <c r="D7709" t="s">
        <v>258</v>
      </c>
      <c r="E7709">
        <v>1</v>
      </c>
      <c r="F7709">
        <v>2040</v>
      </c>
      <c r="G7709" s="161">
        <v>645776.37341100001</v>
      </c>
      <c r="H7709" s="161"/>
    </row>
    <row r="7710" spans="2:8" x14ac:dyDescent="0.25">
      <c r="B7710" t="s">
        <v>230</v>
      </c>
      <c r="C7710" t="s">
        <v>253</v>
      </c>
      <c r="D7710" t="s">
        <v>258</v>
      </c>
      <c r="E7710">
        <v>1</v>
      </c>
      <c r="F7710">
        <v>2045</v>
      </c>
      <c r="G7710" s="161">
        <v>657567.136038</v>
      </c>
      <c r="H7710" s="161"/>
    </row>
    <row r="7711" spans="2:8" x14ac:dyDescent="0.25">
      <c r="B7711" t="s">
        <v>230</v>
      </c>
      <c r="C7711" t="s">
        <v>253</v>
      </c>
      <c r="D7711" t="s">
        <v>258</v>
      </c>
      <c r="E7711">
        <v>1</v>
      </c>
      <c r="F7711">
        <v>2050</v>
      </c>
      <c r="G7711" s="161">
        <v>637734.97892799997</v>
      </c>
      <c r="H7711" s="161"/>
    </row>
    <row r="7712" spans="2:8" x14ac:dyDescent="0.25">
      <c r="B7712" t="s">
        <v>230</v>
      </c>
      <c r="C7712" t="s">
        <v>253</v>
      </c>
      <c r="D7712" t="s">
        <v>258</v>
      </c>
      <c r="E7712">
        <v>2</v>
      </c>
      <c r="F7712">
        <v>2010</v>
      </c>
      <c r="G7712" s="161">
        <v>286484.34487999999</v>
      </c>
      <c r="H7712" s="161"/>
    </row>
    <row r="7713" spans="2:8" x14ac:dyDescent="0.25">
      <c r="B7713" t="s">
        <v>230</v>
      </c>
      <c r="C7713" t="s">
        <v>253</v>
      </c>
      <c r="D7713" t="s">
        <v>258</v>
      </c>
      <c r="E7713">
        <v>2</v>
      </c>
      <c r="F7713">
        <v>2015</v>
      </c>
      <c r="G7713" s="161">
        <v>291610.24562499998</v>
      </c>
      <c r="H7713" s="161"/>
    </row>
    <row r="7714" spans="2:8" x14ac:dyDescent="0.25">
      <c r="B7714" t="s">
        <v>230</v>
      </c>
      <c r="C7714" t="s">
        <v>253</v>
      </c>
      <c r="D7714" t="s">
        <v>258</v>
      </c>
      <c r="E7714">
        <v>2</v>
      </c>
      <c r="F7714">
        <v>2020</v>
      </c>
      <c r="G7714" s="161">
        <v>300826.702246</v>
      </c>
      <c r="H7714" s="161"/>
    </row>
    <row r="7715" spans="2:8" x14ac:dyDescent="0.25">
      <c r="B7715" t="s">
        <v>230</v>
      </c>
      <c r="C7715" t="s">
        <v>253</v>
      </c>
      <c r="D7715" t="s">
        <v>258</v>
      </c>
      <c r="E7715">
        <v>2</v>
      </c>
      <c r="F7715">
        <v>2025</v>
      </c>
      <c r="G7715" s="161">
        <v>310896.87004100002</v>
      </c>
      <c r="H7715" s="161"/>
    </row>
    <row r="7716" spans="2:8" x14ac:dyDescent="0.25">
      <c r="B7716" t="s">
        <v>230</v>
      </c>
      <c r="C7716" t="s">
        <v>253</v>
      </c>
      <c r="D7716" t="s">
        <v>258</v>
      </c>
      <c r="E7716">
        <v>2</v>
      </c>
      <c r="F7716">
        <v>2030</v>
      </c>
      <c r="G7716" s="161">
        <v>317115.04009600001</v>
      </c>
      <c r="H7716" s="161"/>
    </row>
    <row r="7717" spans="2:8" x14ac:dyDescent="0.25">
      <c r="B7717" t="s">
        <v>230</v>
      </c>
      <c r="C7717" t="s">
        <v>253</v>
      </c>
      <c r="D7717" t="s">
        <v>258</v>
      </c>
      <c r="E7717">
        <v>2</v>
      </c>
      <c r="F7717">
        <v>2035</v>
      </c>
      <c r="G7717" s="161">
        <v>312186.80069599999</v>
      </c>
      <c r="H7717" s="161"/>
    </row>
    <row r="7718" spans="2:8" x14ac:dyDescent="0.25">
      <c r="B7718" t="s">
        <v>230</v>
      </c>
      <c r="C7718" t="s">
        <v>253</v>
      </c>
      <c r="D7718" t="s">
        <v>258</v>
      </c>
      <c r="E7718">
        <v>2</v>
      </c>
      <c r="F7718">
        <v>2040</v>
      </c>
      <c r="G7718" s="161">
        <v>294649.33818199998</v>
      </c>
      <c r="H7718" s="161"/>
    </row>
    <row r="7719" spans="2:8" x14ac:dyDescent="0.25">
      <c r="B7719" t="s">
        <v>230</v>
      </c>
      <c r="C7719" t="s">
        <v>253</v>
      </c>
      <c r="D7719" t="s">
        <v>258</v>
      </c>
      <c r="E7719">
        <v>2</v>
      </c>
      <c r="F7719">
        <v>2045</v>
      </c>
      <c r="G7719" s="161">
        <v>294118.06276300002</v>
      </c>
      <c r="H7719" s="161"/>
    </row>
    <row r="7720" spans="2:8" x14ac:dyDescent="0.25">
      <c r="B7720" t="s">
        <v>230</v>
      </c>
      <c r="C7720" t="s">
        <v>253</v>
      </c>
      <c r="D7720" t="s">
        <v>258</v>
      </c>
      <c r="E7720">
        <v>2</v>
      </c>
      <c r="F7720">
        <v>2050</v>
      </c>
      <c r="G7720" s="161">
        <v>291668.24323600001</v>
      </c>
    </row>
    <row r="7721" spans="2:8" x14ac:dyDescent="0.25">
      <c r="B7721" t="s">
        <v>230</v>
      </c>
      <c r="C7721" t="s">
        <v>253</v>
      </c>
      <c r="D7721" t="s">
        <v>258</v>
      </c>
      <c r="E7721">
        <v>3</v>
      </c>
      <c r="F7721">
        <v>2010</v>
      </c>
      <c r="G7721">
        <v>89723.735439359996</v>
      </c>
    </row>
    <row r="7722" spans="2:8" x14ac:dyDescent="0.25">
      <c r="B7722" t="s">
        <v>230</v>
      </c>
      <c r="C7722" t="s">
        <v>253</v>
      </c>
      <c r="D7722" t="s">
        <v>258</v>
      </c>
      <c r="E7722">
        <v>3</v>
      </c>
      <c r="F7722">
        <v>2015</v>
      </c>
      <c r="G7722">
        <v>98696.149963379998</v>
      </c>
    </row>
    <row r="7723" spans="2:8" x14ac:dyDescent="0.25">
      <c r="B7723" t="s">
        <v>230</v>
      </c>
      <c r="C7723" t="s">
        <v>253</v>
      </c>
      <c r="D7723" t="s">
        <v>258</v>
      </c>
      <c r="E7723">
        <v>3</v>
      </c>
      <c r="F7723">
        <v>2020</v>
      </c>
      <c r="G7723">
        <v>97084.026700329996</v>
      </c>
      <c r="H7723" s="161"/>
    </row>
    <row r="7724" spans="2:8" x14ac:dyDescent="0.25">
      <c r="B7724" t="s">
        <v>230</v>
      </c>
      <c r="C7724" t="s">
        <v>253</v>
      </c>
      <c r="D7724" t="s">
        <v>258</v>
      </c>
      <c r="E7724">
        <v>3</v>
      </c>
      <c r="F7724">
        <v>2025</v>
      </c>
      <c r="G7724" s="161">
        <v>100451.98299600001</v>
      </c>
    </row>
    <row r="7725" spans="2:8" x14ac:dyDescent="0.25">
      <c r="B7725" t="s">
        <v>230</v>
      </c>
      <c r="C7725" t="s">
        <v>253</v>
      </c>
      <c r="D7725" t="s">
        <v>258</v>
      </c>
      <c r="E7725">
        <v>3</v>
      </c>
      <c r="F7725">
        <v>2030</v>
      </c>
      <c r="G7725">
        <v>99991.728492399998</v>
      </c>
    </row>
    <row r="7726" spans="2:8" x14ac:dyDescent="0.25">
      <c r="B7726" t="s">
        <v>230</v>
      </c>
      <c r="C7726" t="s">
        <v>253</v>
      </c>
      <c r="D7726" t="s">
        <v>258</v>
      </c>
      <c r="E7726">
        <v>3</v>
      </c>
      <c r="F7726">
        <v>2035</v>
      </c>
      <c r="G7726">
        <v>94851.910224470004</v>
      </c>
    </row>
    <row r="7727" spans="2:8" x14ac:dyDescent="0.25">
      <c r="B7727" t="s">
        <v>230</v>
      </c>
      <c r="C7727" t="s">
        <v>253</v>
      </c>
      <c r="D7727" t="s">
        <v>258</v>
      </c>
      <c r="E7727">
        <v>3</v>
      </c>
      <c r="F7727">
        <v>2040</v>
      </c>
      <c r="G7727">
        <v>96159.520365599994</v>
      </c>
    </row>
    <row r="7728" spans="2:8" x14ac:dyDescent="0.25">
      <c r="B7728" t="s">
        <v>230</v>
      </c>
      <c r="C7728" t="s">
        <v>253</v>
      </c>
      <c r="D7728" t="s">
        <v>258</v>
      </c>
      <c r="E7728">
        <v>3</v>
      </c>
      <c r="F7728">
        <v>2045</v>
      </c>
      <c r="G7728">
        <v>96003.365007490007</v>
      </c>
    </row>
    <row r="7729" spans="2:7" x14ac:dyDescent="0.25">
      <c r="B7729" t="s">
        <v>230</v>
      </c>
      <c r="C7729" t="s">
        <v>253</v>
      </c>
      <c r="D7729" t="s">
        <v>258</v>
      </c>
      <c r="E7729">
        <v>3</v>
      </c>
      <c r="F7729">
        <v>2050</v>
      </c>
      <c r="G7729">
        <v>95531.100406679994</v>
      </c>
    </row>
    <row r="7730" spans="2:7" x14ac:dyDescent="0.25">
      <c r="B7730" t="s">
        <v>230</v>
      </c>
      <c r="C7730" t="s">
        <v>253</v>
      </c>
      <c r="D7730" t="s">
        <v>258</v>
      </c>
      <c r="E7730">
        <v>4</v>
      </c>
      <c r="F7730">
        <v>2010</v>
      </c>
      <c r="G7730">
        <v>47839.422904610001</v>
      </c>
    </row>
    <row r="7731" spans="2:7" x14ac:dyDescent="0.25">
      <c r="B7731" t="s">
        <v>230</v>
      </c>
      <c r="C7731" t="s">
        <v>253</v>
      </c>
      <c r="D7731" t="s">
        <v>258</v>
      </c>
      <c r="E7731">
        <v>4</v>
      </c>
      <c r="F7731">
        <v>2015</v>
      </c>
      <c r="G7731">
        <v>66068.991015139996</v>
      </c>
    </row>
    <row r="7732" spans="2:7" x14ac:dyDescent="0.25">
      <c r="B7732" t="s">
        <v>230</v>
      </c>
      <c r="C7732" t="s">
        <v>253</v>
      </c>
      <c r="D7732" t="s">
        <v>258</v>
      </c>
      <c r="E7732">
        <v>4</v>
      </c>
      <c r="F7732">
        <v>2020</v>
      </c>
      <c r="G7732">
        <v>65370.669649180003</v>
      </c>
    </row>
    <row r="7733" spans="2:7" x14ac:dyDescent="0.25">
      <c r="B7733" t="s">
        <v>230</v>
      </c>
      <c r="C7733" t="s">
        <v>253</v>
      </c>
      <c r="D7733" t="s">
        <v>258</v>
      </c>
      <c r="E7733">
        <v>4</v>
      </c>
      <c r="F7733">
        <v>2025</v>
      </c>
      <c r="G7733">
        <v>71851.033690659999</v>
      </c>
    </row>
    <row r="7734" spans="2:7" x14ac:dyDescent="0.25">
      <c r="B7734" t="s">
        <v>230</v>
      </c>
      <c r="C7734" t="s">
        <v>253</v>
      </c>
      <c r="D7734" t="s">
        <v>258</v>
      </c>
      <c r="E7734">
        <v>4</v>
      </c>
      <c r="F7734">
        <v>2030</v>
      </c>
      <c r="G7734">
        <v>70253.418387509999</v>
      </c>
    </row>
    <row r="7735" spans="2:7" x14ac:dyDescent="0.25">
      <c r="B7735" t="s">
        <v>230</v>
      </c>
      <c r="C7735" t="s">
        <v>253</v>
      </c>
      <c r="D7735" t="s">
        <v>258</v>
      </c>
      <c r="E7735">
        <v>4</v>
      </c>
      <c r="F7735">
        <v>2035</v>
      </c>
      <c r="G7735">
        <v>66693.171516200004</v>
      </c>
    </row>
    <row r="7736" spans="2:7" x14ac:dyDescent="0.25">
      <c r="B7736" t="s">
        <v>230</v>
      </c>
      <c r="C7736" t="s">
        <v>253</v>
      </c>
      <c r="D7736" t="s">
        <v>258</v>
      </c>
      <c r="E7736">
        <v>4</v>
      </c>
      <c r="F7736">
        <v>2040</v>
      </c>
      <c r="G7736">
        <v>69637.821813560004</v>
      </c>
    </row>
    <row r="7737" spans="2:7" x14ac:dyDescent="0.25">
      <c r="B7737" t="s">
        <v>230</v>
      </c>
      <c r="C7737" t="s">
        <v>253</v>
      </c>
      <c r="D7737" t="s">
        <v>258</v>
      </c>
      <c r="E7737">
        <v>4</v>
      </c>
      <c r="F7737">
        <v>2045</v>
      </c>
      <c r="G7737">
        <v>68955.41365545</v>
      </c>
    </row>
    <row r="7738" spans="2:7" x14ac:dyDescent="0.25">
      <c r="B7738" t="s">
        <v>230</v>
      </c>
      <c r="C7738" t="s">
        <v>253</v>
      </c>
      <c r="D7738" t="s">
        <v>258</v>
      </c>
      <c r="E7738">
        <v>4</v>
      </c>
      <c r="F7738">
        <v>2050</v>
      </c>
      <c r="G7738">
        <v>70326.497144880006</v>
      </c>
    </row>
    <row r="7739" spans="2:7" x14ac:dyDescent="0.25">
      <c r="B7739" t="s">
        <v>230</v>
      </c>
      <c r="C7739" t="s">
        <v>253</v>
      </c>
      <c r="D7739" t="s">
        <v>258</v>
      </c>
      <c r="E7739">
        <v>5</v>
      </c>
      <c r="F7739">
        <v>2010</v>
      </c>
      <c r="G7739">
        <v>11401.8672061</v>
      </c>
    </row>
    <row r="7740" spans="2:7" x14ac:dyDescent="0.25">
      <c r="B7740" t="s">
        <v>230</v>
      </c>
      <c r="C7740" t="s">
        <v>253</v>
      </c>
      <c r="D7740" t="s">
        <v>258</v>
      </c>
      <c r="E7740">
        <v>5</v>
      </c>
      <c r="F7740">
        <v>2015</v>
      </c>
      <c r="G7740">
        <v>16755.849659520001</v>
      </c>
    </row>
    <row r="7741" spans="2:7" x14ac:dyDescent="0.25">
      <c r="B7741" t="s">
        <v>230</v>
      </c>
      <c r="C7741" t="s">
        <v>253</v>
      </c>
      <c r="D7741" t="s">
        <v>258</v>
      </c>
      <c r="E7741">
        <v>5</v>
      </c>
      <c r="F7741">
        <v>2020</v>
      </c>
      <c r="G7741">
        <v>21136.093010439999</v>
      </c>
    </row>
    <row r="7742" spans="2:7" x14ac:dyDescent="0.25">
      <c r="B7742" t="s">
        <v>230</v>
      </c>
      <c r="C7742" t="s">
        <v>253</v>
      </c>
      <c r="D7742" t="s">
        <v>258</v>
      </c>
      <c r="E7742">
        <v>5</v>
      </c>
      <c r="F7742">
        <v>2025</v>
      </c>
      <c r="G7742">
        <v>21653.342700749999</v>
      </c>
    </row>
    <row r="7743" spans="2:7" x14ac:dyDescent="0.25">
      <c r="B7743" t="s">
        <v>230</v>
      </c>
      <c r="C7743" t="s">
        <v>253</v>
      </c>
      <c r="D7743" t="s">
        <v>258</v>
      </c>
      <c r="E7743">
        <v>5</v>
      </c>
      <c r="F7743">
        <v>2030</v>
      </c>
      <c r="G7743">
        <v>25377.07884943</v>
      </c>
    </row>
    <row r="7744" spans="2:7" x14ac:dyDescent="0.25">
      <c r="B7744" t="s">
        <v>230</v>
      </c>
      <c r="C7744" t="s">
        <v>253</v>
      </c>
      <c r="D7744" t="s">
        <v>258</v>
      </c>
      <c r="E7744">
        <v>5</v>
      </c>
      <c r="F7744">
        <v>2035</v>
      </c>
      <c r="G7744">
        <v>23519.270237029999</v>
      </c>
    </row>
    <row r="7745" spans="2:8" x14ac:dyDescent="0.25">
      <c r="B7745" t="s">
        <v>230</v>
      </c>
      <c r="C7745" t="s">
        <v>253</v>
      </c>
      <c r="D7745" t="s">
        <v>258</v>
      </c>
      <c r="E7745">
        <v>5</v>
      </c>
      <c r="F7745">
        <v>2040</v>
      </c>
      <c r="G7745">
        <v>22938.420450050002</v>
      </c>
    </row>
    <row r="7746" spans="2:8" x14ac:dyDescent="0.25">
      <c r="B7746" t="s">
        <v>230</v>
      </c>
      <c r="C7746" t="s">
        <v>253</v>
      </c>
      <c r="D7746" t="s">
        <v>258</v>
      </c>
      <c r="E7746">
        <v>5</v>
      </c>
      <c r="F7746">
        <v>2045</v>
      </c>
      <c r="G7746">
        <v>20648.589974980001</v>
      </c>
    </row>
    <row r="7747" spans="2:8" x14ac:dyDescent="0.25">
      <c r="B7747" t="s">
        <v>230</v>
      </c>
      <c r="C7747" t="s">
        <v>253</v>
      </c>
      <c r="D7747" t="s">
        <v>258</v>
      </c>
      <c r="E7747">
        <v>5</v>
      </c>
      <c r="F7747">
        <v>2050</v>
      </c>
      <c r="G7747">
        <v>21317.08073116</v>
      </c>
    </row>
    <row r="7748" spans="2:8" x14ac:dyDescent="0.25">
      <c r="B7748" t="s">
        <v>230</v>
      </c>
      <c r="C7748" t="s">
        <v>253</v>
      </c>
      <c r="D7748" t="s">
        <v>258</v>
      </c>
      <c r="E7748">
        <v>6</v>
      </c>
      <c r="F7748">
        <v>2010</v>
      </c>
      <c r="G7748">
        <v>2661.6765862799998</v>
      </c>
    </row>
    <row r="7749" spans="2:8" x14ac:dyDescent="0.25">
      <c r="B7749" t="s">
        <v>230</v>
      </c>
      <c r="C7749" t="s">
        <v>253</v>
      </c>
      <c r="D7749" t="s">
        <v>258</v>
      </c>
      <c r="E7749">
        <v>6</v>
      </c>
      <c r="F7749">
        <v>2015</v>
      </c>
      <c r="G7749">
        <v>5713.0928162299997</v>
      </c>
    </row>
    <row r="7750" spans="2:8" x14ac:dyDescent="0.25">
      <c r="B7750" t="s">
        <v>230</v>
      </c>
      <c r="C7750" t="s">
        <v>253</v>
      </c>
      <c r="D7750" t="s">
        <v>258</v>
      </c>
      <c r="E7750">
        <v>6</v>
      </c>
      <c r="F7750">
        <v>2020</v>
      </c>
      <c r="G7750">
        <v>4699.6635128899998</v>
      </c>
    </row>
    <row r="7751" spans="2:8" x14ac:dyDescent="0.25">
      <c r="B7751" t="s">
        <v>230</v>
      </c>
      <c r="C7751" t="s">
        <v>253</v>
      </c>
      <c r="D7751" t="s">
        <v>258</v>
      </c>
      <c r="E7751">
        <v>6</v>
      </c>
      <c r="F7751">
        <v>2025</v>
      </c>
      <c r="G7751">
        <v>5018.4508550299997</v>
      </c>
    </row>
    <row r="7752" spans="2:8" x14ac:dyDescent="0.25">
      <c r="B7752" t="s">
        <v>230</v>
      </c>
      <c r="C7752" t="s">
        <v>253</v>
      </c>
      <c r="D7752" t="s">
        <v>258</v>
      </c>
      <c r="E7752">
        <v>6</v>
      </c>
      <c r="F7752">
        <v>2030</v>
      </c>
      <c r="G7752">
        <v>6276.1623931699996</v>
      </c>
    </row>
    <row r="7753" spans="2:8" x14ac:dyDescent="0.25">
      <c r="B7753" t="s">
        <v>230</v>
      </c>
      <c r="C7753" t="s">
        <v>253</v>
      </c>
      <c r="D7753" t="s">
        <v>258</v>
      </c>
      <c r="E7753">
        <v>6</v>
      </c>
      <c r="F7753">
        <v>2035</v>
      </c>
      <c r="G7753">
        <v>7021.4879775299996</v>
      </c>
    </row>
    <row r="7754" spans="2:8" x14ac:dyDescent="0.25">
      <c r="B7754" t="s">
        <v>230</v>
      </c>
      <c r="C7754" t="s">
        <v>253</v>
      </c>
      <c r="D7754" t="s">
        <v>258</v>
      </c>
      <c r="E7754">
        <v>6</v>
      </c>
      <c r="F7754">
        <v>2040</v>
      </c>
      <c r="G7754">
        <v>6020.0262711900004</v>
      </c>
    </row>
    <row r="7755" spans="2:8" x14ac:dyDescent="0.25">
      <c r="B7755" t="s">
        <v>230</v>
      </c>
      <c r="C7755" t="s">
        <v>253</v>
      </c>
      <c r="D7755" t="s">
        <v>258</v>
      </c>
      <c r="E7755">
        <v>6</v>
      </c>
      <c r="F7755">
        <v>2045</v>
      </c>
      <c r="G7755">
        <v>6882.2728011600002</v>
      </c>
    </row>
    <row r="7756" spans="2:8" x14ac:dyDescent="0.25">
      <c r="B7756" t="s">
        <v>230</v>
      </c>
      <c r="C7756" t="s">
        <v>253</v>
      </c>
      <c r="D7756" t="s">
        <v>258</v>
      </c>
      <c r="E7756">
        <v>6</v>
      </c>
      <c r="F7756">
        <v>2050</v>
      </c>
      <c r="G7756">
        <v>6269.7371126999997</v>
      </c>
      <c r="H7756" s="161"/>
    </row>
    <row r="7757" spans="2:8" x14ac:dyDescent="0.25">
      <c r="B7757" t="s">
        <v>230</v>
      </c>
      <c r="C7757" t="s">
        <v>253</v>
      </c>
      <c r="D7757" t="s">
        <v>259</v>
      </c>
      <c r="E7757">
        <v>1</v>
      </c>
      <c r="F7757">
        <v>2010</v>
      </c>
      <c r="G7757" s="161">
        <v>174724.270246</v>
      </c>
      <c r="H7757" s="161"/>
    </row>
    <row r="7758" spans="2:8" x14ac:dyDescent="0.25">
      <c r="B7758" t="s">
        <v>230</v>
      </c>
      <c r="C7758" t="s">
        <v>253</v>
      </c>
      <c r="D7758" t="s">
        <v>259</v>
      </c>
      <c r="E7758">
        <v>1</v>
      </c>
      <c r="F7758">
        <v>2015</v>
      </c>
      <c r="G7758" s="161">
        <v>196725.49192299999</v>
      </c>
      <c r="H7758" s="161"/>
    </row>
    <row r="7759" spans="2:8" x14ac:dyDescent="0.25">
      <c r="B7759" t="s">
        <v>230</v>
      </c>
      <c r="C7759" t="s">
        <v>253</v>
      </c>
      <c r="D7759" t="s">
        <v>259</v>
      </c>
      <c r="E7759">
        <v>1</v>
      </c>
      <c r="F7759">
        <v>2020</v>
      </c>
      <c r="G7759" s="161">
        <v>230284.26974300001</v>
      </c>
      <c r="H7759" s="161"/>
    </row>
    <row r="7760" spans="2:8" x14ac:dyDescent="0.25">
      <c r="B7760" t="s">
        <v>230</v>
      </c>
      <c r="C7760" t="s">
        <v>253</v>
      </c>
      <c r="D7760" t="s">
        <v>259</v>
      </c>
      <c r="E7760">
        <v>1</v>
      </c>
      <c r="F7760">
        <v>2025</v>
      </c>
      <c r="G7760" s="161">
        <v>261708.01255799999</v>
      </c>
      <c r="H7760" s="161"/>
    </row>
    <row r="7761" spans="2:8" x14ac:dyDescent="0.25">
      <c r="B7761" t="s">
        <v>230</v>
      </c>
      <c r="C7761" t="s">
        <v>253</v>
      </c>
      <c r="D7761" t="s">
        <v>259</v>
      </c>
      <c r="E7761">
        <v>1</v>
      </c>
      <c r="F7761">
        <v>2030</v>
      </c>
      <c r="G7761" s="161">
        <v>284647.31787000003</v>
      </c>
      <c r="H7761" s="161"/>
    </row>
    <row r="7762" spans="2:8" x14ac:dyDescent="0.25">
      <c r="B7762" t="s">
        <v>230</v>
      </c>
      <c r="C7762" t="s">
        <v>253</v>
      </c>
      <c r="D7762" t="s">
        <v>259</v>
      </c>
      <c r="E7762">
        <v>1</v>
      </c>
      <c r="F7762">
        <v>2035</v>
      </c>
      <c r="G7762" s="161">
        <v>308349.24142600002</v>
      </c>
      <c r="H7762" s="161"/>
    </row>
    <row r="7763" spans="2:8" x14ac:dyDescent="0.25">
      <c r="B7763" t="s">
        <v>230</v>
      </c>
      <c r="C7763" t="s">
        <v>253</v>
      </c>
      <c r="D7763" t="s">
        <v>259</v>
      </c>
      <c r="E7763">
        <v>1</v>
      </c>
      <c r="F7763">
        <v>2040</v>
      </c>
      <c r="G7763" s="161">
        <v>320486.07514500001</v>
      </c>
      <c r="H7763" s="161"/>
    </row>
    <row r="7764" spans="2:8" x14ac:dyDescent="0.25">
      <c r="B7764" t="s">
        <v>230</v>
      </c>
      <c r="C7764" t="s">
        <v>253</v>
      </c>
      <c r="D7764" t="s">
        <v>259</v>
      </c>
      <c r="E7764">
        <v>1</v>
      </c>
      <c r="F7764">
        <v>2045</v>
      </c>
      <c r="G7764" s="161">
        <v>332632.93149400002</v>
      </c>
      <c r="H7764" s="161"/>
    </row>
    <row r="7765" spans="2:8" x14ac:dyDescent="0.25">
      <c r="B7765" t="s">
        <v>230</v>
      </c>
      <c r="C7765" t="s">
        <v>253</v>
      </c>
      <c r="D7765" t="s">
        <v>259</v>
      </c>
      <c r="E7765">
        <v>1</v>
      </c>
      <c r="F7765">
        <v>2050</v>
      </c>
      <c r="G7765" s="161">
        <v>336628.48638100002</v>
      </c>
      <c r="H7765" s="161"/>
    </row>
    <row r="7766" spans="2:8" x14ac:dyDescent="0.25">
      <c r="B7766" t="s">
        <v>230</v>
      </c>
      <c r="C7766" t="s">
        <v>253</v>
      </c>
      <c r="D7766" t="s">
        <v>259</v>
      </c>
      <c r="E7766">
        <v>2</v>
      </c>
      <c r="F7766">
        <v>2010</v>
      </c>
      <c r="G7766" s="161">
        <v>126390.781879</v>
      </c>
      <c r="H7766" s="161"/>
    </row>
    <row r="7767" spans="2:8" x14ac:dyDescent="0.25">
      <c r="B7767" t="s">
        <v>230</v>
      </c>
      <c r="C7767" t="s">
        <v>253</v>
      </c>
      <c r="D7767" t="s">
        <v>259</v>
      </c>
      <c r="E7767">
        <v>2</v>
      </c>
      <c r="F7767">
        <v>2015</v>
      </c>
      <c r="G7767" s="161">
        <v>129692.603606</v>
      </c>
      <c r="H7767" s="161"/>
    </row>
    <row r="7768" spans="2:8" x14ac:dyDescent="0.25">
      <c r="B7768" t="s">
        <v>230</v>
      </c>
      <c r="C7768" t="s">
        <v>253</v>
      </c>
      <c r="D7768" t="s">
        <v>259</v>
      </c>
      <c r="E7768">
        <v>2</v>
      </c>
      <c r="F7768">
        <v>2020</v>
      </c>
      <c r="G7768" s="161">
        <v>149598.52335999999</v>
      </c>
      <c r="H7768" s="161"/>
    </row>
    <row r="7769" spans="2:8" x14ac:dyDescent="0.25">
      <c r="B7769" t="s">
        <v>230</v>
      </c>
      <c r="C7769" t="s">
        <v>253</v>
      </c>
      <c r="D7769" t="s">
        <v>259</v>
      </c>
      <c r="E7769">
        <v>2</v>
      </c>
      <c r="F7769">
        <v>2025</v>
      </c>
      <c r="G7769" s="161">
        <v>161466.17077</v>
      </c>
      <c r="H7769" s="161"/>
    </row>
    <row r="7770" spans="2:8" x14ac:dyDescent="0.25">
      <c r="B7770" t="s">
        <v>230</v>
      </c>
      <c r="C7770" t="s">
        <v>253</v>
      </c>
      <c r="D7770" t="s">
        <v>259</v>
      </c>
      <c r="E7770">
        <v>2</v>
      </c>
      <c r="F7770">
        <v>2030</v>
      </c>
      <c r="G7770" s="161">
        <v>167283.68400400001</v>
      </c>
      <c r="H7770" s="161"/>
    </row>
    <row r="7771" spans="2:8" x14ac:dyDescent="0.25">
      <c r="B7771" t="s">
        <v>230</v>
      </c>
      <c r="C7771" t="s">
        <v>253</v>
      </c>
      <c r="D7771" t="s">
        <v>259</v>
      </c>
      <c r="E7771">
        <v>2</v>
      </c>
      <c r="F7771">
        <v>2035</v>
      </c>
      <c r="G7771" s="161">
        <v>164808.79653600001</v>
      </c>
      <c r="H7771" s="161"/>
    </row>
    <row r="7772" spans="2:8" x14ac:dyDescent="0.25">
      <c r="B7772" t="s">
        <v>230</v>
      </c>
      <c r="C7772" t="s">
        <v>253</v>
      </c>
      <c r="D7772" t="s">
        <v>259</v>
      </c>
      <c r="E7772">
        <v>2</v>
      </c>
      <c r="F7772">
        <v>2040</v>
      </c>
      <c r="G7772" s="161">
        <v>160539.80602300001</v>
      </c>
      <c r="H7772" s="161"/>
    </row>
    <row r="7773" spans="2:8" x14ac:dyDescent="0.25">
      <c r="B7773" t="s">
        <v>230</v>
      </c>
      <c r="C7773" t="s">
        <v>253</v>
      </c>
      <c r="D7773" t="s">
        <v>259</v>
      </c>
      <c r="E7773">
        <v>2</v>
      </c>
      <c r="F7773">
        <v>2045</v>
      </c>
      <c r="G7773" s="161">
        <v>165602.98103699999</v>
      </c>
      <c r="H7773" s="161"/>
    </row>
    <row r="7774" spans="2:8" x14ac:dyDescent="0.25">
      <c r="B7774" t="s">
        <v>230</v>
      </c>
      <c r="C7774" t="s">
        <v>253</v>
      </c>
      <c r="D7774" t="s">
        <v>259</v>
      </c>
      <c r="E7774">
        <v>2</v>
      </c>
      <c r="F7774">
        <v>2050</v>
      </c>
      <c r="G7774" s="161">
        <v>160334.69615900001</v>
      </c>
    </row>
    <row r="7775" spans="2:8" x14ac:dyDescent="0.25">
      <c r="B7775" t="s">
        <v>230</v>
      </c>
      <c r="C7775" t="s">
        <v>253</v>
      </c>
      <c r="D7775" t="s">
        <v>259</v>
      </c>
      <c r="E7775">
        <v>3</v>
      </c>
      <c r="F7775">
        <v>2010</v>
      </c>
      <c r="G7775">
        <v>34614.943780449998</v>
      </c>
    </row>
    <row r="7776" spans="2:8" x14ac:dyDescent="0.25">
      <c r="B7776" t="s">
        <v>230</v>
      </c>
      <c r="C7776" t="s">
        <v>253</v>
      </c>
      <c r="D7776" t="s">
        <v>259</v>
      </c>
      <c r="E7776">
        <v>3</v>
      </c>
      <c r="F7776">
        <v>2015</v>
      </c>
      <c r="G7776">
        <v>32423.864581400001</v>
      </c>
    </row>
    <row r="7777" spans="2:7" x14ac:dyDescent="0.25">
      <c r="B7777" t="s">
        <v>230</v>
      </c>
      <c r="C7777" t="s">
        <v>253</v>
      </c>
      <c r="D7777" t="s">
        <v>259</v>
      </c>
      <c r="E7777">
        <v>3</v>
      </c>
      <c r="F7777">
        <v>2020</v>
      </c>
      <c r="G7777">
        <v>36481.841571379999</v>
      </c>
    </row>
    <row r="7778" spans="2:7" x14ac:dyDescent="0.25">
      <c r="B7778" t="s">
        <v>230</v>
      </c>
      <c r="C7778" t="s">
        <v>253</v>
      </c>
      <c r="D7778" t="s">
        <v>259</v>
      </c>
      <c r="E7778">
        <v>3</v>
      </c>
      <c r="F7778">
        <v>2025</v>
      </c>
      <c r="G7778">
        <v>40117.486529510003</v>
      </c>
    </row>
    <row r="7779" spans="2:7" x14ac:dyDescent="0.25">
      <c r="B7779" t="s">
        <v>230</v>
      </c>
      <c r="C7779" t="s">
        <v>253</v>
      </c>
      <c r="D7779" t="s">
        <v>259</v>
      </c>
      <c r="E7779">
        <v>3</v>
      </c>
      <c r="F7779">
        <v>2030</v>
      </c>
      <c r="G7779">
        <v>38346.359989750003</v>
      </c>
    </row>
    <row r="7780" spans="2:7" x14ac:dyDescent="0.25">
      <c r="B7780" t="s">
        <v>230</v>
      </c>
      <c r="C7780" t="s">
        <v>253</v>
      </c>
      <c r="D7780" t="s">
        <v>259</v>
      </c>
      <c r="E7780">
        <v>3</v>
      </c>
      <c r="F7780">
        <v>2035</v>
      </c>
      <c r="G7780">
        <v>38176.760509890002</v>
      </c>
    </row>
    <row r="7781" spans="2:7" x14ac:dyDescent="0.25">
      <c r="B7781" t="s">
        <v>230</v>
      </c>
      <c r="C7781" t="s">
        <v>253</v>
      </c>
      <c r="D7781" t="s">
        <v>259</v>
      </c>
      <c r="E7781">
        <v>3</v>
      </c>
      <c r="F7781">
        <v>2040</v>
      </c>
      <c r="G7781">
        <v>37520.094262190003</v>
      </c>
    </row>
    <row r="7782" spans="2:7" x14ac:dyDescent="0.25">
      <c r="B7782" t="s">
        <v>230</v>
      </c>
      <c r="C7782" t="s">
        <v>253</v>
      </c>
      <c r="D7782" t="s">
        <v>259</v>
      </c>
      <c r="E7782">
        <v>3</v>
      </c>
      <c r="F7782">
        <v>2045</v>
      </c>
      <c r="G7782">
        <v>32387.237992260001</v>
      </c>
    </row>
    <row r="7783" spans="2:7" x14ac:dyDescent="0.25">
      <c r="B7783" t="s">
        <v>230</v>
      </c>
      <c r="C7783" t="s">
        <v>253</v>
      </c>
      <c r="D7783" t="s">
        <v>259</v>
      </c>
      <c r="E7783">
        <v>3</v>
      </c>
      <c r="F7783">
        <v>2050</v>
      </c>
      <c r="G7783">
        <v>32022.858526460001</v>
      </c>
    </row>
    <row r="7784" spans="2:7" x14ac:dyDescent="0.25">
      <c r="B7784" t="s">
        <v>230</v>
      </c>
      <c r="C7784" t="s">
        <v>253</v>
      </c>
      <c r="D7784" t="s">
        <v>259</v>
      </c>
      <c r="E7784">
        <v>4</v>
      </c>
      <c r="F7784">
        <v>2010</v>
      </c>
      <c r="G7784">
        <v>22251.720116010001</v>
      </c>
    </row>
    <row r="7785" spans="2:7" x14ac:dyDescent="0.25">
      <c r="B7785" t="s">
        <v>230</v>
      </c>
      <c r="C7785" t="s">
        <v>253</v>
      </c>
      <c r="D7785" t="s">
        <v>259</v>
      </c>
      <c r="E7785">
        <v>4</v>
      </c>
      <c r="F7785">
        <v>2015</v>
      </c>
      <c r="G7785">
        <v>27111.975136069999</v>
      </c>
    </row>
    <row r="7786" spans="2:7" x14ac:dyDescent="0.25">
      <c r="B7786" t="s">
        <v>230</v>
      </c>
      <c r="C7786" t="s">
        <v>253</v>
      </c>
      <c r="D7786" t="s">
        <v>259</v>
      </c>
      <c r="E7786">
        <v>4</v>
      </c>
      <c r="F7786">
        <v>2020</v>
      </c>
      <c r="G7786">
        <v>30392.171456759999</v>
      </c>
    </row>
    <row r="7787" spans="2:7" x14ac:dyDescent="0.25">
      <c r="B7787" t="s">
        <v>230</v>
      </c>
      <c r="C7787" t="s">
        <v>253</v>
      </c>
      <c r="D7787" t="s">
        <v>259</v>
      </c>
      <c r="E7787">
        <v>4</v>
      </c>
      <c r="F7787">
        <v>2025</v>
      </c>
      <c r="G7787">
        <v>30653.117226390001</v>
      </c>
    </row>
    <row r="7788" spans="2:7" x14ac:dyDescent="0.25">
      <c r="B7788" t="s">
        <v>230</v>
      </c>
      <c r="C7788" t="s">
        <v>253</v>
      </c>
      <c r="D7788" t="s">
        <v>259</v>
      </c>
      <c r="E7788">
        <v>4</v>
      </c>
      <c r="F7788">
        <v>2030</v>
      </c>
      <c r="G7788">
        <v>28867.374126620001</v>
      </c>
    </row>
    <row r="7789" spans="2:7" x14ac:dyDescent="0.25">
      <c r="B7789" t="s">
        <v>230</v>
      </c>
      <c r="C7789" t="s">
        <v>253</v>
      </c>
      <c r="D7789" t="s">
        <v>259</v>
      </c>
      <c r="E7789">
        <v>4</v>
      </c>
      <c r="F7789">
        <v>2035</v>
      </c>
      <c r="G7789">
        <v>30313.885997099998</v>
      </c>
    </row>
    <row r="7790" spans="2:7" x14ac:dyDescent="0.25">
      <c r="B7790" t="s">
        <v>230</v>
      </c>
      <c r="C7790" t="s">
        <v>253</v>
      </c>
      <c r="D7790" t="s">
        <v>259</v>
      </c>
      <c r="E7790">
        <v>4</v>
      </c>
      <c r="F7790">
        <v>2040</v>
      </c>
      <c r="G7790">
        <v>28759.79539702</v>
      </c>
    </row>
    <row r="7791" spans="2:7" x14ac:dyDescent="0.25">
      <c r="B7791" t="s">
        <v>230</v>
      </c>
      <c r="C7791" t="s">
        <v>253</v>
      </c>
      <c r="D7791" t="s">
        <v>259</v>
      </c>
      <c r="E7791">
        <v>4</v>
      </c>
      <c r="F7791">
        <v>2045</v>
      </c>
      <c r="G7791">
        <v>27241.149277730001</v>
      </c>
    </row>
    <row r="7792" spans="2:7" x14ac:dyDescent="0.25">
      <c r="B7792" t="s">
        <v>230</v>
      </c>
      <c r="C7792" t="s">
        <v>253</v>
      </c>
      <c r="D7792" t="s">
        <v>259</v>
      </c>
      <c r="E7792">
        <v>4</v>
      </c>
      <c r="F7792">
        <v>2050</v>
      </c>
      <c r="G7792">
        <v>31205.00310261</v>
      </c>
    </row>
    <row r="7793" spans="2:7" x14ac:dyDescent="0.25">
      <c r="B7793" t="s">
        <v>230</v>
      </c>
      <c r="C7793" t="s">
        <v>253</v>
      </c>
      <c r="D7793" t="s">
        <v>259</v>
      </c>
      <c r="E7793">
        <v>5</v>
      </c>
      <c r="F7793">
        <v>2010</v>
      </c>
      <c r="G7793">
        <v>5978.5946685199997</v>
      </c>
    </row>
    <row r="7794" spans="2:7" x14ac:dyDescent="0.25">
      <c r="B7794" t="s">
        <v>230</v>
      </c>
      <c r="C7794" t="s">
        <v>253</v>
      </c>
      <c r="D7794" t="s">
        <v>259</v>
      </c>
      <c r="E7794">
        <v>5</v>
      </c>
      <c r="F7794">
        <v>2015</v>
      </c>
      <c r="G7794">
        <v>8726.6555371400009</v>
      </c>
    </row>
    <row r="7795" spans="2:7" x14ac:dyDescent="0.25">
      <c r="B7795" t="s">
        <v>230</v>
      </c>
      <c r="C7795" t="s">
        <v>253</v>
      </c>
      <c r="D7795" t="s">
        <v>259</v>
      </c>
      <c r="E7795">
        <v>5</v>
      </c>
      <c r="F7795">
        <v>2020</v>
      </c>
      <c r="G7795">
        <v>10225.65135337</v>
      </c>
    </row>
    <row r="7796" spans="2:7" x14ac:dyDescent="0.25">
      <c r="B7796" t="s">
        <v>230</v>
      </c>
      <c r="C7796" t="s">
        <v>253</v>
      </c>
      <c r="D7796" t="s">
        <v>259</v>
      </c>
      <c r="E7796">
        <v>5</v>
      </c>
      <c r="F7796">
        <v>2025</v>
      </c>
      <c r="G7796">
        <v>10050.82756154</v>
      </c>
    </row>
    <row r="7797" spans="2:7" x14ac:dyDescent="0.25">
      <c r="B7797" t="s">
        <v>230</v>
      </c>
      <c r="C7797" t="s">
        <v>253</v>
      </c>
      <c r="D7797" t="s">
        <v>259</v>
      </c>
      <c r="E7797">
        <v>5</v>
      </c>
      <c r="F7797">
        <v>2030</v>
      </c>
      <c r="G7797">
        <v>9662.3242645099999</v>
      </c>
    </row>
    <row r="7798" spans="2:7" x14ac:dyDescent="0.25">
      <c r="B7798" t="s">
        <v>230</v>
      </c>
      <c r="C7798" t="s">
        <v>253</v>
      </c>
      <c r="D7798" t="s">
        <v>259</v>
      </c>
      <c r="E7798">
        <v>5</v>
      </c>
      <c r="F7798">
        <v>2035</v>
      </c>
      <c r="G7798">
        <v>10530.014214549999</v>
      </c>
    </row>
    <row r="7799" spans="2:7" x14ac:dyDescent="0.25">
      <c r="B7799" t="s">
        <v>230</v>
      </c>
      <c r="C7799" t="s">
        <v>253</v>
      </c>
      <c r="D7799" t="s">
        <v>259</v>
      </c>
      <c r="E7799">
        <v>5</v>
      </c>
      <c r="F7799">
        <v>2040</v>
      </c>
      <c r="G7799">
        <v>10242.56198418</v>
      </c>
    </row>
    <row r="7800" spans="2:7" x14ac:dyDescent="0.25">
      <c r="B7800" t="s">
        <v>230</v>
      </c>
      <c r="C7800" t="s">
        <v>253</v>
      </c>
      <c r="D7800" t="s">
        <v>259</v>
      </c>
      <c r="E7800">
        <v>5</v>
      </c>
      <c r="F7800">
        <v>2045</v>
      </c>
      <c r="G7800">
        <v>9671.1594212</v>
      </c>
    </row>
    <row r="7801" spans="2:7" x14ac:dyDescent="0.25">
      <c r="B7801" t="s">
        <v>230</v>
      </c>
      <c r="C7801" t="s">
        <v>253</v>
      </c>
      <c r="D7801" t="s">
        <v>259</v>
      </c>
      <c r="E7801">
        <v>5</v>
      </c>
      <c r="F7801">
        <v>2050</v>
      </c>
      <c r="G7801">
        <v>10254.49719469</v>
      </c>
    </row>
    <row r="7802" spans="2:7" x14ac:dyDescent="0.25">
      <c r="B7802" t="s">
        <v>230</v>
      </c>
      <c r="C7802" t="s">
        <v>253</v>
      </c>
      <c r="D7802" t="s">
        <v>259</v>
      </c>
      <c r="E7802">
        <v>6</v>
      </c>
      <c r="F7802">
        <v>2010</v>
      </c>
      <c r="G7802">
        <v>1242.0000499400001</v>
      </c>
    </row>
    <row r="7803" spans="2:7" x14ac:dyDescent="0.25">
      <c r="B7803" t="s">
        <v>230</v>
      </c>
      <c r="C7803" t="s">
        <v>253</v>
      </c>
      <c r="D7803" t="s">
        <v>259</v>
      </c>
      <c r="E7803">
        <v>6</v>
      </c>
      <c r="F7803">
        <v>2015</v>
      </c>
      <c r="G7803">
        <v>2844</v>
      </c>
    </row>
    <row r="7804" spans="2:7" x14ac:dyDescent="0.25">
      <c r="B7804" t="s">
        <v>230</v>
      </c>
      <c r="C7804" t="s">
        <v>253</v>
      </c>
      <c r="D7804" t="s">
        <v>259</v>
      </c>
      <c r="E7804">
        <v>6</v>
      </c>
      <c r="F7804">
        <v>2020</v>
      </c>
      <c r="G7804">
        <v>2462.54971174</v>
      </c>
    </row>
    <row r="7805" spans="2:7" x14ac:dyDescent="0.25">
      <c r="B7805" t="s">
        <v>230</v>
      </c>
      <c r="C7805" t="s">
        <v>253</v>
      </c>
      <c r="D7805" t="s">
        <v>259</v>
      </c>
      <c r="E7805">
        <v>6</v>
      </c>
      <c r="F7805">
        <v>2025</v>
      </c>
      <c r="G7805">
        <v>2992.47114517</v>
      </c>
    </row>
    <row r="7806" spans="2:7" x14ac:dyDescent="0.25">
      <c r="B7806" t="s">
        <v>230</v>
      </c>
      <c r="C7806" t="s">
        <v>253</v>
      </c>
      <c r="D7806" t="s">
        <v>259</v>
      </c>
      <c r="E7806">
        <v>6</v>
      </c>
      <c r="F7806">
        <v>2030</v>
      </c>
      <c r="G7806">
        <v>2101.3089202699998</v>
      </c>
    </row>
    <row r="7807" spans="2:7" x14ac:dyDescent="0.25">
      <c r="B7807" t="s">
        <v>230</v>
      </c>
      <c r="C7807" t="s">
        <v>253</v>
      </c>
      <c r="D7807" t="s">
        <v>259</v>
      </c>
      <c r="E7807">
        <v>6</v>
      </c>
      <c r="F7807">
        <v>2035</v>
      </c>
      <c r="G7807">
        <v>1918.2187576199999</v>
      </c>
    </row>
    <row r="7808" spans="2:7" x14ac:dyDescent="0.25">
      <c r="B7808" t="s">
        <v>230</v>
      </c>
      <c r="C7808" t="s">
        <v>253</v>
      </c>
      <c r="D7808" t="s">
        <v>259</v>
      </c>
      <c r="E7808">
        <v>6</v>
      </c>
      <c r="F7808">
        <v>2040</v>
      </c>
      <c r="G7808">
        <v>4401.8430841600002</v>
      </c>
    </row>
    <row r="7809" spans="2:8" x14ac:dyDescent="0.25">
      <c r="B7809" t="s">
        <v>230</v>
      </c>
      <c r="C7809" t="s">
        <v>253</v>
      </c>
      <c r="D7809" t="s">
        <v>259</v>
      </c>
      <c r="E7809">
        <v>6</v>
      </c>
      <c r="F7809">
        <v>2045</v>
      </c>
      <c r="G7809">
        <v>3539.6942066299998</v>
      </c>
    </row>
    <row r="7810" spans="2:8" x14ac:dyDescent="0.25">
      <c r="B7810" t="s">
        <v>230</v>
      </c>
      <c r="C7810" t="s">
        <v>253</v>
      </c>
      <c r="D7810" t="s">
        <v>259</v>
      </c>
      <c r="E7810">
        <v>6</v>
      </c>
      <c r="F7810">
        <v>2050</v>
      </c>
      <c r="G7810">
        <v>3746.8814096699998</v>
      </c>
      <c r="H7810" s="161"/>
    </row>
    <row r="7811" spans="2:8" x14ac:dyDescent="0.25">
      <c r="B7811" t="s">
        <v>230</v>
      </c>
      <c r="C7811" t="s">
        <v>252</v>
      </c>
      <c r="D7811" t="s">
        <v>251</v>
      </c>
      <c r="E7811">
        <v>1</v>
      </c>
      <c r="F7811">
        <v>2010</v>
      </c>
      <c r="G7811" s="161">
        <v>974468.81374400004</v>
      </c>
      <c r="H7811" s="161"/>
    </row>
    <row r="7812" spans="2:8" x14ac:dyDescent="0.25">
      <c r="B7812" t="s">
        <v>230</v>
      </c>
      <c r="C7812" t="s">
        <v>252</v>
      </c>
      <c r="D7812" t="s">
        <v>251</v>
      </c>
      <c r="E7812">
        <v>1</v>
      </c>
      <c r="F7812">
        <v>2015</v>
      </c>
      <c r="G7812" s="161">
        <v>991973.05233900005</v>
      </c>
      <c r="H7812" s="161"/>
    </row>
    <row r="7813" spans="2:8" x14ac:dyDescent="0.25">
      <c r="B7813" t="s">
        <v>230</v>
      </c>
      <c r="C7813" t="s">
        <v>252</v>
      </c>
      <c r="D7813" t="s">
        <v>251</v>
      </c>
      <c r="E7813">
        <v>1</v>
      </c>
      <c r="F7813">
        <v>2020</v>
      </c>
      <c r="G7813" s="161">
        <v>1033333.31388</v>
      </c>
      <c r="H7813" s="161"/>
    </row>
    <row r="7814" spans="2:8" x14ac:dyDescent="0.25">
      <c r="B7814" t="s">
        <v>230</v>
      </c>
      <c r="C7814" t="s">
        <v>252</v>
      </c>
      <c r="D7814" t="s">
        <v>251</v>
      </c>
      <c r="E7814">
        <v>1</v>
      </c>
      <c r="F7814">
        <v>2025</v>
      </c>
      <c r="G7814" s="161">
        <v>1022505.95803</v>
      </c>
      <c r="H7814" s="161"/>
    </row>
    <row r="7815" spans="2:8" x14ac:dyDescent="0.25">
      <c r="B7815" t="s">
        <v>230</v>
      </c>
      <c r="C7815" t="s">
        <v>252</v>
      </c>
      <c r="D7815" t="s">
        <v>251</v>
      </c>
      <c r="E7815">
        <v>1</v>
      </c>
      <c r="F7815">
        <v>2030</v>
      </c>
      <c r="G7815" s="161">
        <v>1031049.98196</v>
      </c>
      <c r="H7815" s="161"/>
    </row>
    <row r="7816" spans="2:8" x14ac:dyDescent="0.25">
      <c r="B7816" t="s">
        <v>230</v>
      </c>
      <c r="C7816" t="s">
        <v>252</v>
      </c>
      <c r="D7816" t="s">
        <v>251</v>
      </c>
      <c r="E7816">
        <v>1</v>
      </c>
      <c r="F7816">
        <v>2035</v>
      </c>
      <c r="G7816" s="161">
        <v>1040141.09621</v>
      </c>
      <c r="H7816" s="161"/>
    </row>
    <row r="7817" spans="2:8" x14ac:dyDescent="0.25">
      <c r="B7817" t="s">
        <v>230</v>
      </c>
      <c r="C7817" t="s">
        <v>252</v>
      </c>
      <c r="D7817" t="s">
        <v>251</v>
      </c>
      <c r="E7817">
        <v>1</v>
      </c>
      <c r="F7817">
        <v>2040</v>
      </c>
      <c r="G7817" s="161">
        <v>1031895.61032</v>
      </c>
      <c r="H7817" s="161"/>
    </row>
    <row r="7818" spans="2:8" x14ac:dyDescent="0.25">
      <c r="B7818" t="s">
        <v>230</v>
      </c>
      <c r="C7818" t="s">
        <v>252</v>
      </c>
      <c r="D7818" t="s">
        <v>251</v>
      </c>
      <c r="E7818">
        <v>1</v>
      </c>
      <c r="F7818">
        <v>2045</v>
      </c>
      <c r="G7818" s="161">
        <v>1030924.93616</v>
      </c>
      <c r="H7818" s="161"/>
    </row>
    <row r="7819" spans="2:8" x14ac:dyDescent="0.25">
      <c r="B7819" t="s">
        <v>230</v>
      </c>
      <c r="C7819" t="s">
        <v>252</v>
      </c>
      <c r="D7819" t="s">
        <v>251</v>
      </c>
      <c r="E7819">
        <v>1</v>
      </c>
      <c r="F7819">
        <v>2050</v>
      </c>
      <c r="G7819" s="161">
        <v>1054509.0900600001</v>
      </c>
      <c r="H7819" s="161"/>
    </row>
    <row r="7820" spans="2:8" x14ac:dyDescent="0.25">
      <c r="B7820" t="s">
        <v>230</v>
      </c>
      <c r="C7820" t="s">
        <v>252</v>
      </c>
      <c r="D7820" t="s">
        <v>251</v>
      </c>
      <c r="E7820">
        <v>2</v>
      </c>
      <c r="F7820">
        <v>2010</v>
      </c>
      <c r="G7820" s="161">
        <v>430168.29325400002</v>
      </c>
      <c r="H7820" s="161"/>
    </row>
    <row r="7821" spans="2:8" x14ac:dyDescent="0.25">
      <c r="B7821" t="s">
        <v>230</v>
      </c>
      <c r="C7821" t="s">
        <v>252</v>
      </c>
      <c r="D7821" t="s">
        <v>251</v>
      </c>
      <c r="E7821">
        <v>2</v>
      </c>
      <c r="F7821">
        <v>2015</v>
      </c>
      <c r="G7821" s="161">
        <v>409086.35906300001</v>
      </c>
      <c r="H7821" s="161"/>
    </row>
    <row r="7822" spans="2:8" x14ac:dyDescent="0.25">
      <c r="B7822" t="s">
        <v>230</v>
      </c>
      <c r="C7822" t="s">
        <v>252</v>
      </c>
      <c r="D7822" t="s">
        <v>251</v>
      </c>
      <c r="E7822">
        <v>2</v>
      </c>
      <c r="F7822">
        <v>2020</v>
      </c>
      <c r="G7822" s="161">
        <v>407185.56239199999</v>
      </c>
      <c r="H7822" s="161"/>
    </row>
    <row r="7823" spans="2:8" x14ac:dyDescent="0.25">
      <c r="B7823" t="s">
        <v>230</v>
      </c>
      <c r="C7823" t="s">
        <v>252</v>
      </c>
      <c r="D7823" t="s">
        <v>251</v>
      </c>
      <c r="E7823">
        <v>2</v>
      </c>
      <c r="F7823">
        <v>2025</v>
      </c>
      <c r="G7823" s="161">
        <v>396512.62991700001</v>
      </c>
      <c r="H7823" s="161"/>
    </row>
    <row r="7824" spans="2:8" x14ac:dyDescent="0.25">
      <c r="B7824" t="s">
        <v>230</v>
      </c>
      <c r="C7824" t="s">
        <v>252</v>
      </c>
      <c r="D7824" t="s">
        <v>251</v>
      </c>
      <c r="E7824">
        <v>2</v>
      </c>
      <c r="F7824">
        <v>2030</v>
      </c>
      <c r="G7824" s="161">
        <v>406777.62257299997</v>
      </c>
      <c r="H7824" s="161"/>
    </row>
    <row r="7825" spans="2:8" x14ac:dyDescent="0.25">
      <c r="B7825" t="s">
        <v>230</v>
      </c>
      <c r="C7825" t="s">
        <v>252</v>
      </c>
      <c r="D7825" t="s">
        <v>251</v>
      </c>
      <c r="E7825">
        <v>2</v>
      </c>
      <c r="F7825">
        <v>2035</v>
      </c>
      <c r="G7825" s="161">
        <v>396613.67700500001</v>
      </c>
      <c r="H7825" s="161"/>
    </row>
    <row r="7826" spans="2:8" x14ac:dyDescent="0.25">
      <c r="B7826" t="s">
        <v>230</v>
      </c>
      <c r="C7826" t="s">
        <v>252</v>
      </c>
      <c r="D7826" t="s">
        <v>251</v>
      </c>
      <c r="E7826">
        <v>2</v>
      </c>
      <c r="F7826">
        <v>2040</v>
      </c>
      <c r="G7826" s="161">
        <v>391696.54328400001</v>
      </c>
      <c r="H7826" s="161"/>
    </row>
    <row r="7827" spans="2:8" x14ac:dyDescent="0.25">
      <c r="B7827" t="s">
        <v>230</v>
      </c>
      <c r="C7827" t="s">
        <v>252</v>
      </c>
      <c r="D7827" t="s">
        <v>251</v>
      </c>
      <c r="E7827">
        <v>2</v>
      </c>
      <c r="F7827">
        <v>2045</v>
      </c>
      <c r="G7827" s="161">
        <v>410025.28398200002</v>
      </c>
      <c r="H7827" s="161"/>
    </row>
    <row r="7828" spans="2:8" x14ac:dyDescent="0.25">
      <c r="B7828" t="s">
        <v>230</v>
      </c>
      <c r="C7828" t="s">
        <v>252</v>
      </c>
      <c r="D7828" t="s">
        <v>251</v>
      </c>
      <c r="E7828">
        <v>2</v>
      </c>
      <c r="F7828">
        <v>2050</v>
      </c>
      <c r="G7828" s="161">
        <v>398205.45534699998</v>
      </c>
      <c r="H7828" s="161"/>
    </row>
    <row r="7829" spans="2:8" x14ac:dyDescent="0.25">
      <c r="B7829" t="s">
        <v>230</v>
      </c>
      <c r="C7829" t="s">
        <v>252</v>
      </c>
      <c r="D7829" t="s">
        <v>251</v>
      </c>
      <c r="E7829">
        <v>3</v>
      </c>
      <c r="F7829">
        <v>2010</v>
      </c>
      <c r="G7829" s="161">
        <v>112547.56333999999</v>
      </c>
      <c r="H7829" s="161"/>
    </row>
    <row r="7830" spans="2:8" x14ac:dyDescent="0.25">
      <c r="B7830" t="s">
        <v>230</v>
      </c>
      <c r="C7830" t="s">
        <v>252</v>
      </c>
      <c r="D7830" t="s">
        <v>251</v>
      </c>
      <c r="E7830">
        <v>3</v>
      </c>
      <c r="F7830">
        <v>2015</v>
      </c>
      <c r="G7830" s="161">
        <v>150014.99699099999</v>
      </c>
      <c r="H7830" s="161"/>
    </row>
    <row r="7831" spans="2:8" x14ac:dyDescent="0.25">
      <c r="B7831" t="s">
        <v>230</v>
      </c>
      <c r="C7831" t="s">
        <v>252</v>
      </c>
      <c r="D7831" t="s">
        <v>251</v>
      </c>
      <c r="E7831">
        <v>3</v>
      </c>
      <c r="F7831">
        <v>2020</v>
      </c>
      <c r="G7831" s="161">
        <v>154502.205281</v>
      </c>
      <c r="H7831" s="161"/>
    </row>
    <row r="7832" spans="2:8" x14ac:dyDescent="0.25">
      <c r="B7832" t="s">
        <v>230</v>
      </c>
      <c r="C7832" t="s">
        <v>252</v>
      </c>
      <c r="D7832" t="s">
        <v>251</v>
      </c>
      <c r="E7832">
        <v>3</v>
      </c>
      <c r="F7832">
        <v>2025</v>
      </c>
      <c r="G7832" s="161">
        <v>154285.50801799999</v>
      </c>
      <c r="H7832" s="161"/>
    </row>
    <row r="7833" spans="2:8" x14ac:dyDescent="0.25">
      <c r="B7833" t="s">
        <v>230</v>
      </c>
      <c r="C7833" t="s">
        <v>252</v>
      </c>
      <c r="D7833" t="s">
        <v>251</v>
      </c>
      <c r="E7833">
        <v>3</v>
      </c>
      <c r="F7833">
        <v>2030</v>
      </c>
      <c r="G7833" s="161">
        <v>153818.86172399999</v>
      </c>
      <c r="H7833" s="161"/>
    </row>
    <row r="7834" spans="2:8" x14ac:dyDescent="0.25">
      <c r="B7834" t="s">
        <v>230</v>
      </c>
      <c r="C7834" t="s">
        <v>252</v>
      </c>
      <c r="D7834" t="s">
        <v>251</v>
      </c>
      <c r="E7834">
        <v>3</v>
      </c>
      <c r="F7834">
        <v>2035</v>
      </c>
      <c r="G7834" s="161">
        <v>155348.820332</v>
      </c>
      <c r="H7834" s="161"/>
    </row>
    <row r="7835" spans="2:8" x14ac:dyDescent="0.25">
      <c r="B7835" t="s">
        <v>230</v>
      </c>
      <c r="C7835" t="s">
        <v>252</v>
      </c>
      <c r="D7835" t="s">
        <v>251</v>
      </c>
      <c r="E7835">
        <v>3</v>
      </c>
      <c r="F7835">
        <v>2040</v>
      </c>
      <c r="G7835" s="161">
        <v>154980.64871499999</v>
      </c>
      <c r="H7835" s="161"/>
    </row>
    <row r="7836" spans="2:8" x14ac:dyDescent="0.25">
      <c r="B7836" t="s">
        <v>230</v>
      </c>
      <c r="C7836" t="s">
        <v>252</v>
      </c>
      <c r="D7836" t="s">
        <v>251</v>
      </c>
      <c r="E7836">
        <v>3</v>
      </c>
      <c r="F7836">
        <v>2045</v>
      </c>
      <c r="G7836" s="161">
        <v>155294.332929</v>
      </c>
      <c r="H7836" s="161"/>
    </row>
    <row r="7837" spans="2:8" x14ac:dyDescent="0.25">
      <c r="B7837" t="s">
        <v>230</v>
      </c>
      <c r="C7837" t="s">
        <v>252</v>
      </c>
      <c r="D7837" t="s">
        <v>251</v>
      </c>
      <c r="E7837">
        <v>3</v>
      </c>
      <c r="F7837">
        <v>2050</v>
      </c>
      <c r="G7837" s="161">
        <v>154319.99290300001</v>
      </c>
    </row>
    <row r="7838" spans="2:8" x14ac:dyDescent="0.25">
      <c r="B7838" t="s">
        <v>230</v>
      </c>
      <c r="C7838" t="s">
        <v>252</v>
      </c>
      <c r="D7838" t="s">
        <v>251</v>
      </c>
      <c r="E7838">
        <v>4</v>
      </c>
      <c r="F7838">
        <v>2010</v>
      </c>
      <c r="G7838">
        <v>51915.03110824</v>
      </c>
    </row>
    <row r="7839" spans="2:8" x14ac:dyDescent="0.25">
      <c r="B7839" t="s">
        <v>230</v>
      </c>
      <c r="C7839" t="s">
        <v>252</v>
      </c>
      <c r="D7839" t="s">
        <v>251</v>
      </c>
      <c r="E7839">
        <v>4</v>
      </c>
      <c r="F7839">
        <v>2015</v>
      </c>
      <c r="G7839">
        <v>71839.926249690005</v>
      </c>
    </row>
    <row r="7840" spans="2:8" x14ac:dyDescent="0.25">
      <c r="B7840" t="s">
        <v>230</v>
      </c>
      <c r="C7840" t="s">
        <v>252</v>
      </c>
      <c r="D7840" t="s">
        <v>251</v>
      </c>
      <c r="E7840">
        <v>4</v>
      </c>
      <c r="F7840">
        <v>2020</v>
      </c>
      <c r="G7840">
        <v>79430.026181139998</v>
      </c>
    </row>
    <row r="7841" spans="2:7" x14ac:dyDescent="0.25">
      <c r="B7841" t="s">
        <v>230</v>
      </c>
      <c r="C7841" t="s">
        <v>252</v>
      </c>
      <c r="D7841" t="s">
        <v>251</v>
      </c>
      <c r="E7841">
        <v>4</v>
      </c>
      <c r="F7841">
        <v>2025</v>
      </c>
      <c r="G7841">
        <v>80289.765403700003</v>
      </c>
    </row>
    <row r="7842" spans="2:7" x14ac:dyDescent="0.25">
      <c r="B7842" t="s">
        <v>230</v>
      </c>
      <c r="C7842" t="s">
        <v>252</v>
      </c>
      <c r="D7842" t="s">
        <v>251</v>
      </c>
      <c r="E7842">
        <v>4</v>
      </c>
      <c r="F7842">
        <v>2030</v>
      </c>
      <c r="G7842">
        <v>81136.537463560002</v>
      </c>
    </row>
    <row r="7843" spans="2:7" x14ac:dyDescent="0.25">
      <c r="B7843" t="s">
        <v>230</v>
      </c>
      <c r="C7843" t="s">
        <v>252</v>
      </c>
      <c r="D7843" t="s">
        <v>251</v>
      </c>
      <c r="E7843">
        <v>4</v>
      </c>
      <c r="F7843">
        <v>2035</v>
      </c>
      <c r="G7843">
        <v>79315.576443109996</v>
      </c>
    </row>
    <row r="7844" spans="2:7" x14ac:dyDescent="0.25">
      <c r="B7844" t="s">
        <v>230</v>
      </c>
      <c r="C7844" t="s">
        <v>252</v>
      </c>
      <c r="D7844" t="s">
        <v>251</v>
      </c>
      <c r="E7844">
        <v>4</v>
      </c>
      <c r="F7844">
        <v>2040</v>
      </c>
      <c r="G7844">
        <v>80601.848285400003</v>
      </c>
    </row>
    <row r="7845" spans="2:7" x14ac:dyDescent="0.25">
      <c r="B7845" t="s">
        <v>230</v>
      </c>
      <c r="C7845" t="s">
        <v>252</v>
      </c>
      <c r="D7845" t="s">
        <v>251</v>
      </c>
      <c r="E7845">
        <v>4</v>
      </c>
      <c r="F7845">
        <v>2045</v>
      </c>
      <c r="G7845">
        <v>81273.860855249994</v>
      </c>
    </row>
    <row r="7846" spans="2:7" x14ac:dyDescent="0.25">
      <c r="B7846" t="s">
        <v>230</v>
      </c>
      <c r="C7846" t="s">
        <v>252</v>
      </c>
      <c r="D7846" t="s">
        <v>251</v>
      </c>
      <c r="E7846">
        <v>4</v>
      </c>
      <c r="F7846">
        <v>2050</v>
      </c>
      <c r="G7846">
        <v>78803.288811170001</v>
      </c>
    </row>
    <row r="7847" spans="2:7" x14ac:dyDescent="0.25">
      <c r="B7847" t="s">
        <v>230</v>
      </c>
      <c r="C7847" t="s">
        <v>252</v>
      </c>
      <c r="D7847" t="s">
        <v>251</v>
      </c>
      <c r="E7847">
        <v>5</v>
      </c>
      <c r="F7847">
        <v>2010</v>
      </c>
      <c r="G7847">
        <v>20099.624976949999</v>
      </c>
    </row>
    <row r="7848" spans="2:7" x14ac:dyDescent="0.25">
      <c r="B7848" t="s">
        <v>230</v>
      </c>
      <c r="C7848" t="s">
        <v>252</v>
      </c>
      <c r="D7848" t="s">
        <v>251</v>
      </c>
      <c r="E7848">
        <v>5</v>
      </c>
      <c r="F7848">
        <v>2015</v>
      </c>
      <c r="G7848">
        <v>23066.40429205</v>
      </c>
    </row>
    <row r="7849" spans="2:7" x14ac:dyDescent="0.25">
      <c r="B7849" t="s">
        <v>230</v>
      </c>
      <c r="C7849" t="s">
        <v>252</v>
      </c>
      <c r="D7849" t="s">
        <v>251</v>
      </c>
      <c r="E7849">
        <v>5</v>
      </c>
      <c r="F7849">
        <v>2020</v>
      </c>
      <c r="G7849">
        <v>24137.998042620002</v>
      </c>
    </row>
    <row r="7850" spans="2:7" x14ac:dyDescent="0.25">
      <c r="B7850" t="s">
        <v>230</v>
      </c>
      <c r="C7850" t="s">
        <v>252</v>
      </c>
      <c r="D7850" t="s">
        <v>251</v>
      </c>
      <c r="E7850">
        <v>5</v>
      </c>
      <c r="F7850">
        <v>2025</v>
      </c>
      <c r="G7850">
        <v>26785.888427620001</v>
      </c>
    </row>
    <row r="7851" spans="2:7" x14ac:dyDescent="0.25">
      <c r="B7851" t="s">
        <v>230</v>
      </c>
      <c r="C7851" t="s">
        <v>252</v>
      </c>
      <c r="D7851" t="s">
        <v>251</v>
      </c>
      <c r="E7851">
        <v>5</v>
      </c>
      <c r="F7851">
        <v>2030</v>
      </c>
      <c r="G7851">
        <v>27139.66544398</v>
      </c>
    </row>
    <row r="7852" spans="2:7" x14ac:dyDescent="0.25">
      <c r="B7852" t="s">
        <v>230</v>
      </c>
      <c r="C7852" t="s">
        <v>252</v>
      </c>
      <c r="D7852" t="s">
        <v>251</v>
      </c>
      <c r="E7852">
        <v>5</v>
      </c>
      <c r="F7852">
        <v>2035</v>
      </c>
      <c r="G7852">
        <v>24670.792129900001</v>
      </c>
    </row>
    <row r="7853" spans="2:7" x14ac:dyDescent="0.25">
      <c r="B7853" t="s">
        <v>230</v>
      </c>
      <c r="C7853" t="s">
        <v>252</v>
      </c>
      <c r="D7853" t="s">
        <v>251</v>
      </c>
      <c r="E7853">
        <v>5</v>
      </c>
      <c r="F7853">
        <v>2040</v>
      </c>
      <c r="G7853">
        <v>23325.549099399999</v>
      </c>
    </row>
    <row r="7854" spans="2:7" x14ac:dyDescent="0.25">
      <c r="B7854" t="s">
        <v>230</v>
      </c>
      <c r="C7854" t="s">
        <v>252</v>
      </c>
      <c r="D7854" t="s">
        <v>251</v>
      </c>
      <c r="E7854">
        <v>5</v>
      </c>
      <c r="F7854">
        <v>2045</v>
      </c>
      <c r="G7854">
        <v>24758.540954290002</v>
      </c>
    </row>
    <row r="7855" spans="2:7" x14ac:dyDescent="0.25">
      <c r="B7855" t="s">
        <v>230</v>
      </c>
      <c r="C7855" t="s">
        <v>252</v>
      </c>
      <c r="D7855" t="s">
        <v>251</v>
      </c>
      <c r="E7855">
        <v>5</v>
      </c>
      <c r="F7855">
        <v>2050</v>
      </c>
      <c r="G7855">
        <v>27461.907650950001</v>
      </c>
    </row>
    <row r="7856" spans="2:7" x14ac:dyDescent="0.25">
      <c r="B7856" t="s">
        <v>230</v>
      </c>
      <c r="C7856" t="s">
        <v>252</v>
      </c>
      <c r="D7856" t="s">
        <v>251</v>
      </c>
      <c r="E7856">
        <v>6</v>
      </c>
      <c r="F7856">
        <v>2010</v>
      </c>
      <c r="G7856">
        <v>13658.84338366</v>
      </c>
    </row>
    <row r="7857" spans="2:8" x14ac:dyDescent="0.25">
      <c r="B7857" t="s">
        <v>230</v>
      </c>
      <c r="C7857" t="s">
        <v>252</v>
      </c>
      <c r="D7857" t="s">
        <v>251</v>
      </c>
      <c r="E7857">
        <v>6</v>
      </c>
      <c r="F7857">
        <v>2015</v>
      </c>
      <c r="G7857">
        <v>15267.39860316</v>
      </c>
    </row>
    <row r="7858" spans="2:8" x14ac:dyDescent="0.25">
      <c r="B7858" t="s">
        <v>230</v>
      </c>
      <c r="C7858" t="s">
        <v>252</v>
      </c>
      <c r="D7858" t="s">
        <v>251</v>
      </c>
      <c r="E7858">
        <v>6</v>
      </c>
      <c r="F7858">
        <v>2020</v>
      </c>
      <c r="G7858">
        <v>11524.62076109</v>
      </c>
    </row>
    <row r="7859" spans="2:8" x14ac:dyDescent="0.25">
      <c r="B7859" t="s">
        <v>230</v>
      </c>
      <c r="C7859" t="s">
        <v>252</v>
      </c>
      <c r="D7859" t="s">
        <v>251</v>
      </c>
      <c r="E7859">
        <v>6</v>
      </c>
      <c r="F7859">
        <v>2025</v>
      </c>
      <c r="G7859">
        <v>16838.326252729999</v>
      </c>
    </row>
    <row r="7860" spans="2:8" x14ac:dyDescent="0.25">
      <c r="B7860" t="s">
        <v>230</v>
      </c>
      <c r="C7860" t="s">
        <v>252</v>
      </c>
      <c r="D7860" t="s">
        <v>251</v>
      </c>
      <c r="E7860">
        <v>6</v>
      </c>
      <c r="F7860">
        <v>2030</v>
      </c>
      <c r="G7860">
        <v>15502.763140409999</v>
      </c>
    </row>
    <row r="7861" spans="2:8" x14ac:dyDescent="0.25">
      <c r="B7861" t="s">
        <v>230</v>
      </c>
      <c r="C7861" t="s">
        <v>252</v>
      </c>
      <c r="D7861" t="s">
        <v>251</v>
      </c>
      <c r="E7861">
        <v>6</v>
      </c>
      <c r="F7861">
        <v>2035</v>
      </c>
      <c r="G7861">
        <v>15831.194665929999</v>
      </c>
    </row>
    <row r="7862" spans="2:8" x14ac:dyDescent="0.25">
      <c r="B7862" t="s">
        <v>230</v>
      </c>
      <c r="C7862" t="s">
        <v>252</v>
      </c>
      <c r="D7862" t="s">
        <v>251</v>
      </c>
      <c r="E7862">
        <v>6</v>
      </c>
      <c r="F7862">
        <v>2040</v>
      </c>
      <c r="G7862">
        <v>15505.7853784</v>
      </c>
    </row>
    <row r="7863" spans="2:8" x14ac:dyDescent="0.25">
      <c r="B7863" t="s">
        <v>230</v>
      </c>
      <c r="C7863" t="s">
        <v>252</v>
      </c>
      <c r="D7863" t="s">
        <v>251</v>
      </c>
      <c r="E7863">
        <v>6</v>
      </c>
      <c r="F7863">
        <v>2045</v>
      </c>
      <c r="G7863">
        <v>14281.187050680001</v>
      </c>
    </row>
    <row r="7864" spans="2:8" x14ac:dyDescent="0.25">
      <c r="B7864" t="s">
        <v>230</v>
      </c>
      <c r="C7864" t="s">
        <v>252</v>
      </c>
      <c r="D7864" t="s">
        <v>251</v>
      </c>
      <c r="E7864">
        <v>6</v>
      </c>
      <c r="F7864">
        <v>2050</v>
      </c>
      <c r="G7864">
        <v>14832.628875599999</v>
      </c>
      <c r="H7864" s="161"/>
    </row>
    <row r="7865" spans="2:8" x14ac:dyDescent="0.25">
      <c r="B7865" t="s">
        <v>230</v>
      </c>
      <c r="C7865" t="s">
        <v>252</v>
      </c>
      <c r="D7865" t="s">
        <v>254</v>
      </c>
      <c r="E7865">
        <v>1</v>
      </c>
      <c r="F7865">
        <v>2010</v>
      </c>
      <c r="G7865" s="161">
        <v>382687.95422999997</v>
      </c>
      <c r="H7865" s="161"/>
    </row>
    <row r="7866" spans="2:8" x14ac:dyDescent="0.25">
      <c r="B7866" t="s">
        <v>230</v>
      </c>
      <c r="C7866" t="s">
        <v>252</v>
      </c>
      <c r="D7866" t="s">
        <v>254</v>
      </c>
      <c r="E7866">
        <v>1</v>
      </c>
      <c r="F7866">
        <v>2015</v>
      </c>
      <c r="G7866" s="161">
        <v>439533.92952000001</v>
      </c>
      <c r="H7866" s="161"/>
    </row>
    <row r="7867" spans="2:8" x14ac:dyDescent="0.25">
      <c r="B7867" t="s">
        <v>230</v>
      </c>
      <c r="C7867" t="s">
        <v>252</v>
      </c>
      <c r="D7867" t="s">
        <v>254</v>
      </c>
      <c r="E7867">
        <v>1</v>
      </c>
      <c r="F7867">
        <v>2020</v>
      </c>
      <c r="G7867" s="161">
        <v>478293.92995000002</v>
      </c>
      <c r="H7867" s="161"/>
    </row>
    <row r="7868" spans="2:8" x14ac:dyDescent="0.25">
      <c r="B7868" t="s">
        <v>230</v>
      </c>
      <c r="C7868" t="s">
        <v>252</v>
      </c>
      <c r="D7868" t="s">
        <v>254</v>
      </c>
      <c r="E7868">
        <v>1</v>
      </c>
      <c r="F7868">
        <v>2025</v>
      </c>
      <c r="G7868" s="161">
        <v>506445.364627</v>
      </c>
      <c r="H7868" s="161"/>
    </row>
    <row r="7869" spans="2:8" x14ac:dyDescent="0.25">
      <c r="B7869" t="s">
        <v>230</v>
      </c>
      <c r="C7869" t="s">
        <v>252</v>
      </c>
      <c r="D7869" t="s">
        <v>254</v>
      </c>
      <c r="E7869">
        <v>1</v>
      </c>
      <c r="F7869">
        <v>2030</v>
      </c>
      <c r="G7869" s="161">
        <v>522334.28112300002</v>
      </c>
      <c r="H7869" s="161"/>
    </row>
    <row r="7870" spans="2:8" x14ac:dyDescent="0.25">
      <c r="B7870" t="s">
        <v>230</v>
      </c>
      <c r="C7870" t="s">
        <v>252</v>
      </c>
      <c r="D7870" t="s">
        <v>254</v>
      </c>
      <c r="E7870">
        <v>1</v>
      </c>
      <c r="F7870">
        <v>2035</v>
      </c>
      <c r="G7870" s="161">
        <v>546067.07325999998</v>
      </c>
      <c r="H7870" s="161"/>
    </row>
    <row r="7871" spans="2:8" x14ac:dyDescent="0.25">
      <c r="B7871" t="s">
        <v>230</v>
      </c>
      <c r="C7871" t="s">
        <v>252</v>
      </c>
      <c r="D7871" t="s">
        <v>254</v>
      </c>
      <c r="E7871">
        <v>1</v>
      </c>
      <c r="F7871">
        <v>2040</v>
      </c>
      <c r="G7871" s="161">
        <v>556476.06529699999</v>
      </c>
      <c r="H7871" s="161"/>
    </row>
    <row r="7872" spans="2:8" x14ac:dyDescent="0.25">
      <c r="B7872" t="s">
        <v>230</v>
      </c>
      <c r="C7872" t="s">
        <v>252</v>
      </c>
      <c r="D7872" t="s">
        <v>254</v>
      </c>
      <c r="E7872">
        <v>1</v>
      </c>
      <c r="F7872">
        <v>2045</v>
      </c>
      <c r="G7872" s="161">
        <v>556699.020731</v>
      </c>
      <c r="H7872" s="161"/>
    </row>
    <row r="7873" spans="2:8" x14ac:dyDescent="0.25">
      <c r="B7873" t="s">
        <v>230</v>
      </c>
      <c r="C7873" t="s">
        <v>252</v>
      </c>
      <c r="D7873" t="s">
        <v>254</v>
      </c>
      <c r="E7873">
        <v>1</v>
      </c>
      <c r="F7873">
        <v>2050</v>
      </c>
      <c r="G7873" s="161">
        <v>564293.58514700003</v>
      </c>
      <c r="H7873" s="161"/>
    </row>
    <row r="7874" spans="2:8" x14ac:dyDescent="0.25">
      <c r="B7874" t="s">
        <v>230</v>
      </c>
      <c r="C7874" t="s">
        <v>252</v>
      </c>
      <c r="D7874" t="s">
        <v>254</v>
      </c>
      <c r="E7874">
        <v>2</v>
      </c>
      <c r="F7874">
        <v>2010</v>
      </c>
      <c r="G7874" s="161">
        <v>185481.25144200001</v>
      </c>
      <c r="H7874" s="161"/>
    </row>
    <row r="7875" spans="2:8" x14ac:dyDescent="0.25">
      <c r="B7875" t="s">
        <v>230</v>
      </c>
      <c r="C7875" t="s">
        <v>252</v>
      </c>
      <c r="D7875" t="s">
        <v>254</v>
      </c>
      <c r="E7875">
        <v>2</v>
      </c>
      <c r="F7875">
        <v>2015</v>
      </c>
      <c r="G7875" s="161">
        <v>194894.69777699999</v>
      </c>
      <c r="H7875" s="161"/>
    </row>
    <row r="7876" spans="2:8" x14ac:dyDescent="0.25">
      <c r="B7876" t="s">
        <v>230</v>
      </c>
      <c r="C7876" t="s">
        <v>252</v>
      </c>
      <c r="D7876" t="s">
        <v>254</v>
      </c>
      <c r="E7876">
        <v>2</v>
      </c>
      <c r="F7876">
        <v>2020</v>
      </c>
      <c r="G7876" s="161">
        <v>200783.45031399999</v>
      </c>
      <c r="H7876" s="161"/>
    </row>
    <row r="7877" spans="2:8" x14ac:dyDescent="0.25">
      <c r="B7877" t="s">
        <v>230</v>
      </c>
      <c r="C7877" t="s">
        <v>252</v>
      </c>
      <c r="D7877" t="s">
        <v>254</v>
      </c>
      <c r="E7877">
        <v>2</v>
      </c>
      <c r="F7877">
        <v>2025</v>
      </c>
      <c r="G7877" s="161">
        <v>208212.15570199999</v>
      </c>
      <c r="H7877" s="161"/>
    </row>
    <row r="7878" spans="2:8" x14ac:dyDescent="0.25">
      <c r="B7878" t="s">
        <v>230</v>
      </c>
      <c r="C7878" t="s">
        <v>252</v>
      </c>
      <c r="D7878" t="s">
        <v>254</v>
      </c>
      <c r="E7878">
        <v>2</v>
      </c>
      <c r="F7878">
        <v>2030</v>
      </c>
      <c r="G7878" s="161">
        <v>212198.78051400001</v>
      </c>
      <c r="H7878" s="161"/>
    </row>
    <row r="7879" spans="2:8" x14ac:dyDescent="0.25">
      <c r="B7879" t="s">
        <v>230</v>
      </c>
      <c r="C7879" t="s">
        <v>252</v>
      </c>
      <c r="D7879" t="s">
        <v>254</v>
      </c>
      <c r="E7879">
        <v>2</v>
      </c>
      <c r="F7879">
        <v>2035</v>
      </c>
      <c r="G7879" s="161">
        <v>210216.722736</v>
      </c>
      <c r="H7879" s="161"/>
    </row>
    <row r="7880" spans="2:8" x14ac:dyDescent="0.25">
      <c r="B7880" t="s">
        <v>230</v>
      </c>
      <c r="C7880" t="s">
        <v>252</v>
      </c>
      <c r="D7880" t="s">
        <v>254</v>
      </c>
      <c r="E7880">
        <v>2</v>
      </c>
      <c r="F7880">
        <v>2040</v>
      </c>
      <c r="G7880" s="161">
        <v>209591.07816800001</v>
      </c>
      <c r="H7880" s="161"/>
    </row>
    <row r="7881" spans="2:8" x14ac:dyDescent="0.25">
      <c r="B7881" t="s">
        <v>230</v>
      </c>
      <c r="C7881" t="s">
        <v>252</v>
      </c>
      <c r="D7881" t="s">
        <v>254</v>
      </c>
      <c r="E7881">
        <v>2</v>
      </c>
      <c r="F7881">
        <v>2045</v>
      </c>
      <c r="G7881" s="161">
        <v>215166.68924899999</v>
      </c>
      <c r="H7881" s="161"/>
    </row>
    <row r="7882" spans="2:8" x14ac:dyDescent="0.25">
      <c r="B7882" t="s">
        <v>230</v>
      </c>
      <c r="C7882" t="s">
        <v>252</v>
      </c>
      <c r="D7882" t="s">
        <v>254</v>
      </c>
      <c r="E7882">
        <v>2</v>
      </c>
      <c r="F7882">
        <v>2050</v>
      </c>
      <c r="G7882" s="161">
        <v>206385.50086</v>
      </c>
    </row>
    <row r="7883" spans="2:8" x14ac:dyDescent="0.25">
      <c r="B7883" t="s">
        <v>230</v>
      </c>
      <c r="C7883" t="s">
        <v>252</v>
      </c>
      <c r="D7883" t="s">
        <v>254</v>
      </c>
      <c r="E7883">
        <v>3</v>
      </c>
      <c r="F7883">
        <v>2010</v>
      </c>
      <c r="G7883">
        <v>71284.091851310004</v>
      </c>
    </row>
    <row r="7884" spans="2:8" x14ac:dyDescent="0.25">
      <c r="B7884" t="s">
        <v>230</v>
      </c>
      <c r="C7884" t="s">
        <v>252</v>
      </c>
      <c r="D7884" t="s">
        <v>254</v>
      </c>
      <c r="E7884">
        <v>3</v>
      </c>
      <c r="F7884">
        <v>2015</v>
      </c>
      <c r="G7884">
        <v>79408.067036609995</v>
      </c>
    </row>
    <row r="7885" spans="2:8" x14ac:dyDescent="0.25">
      <c r="B7885" t="s">
        <v>230</v>
      </c>
      <c r="C7885" t="s">
        <v>252</v>
      </c>
      <c r="D7885" t="s">
        <v>254</v>
      </c>
      <c r="E7885">
        <v>3</v>
      </c>
      <c r="F7885">
        <v>2020</v>
      </c>
      <c r="G7885">
        <v>78874.371142090007</v>
      </c>
    </row>
    <row r="7886" spans="2:8" x14ac:dyDescent="0.25">
      <c r="B7886" t="s">
        <v>230</v>
      </c>
      <c r="C7886" t="s">
        <v>252</v>
      </c>
      <c r="D7886" t="s">
        <v>254</v>
      </c>
      <c r="E7886">
        <v>3</v>
      </c>
      <c r="F7886">
        <v>2025</v>
      </c>
      <c r="G7886">
        <v>83120.769072449999</v>
      </c>
    </row>
    <row r="7887" spans="2:8" x14ac:dyDescent="0.25">
      <c r="B7887" t="s">
        <v>230</v>
      </c>
      <c r="C7887" t="s">
        <v>252</v>
      </c>
      <c r="D7887" t="s">
        <v>254</v>
      </c>
      <c r="E7887">
        <v>3</v>
      </c>
      <c r="F7887">
        <v>2030</v>
      </c>
      <c r="G7887">
        <v>82215.435028759995</v>
      </c>
    </row>
    <row r="7888" spans="2:8" x14ac:dyDescent="0.25">
      <c r="B7888" t="s">
        <v>230</v>
      </c>
      <c r="C7888" t="s">
        <v>252</v>
      </c>
      <c r="D7888" t="s">
        <v>254</v>
      </c>
      <c r="E7888">
        <v>3</v>
      </c>
      <c r="F7888">
        <v>2035</v>
      </c>
      <c r="G7888">
        <v>81566.466692670001</v>
      </c>
    </row>
    <row r="7889" spans="2:7" x14ac:dyDescent="0.25">
      <c r="B7889" t="s">
        <v>230</v>
      </c>
      <c r="C7889" t="s">
        <v>252</v>
      </c>
      <c r="D7889" t="s">
        <v>254</v>
      </c>
      <c r="E7889">
        <v>3</v>
      </c>
      <c r="F7889">
        <v>2040</v>
      </c>
      <c r="G7889">
        <v>79947.250832999998</v>
      </c>
    </row>
    <row r="7890" spans="2:7" x14ac:dyDescent="0.25">
      <c r="B7890" t="s">
        <v>230</v>
      </c>
      <c r="C7890" t="s">
        <v>252</v>
      </c>
      <c r="D7890" t="s">
        <v>254</v>
      </c>
      <c r="E7890">
        <v>3</v>
      </c>
      <c r="F7890">
        <v>2045</v>
      </c>
      <c r="G7890">
        <v>82741.161195580004</v>
      </c>
    </row>
    <row r="7891" spans="2:7" x14ac:dyDescent="0.25">
      <c r="B7891" t="s">
        <v>230</v>
      </c>
      <c r="C7891" t="s">
        <v>252</v>
      </c>
      <c r="D7891" t="s">
        <v>254</v>
      </c>
      <c r="E7891">
        <v>3</v>
      </c>
      <c r="F7891">
        <v>2050</v>
      </c>
      <c r="G7891">
        <v>84551.251020519994</v>
      </c>
    </row>
    <row r="7892" spans="2:7" x14ac:dyDescent="0.25">
      <c r="B7892" t="s">
        <v>230</v>
      </c>
      <c r="C7892" t="s">
        <v>252</v>
      </c>
      <c r="D7892" t="s">
        <v>254</v>
      </c>
      <c r="E7892">
        <v>4</v>
      </c>
      <c r="F7892">
        <v>2010</v>
      </c>
      <c r="G7892">
        <v>45637.014235629998</v>
      </c>
    </row>
    <row r="7893" spans="2:7" x14ac:dyDescent="0.25">
      <c r="B7893" t="s">
        <v>230</v>
      </c>
      <c r="C7893" t="s">
        <v>252</v>
      </c>
      <c r="D7893" t="s">
        <v>254</v>
      </c>
      <c r="E7893">
        <v>4</v>
      </c>
      <c r="F7893">
        <v>2015</v>
      </c>
      <c r="G7893">
        <v>51871.669978630001</v>
      </c>
    </row>
    <row r="7894" spans="2:7" x14ac:dyDescent="0.25">
      <c r="B7894" t="s">
        <v>230</v>
      </c>
      <c r="C7894" t="s">
        <v>252</v>
      </c>
      <c r="D7894" t="s">
        <v>254</v>
      </c>
      <c r="E7894">
        <v>4</v>
      </c>
      <c r="F7894">
        <v>2020</v>
      </c>
      <c r="G7894">
        <v>47962.531705130001</v>
      </c>
    </row>
    <row r="7895" spans="2:7" x14ac:dyDescent="0.25">
      <c r="B7895" t="s">
        <v>230</v>
      </c>
      <c r="C7895" t="s">
        <v>252</v>
      </c>
      <c r="D7895" t="s">
        <v>254</v>
      </c>
      <c r="E7895">
        <v>4</v>
      </c>
      <c r="F7895">
        <v>2025</v>
      </c>
      <c r="G7895">
        <v>49690.084099289998</v>
      </c>
    </row>
    <row r="7896" spans="2:7" x14ac:dyDescent="0.25">
      <c r="B7896" t="s">
        <v>230</v>
      </c>
      <c r="C7896" t="s">
        <v>252</v>
      </c>
      <c r="D7896" t="s">
        <v>254</v>
      </c>
      <c r="E7896">
        <v>4</v>
      </c>
      <c r="F7896">
        <v>2030</v>
      </c>
      <c r="G7896">
        <v>47656.83068495</v>
      </c>
    </row>
    <row r="7897" spans="2:7" x14ac:dyDescent="0.25">
      <c r="B7897" t="s">
        <v>230</v>
      </c>
      <c r="C7897" t="s">
        <v>252</v>
      </c>
      <c r="D7897" t="s">
        <v>254</v>
      </c>
      <c r="E7897">
        <v>4</v>
      </c>
      <c r="F7897">
        <v>2035</v>
      </c>
      <c r="G7897">
        <v>50816.697017879997</v>
      </c>
    </row>
    <row r="7898" spans="2:7" x14ac:dyDescent="0.25">
      <c r="B7898" t="s">
        <v>230</v>
      </c>
      <c r="C7898" t="s">
        <v>252</v>
      </c>
      <c r="D7898" t="s">
        <v>254</v>
      </c>
      <c r="E7898">
        <v>4</v>
      </c>
      <c r="F7898">
        <v>2040</v>
      </c>
      <c r="G7898">
        <v>54308.487130989997</v>
      </c>
    </row>
    <row r="7899" spans="2:7" x14ac:dyDescent="0.25">
      <c r="B7899" t="s">
        <v>230</v>
      </c>
      <c r="C7899" t="s">
        <v>252</v>
      </c>
      <c r="D7899" t="s">
        <v>254</v>
      </c>
      <c r="E7899">
        <v>4</v>
      </c>
      <c r="F7899">
        <v>2045</v>
      </c>
      <c r="G7899">
        <v>51691.063083970002</v>
      </c>
    </row>
    <row r="7900" spans="2:7" x14ac:dyDescent="0.25">
      <c r="B7900" t="s">
        <v>230</v>
      </c>
      <c r="C7900" t="s">
        <v>252</v>
      </c>
      <c r="D7900" t="s">
        <v>254</v>
      </c>
      <c r="E7900">
        <v>4</v>
      </c>
      <c r="F7900">
        <v>2050</v>
      </c>
      <c r="G7900">
        <v>53972.67576975</v>
      </c>
    </row>
    <row r="7901" spans="2:7" x14ac:dyDescent="0.25">
      <c r="B7901" t="s">
        <v>230</v>
      </c>
      <c r="C7901" t="s">
        <v>252</v>
      </c>
      <c r="D7901" t="s">
        <v>254</v>
      </c>
      <c r="E7901">
        <v>5</v>
      </c>
      <c r="F7901">
        <v>2010</v>
      </c>
      <c r="G7901">
        <v>21986.78987619</v>
      </c>
    </row>
    <row r="7902" spans="2:7" x14ac:dyDescent="0.25">
      <c r="B7902" t="s">
        <v>230</v>
      </c>
      <c r="C7902" t="s">
        <v>252</v>
      </c>
      <c r="D7902" t="s">
        <v>254</v>
      </c>
      <c r="E7902">
        <v>5</v>
      </c>
      <c r="F7902">
        <v>2015</v>
      </c>
      <c r="G7902">
        <v>17701.6078074</v>
      </c>
    </row>
    <row r="7903" spans="2:7" x14ac:dyDescent="0.25">
      <c r="B7903" t="s">
        <v>230</v>
      </c>
      <c r="C7903" t="s">
        <v>252</v>
      </c>
      <c r="D7903" t="s">
        <v>254</v>
      </c>
      <c r="E7903">
        <v>5</v>
      </c>
      <c r="F7903">
        <v>2020</v>
      </c>
      <c r="G7903">
        <v>19085.515261920002</v>
      </c>
    </row>
    <row r="7904" spans="2:7" x14ac:dyDescent="0.25">
      <c r="B7904" t="s">
        <v>230</v>
      </c>
      <c r="C7904" t="s">
        <v>252</v>
      </c>
      <c r="D7904" t="s">
        <v>254</v>
      </c>
      <c r="E7904">
        <v>5</v>
      </c>
      <c r="F7904">
        <v>2025</v>
      </c>
      <c r="G7904">
        <v>16113.73318617</v>
      </c>
    </row>
    <row r="7905" spans="2:8" x14ac:dyDescent="0.25">
      <c r="B7905" t="s">
        <v>230</v>
      </c>
      <c r="C7905" t="s">
        <v>252</v>
      </c>
      <c r="D7905" t="s">
        <v>254</v>
      </c>
      <c r="E7905">
        <v>5</v>
      </c>
      <c r="F7905">
        <v>2030</v>
      </c>
      <c r="G7905">
        <v>18177.793455489998</v>
      </c>
    </row>
    <row r="7906" spans="2:8" x14ac:dyDescent="0.25">
      <c r="B7906" t="s">
        <v>230</v>
      </c>
      <c r="C7906" t="s">
        <v>252</v>
      </c>
      <c r="D7906" t="s">
        <v>254</v>
      </c>
      <c r="E7906">
        <v>5</v>
      </c>
      <c r="F7906">
        <v>2035</v>
      </c>
      <c r="G7906">
        <v>18417.79159493</v>
      </c>
    </row>
    <row r="7907" spans="2:8" x14ac:dyDescent="0.25">
      <c r="B7907" t="s">
        <v>230</v>
      </c>
      <c r="C7907" t="s">
        <v>252</v>
      </c>
      <c r="D7907" t="s">
        <v>254</v>
      </c>
      <c r="E7907">
        <v>5</v>
      </c>
      <c r="F7907">
        <v>2040</v>
      </c>
      <c r="G7907">
        <v>17526.206666130001</v>
      </c>
    </row>
    <row r="7908" spans="2:8" x14ac:dyDescent="0.25">
      <c r="B7908" t="s">
        <v>230</v>
      </c>
      <c r="C7908" t="s">
        <v>252</v>
      </c>
      <c r="D7908" t="s">
        <v>254</v>
      </c>
      <c r="E7908">
        <v>5</v>
      </c>
      <c r="F7908">
        <v>2045</v>
      </c>
      <c r="G7908">
        <v>19207.493158789999</v>
      </c>
    </row>
    <row r="7909" spans="2:8" x14ac:dyDescent="0.25">
      <c r="B7909" t="s">
        <v>230</v>
      </c>
      <c r="C7909" t="s">
        <v>252</v>
      </c>
      <c r="D7909" t="s">
        <v>254</v>
      </c>
      <c r="E7909">
        <v>5</v>
      </c>
      <c r="F7909">
        <v>2050</v>
      </c>
      <c r="G7909">
        <v>18279.77415139</v>
      </c>
    </row>
    <row r="7910" spans="2:8" x14ac:dyDescent="0.25">
      <c r="B7910" t="s">
        <v>230</v>
      </c>
      <c r="C7910" t="s">
        <v>252</v>
      </c>
      <c r="D7910" t="s">
        <v>254</v>
      </c>
      <c r="E7910">
        <v>6</v>
      </c>
      <c r="F7910">
        <v>2010</v>
      </c>
      <c r="G7910">
        <v>15672.281960730001</v>
      </c>
    </row>
    <row r="7911" spans="2:8" x14ac:dyDescent="0.25">
      <c r="B7911" t="s">
        <v>230</v>
      </c>
      <c r="C7911" t="s">
        <v>252</v>
      </c>
      <c r="D7911" t="s">
        <v>254</v>
      </c>
      <c r="E7911">
        <v>6</v>
      </c>
      <c r="F7911">
        <v>2015</v>
      </c>
      <c r="G7911">
        <v>13458.94828834</v>
      </c>
    </row>
    <row r="7912" spans="2:8" x14ac:dyDescent="0.25">
      <c r="B7912" t="s">
        <v>230</v>
      </c>
      <c r="C7912" t="s">
        <v>252</v>
      </c>
      <c r="D7912" t="s">
        <v>254</v>
      </c>
      <c r="E7912">
        <v>6</v>
      </c>
      <c r="F7912">
        <v>2020</v>
      </c>
      <c r="G7912">
        <v>9898.21552797</v>
      </c>
    </row>
    <row r="7913" spans="2:8" x14ac:dyDescent="0.25">
      <c r="B7913" t="s">
        <v>230</v>
      </c>
      <c r="C7913" t="s">
        <v>252</v>
      </c>
      <c r="D7913" t="s">
        <v>254</v>
      </c>
      <c r="E7913">
        <v>6</v>
      </c>
      <c r="F7913">
        <v>2025</v>
      </c>
      <c r="G7913">
        <v>8972.8215597500002</v>
      </c>
    </row>
    <row r="7914" spans="2:8" x14ac:dyDescent="0.25">
      <c r="B7914" t="s">
        <v>230</v>
      </c>
      <c r="C7914" t="s">
        <v>252</v>
      </c>
      <c r="D7914" t="s">
        <v>254</v>
      </c>
      <c r="E7914">
        <v>6</v>
      </c>
      <c r="F7914">
        <v>2030</v>
      </c>
      <c r="G7914">
        <v>8801.5366599400004</v>
      </c>
    </row>
    <row r="7915" spans="2:8" x14ac:dyDescent="0.25">
      <c r="B7915" t="s">
        <v>230</v>
      </c>
      <c r="C7915" t="s">
        <v>252</v>
      </c>
      <c r="D7915" t="s">
        <v>254</v>
      </c>
      <c r="E7915">
        <v>6</v>
      </c>
      <c r="F7915">
        <v>2035</v>
      </c>
      <c r="G7915">
        <v>8331.6931285400005</v>
      </c>
    </row>
    <row r="7916" spans="2:8" x14ac:dyDescent="0.25">
      <c r="B7916" t="s">
        <v>230</v>
      </c>
      <c r="C7916" t="s">
        <v>252</v>
      </c>
      <c r="D7916" t="s">
        <v>254</v>
      </c>
      <c r="E7916">
        <v>6</v>
      </c>
      <c r="F7916">
        <v>2040</v>
      </c>
      <c r="G7916">
        <v>6777.9580052900001</v>
      </c>
    </row>
    <row r="7917" spans="2:8" x14ac:dyDescent="0.25">
      <c r="B7917" t="s">
        <v>230</v>
      </c>
      <c r="C7917" t="s">
        <v>252</v>
      </c>
      <c r="D7917" t="s">
        <v>254</v>
      </c>
      <c r="E7917">
        <v>6</v>
      </c>
      <c r="F7917">
        <v>2045</v>
      </c>
      <c r="G7917">
        <v>9368.8095747799998</v>
      </c>
    </row>
    <row r="7918" spans="2:8" x14ac:dyDescent="0.25">
      <c r="B7918" t="s">
        <v>230</v>
      </c>
      <c r="C7918" t="s">
        <v>252</v>
      </c>
      <c r="D7918" t="s">
        <v>254</v>
      </c>
      <c r="E7918">
        <v>6</v>
      </c>
      <c r="F7918">
        <v>2050</v>
      </c>
      <c r="G7918">
        <v>9664.5524674799999</v>
      </c>
      <c r="H7918" s="161"/>
    </row>
    <row r="7919" spans="2:8" x14ac:dyDescent="0.25">
      <c r="B7919" t="s">
        <v>230</v>
      </c>
      <c r="C7919" t="s">
        <v>252</v>
      </c>
      <c r="D7919" t="s">
        <v>257</v>
      </c>
      <c r="E7919">
        <v>1</v>
      </c>
      <c r="F7919">
        <v>2010</v>
      </c>
      <c r="G7919" s="161">
        <v>135455.55238199999</v>
      </c>
      <c r="H7919" s="161"/>
    </row>
    <row r="7920" spans="2:8" x14ac:dyDescent="0.25">
      <c r="B7920" t="s">
        <v>230</v>
      </c>
      <c r="C7920" t="s">
        <v>252</v>
      </c>
      <c r="D7920" t="s">
        <v>257</v>
      </c>
      <c r="E7920">
        <v>1</v>
      </c>
      <c r="F7920">
        <v>2015</v>
      </c>
      <c r="G7920" s="161">
        <v>168009.88372899999</v>
      </c>
      <c r="H7920" s="161"/>
    </row>
    <row r="7921" spans="2:8" x14ac:dyDescent="0.25">
      <c r="B7921" t="s">
        <v>230</v>
      </c>
      <c r="C7921" t="s">
        <v>252</v>
      </c>
      <c r="D7921" t="s">
        <v>257</v>
      </c>
      <c r="E7921">
        <v>1</v>
      </c>
      <c r="F7921">
        <v>2020</v>
      </c>
      <c r="G7921" s="161">
        <v>188320.05818299999</v>
      </c>
      <c r="H7921" s="161"/>
    </row>
    <row r="7922" spans="2:8" x14ac:dyDescent="0.25">
      <c r="B7922" t="s">
        <v>230</v>
      </c>
      <c r="C7922" t="s">
        <v>252</v>
      </c>
      <c r="D7922" t="s">
        <v>257</v>
      </c>
      <c r="E7922">
        <v>1</v>
      </c>
      <c r="F7922">
        <v>2025</v>
      </c>
      <c r="G7922" s="161">
        <v>203594.54386199999</v>
      </c>
      <c r="H7922" s="161"/>
    </row>
    <row r="7923" spans="2:8" x14ac:dyDescent="0.25">
      <c r="B7923" t="s">
        <v>230</v>
      </c>
      <c r="C7923" t="s">
        <v>252</v>
      </c>
      <c r="D7923" t="s">
        <v>257</v>
      </c>
      <c r="E7923">
        <v>1</v>
      </c>
      <c r="F7923">
        <v>2030</v>
      </c>
      <c r="G7923" s="161">
        <v>217857.727606</v>
      </c>
      <c r="H7923" s="161"/>
    </row>
    <row r="7924" spans="2:8" x14ac:dyDescent="0.25">
      <c r="B7924" t="s">
        <v>230</v>
      </c>
      <c r="C7924" t="s">
        <v>252</v>
      </c>
      <c r="D7924" t="s">
        <v>257</v>
      </c>
      <c r="E7924">
        <v>1</v>
      </c>
      <c r="F7924">
        <v>2035</v>
      </c>
      <c r="G7924" s="161">
        <v>221927.47472200001</v>
      </c>
      <c r="H7924" s="161"/>
    </row>
    <row r="7925" spans="2:8" x14ac:dyDescent="0.25">
      <c r="B7925" t="s">
        <v>230</v>
      </c>
      <c r="C7925" t="s">
        <v>252</v>
      </c>
      <c r="D7925" t="s">
        <v>257</v>
      </c>
      <c r="E7925">
        <v>1</v>
      </c>
      <c r="F7925">
        <v>2040</v>
      </c>
      <c r="G7925" s="161">
        <v>230729.35605999999</v>
      </c>
      <c r="H7925" s="161"/>
    </row>
    <row r="7926" spans="2:8" x14ac:dyDescent="0.25">
      <c r="B7926" t="s">
        <v>230</v>
      </c>
      <c r="C7926" t="s">
        <v>252</v>
      </c>
      <c r="D7926" t="s">
        <v>257</v>
      </c>
      <c r="E7926">
        <v>1</v>
      </c>
      <c r="F7926">
        <v>2045</v>
      </c>
      <c r="G7926" s="161">
        <v>238688.060776</v>
      </c>
      <c r="H7926" s="161"/>
    </row>
    <row r="7927" spans="2:8" x14ac:dyDescent="0.25">
      <c r="B7927" t="s">
        <v>230</v>
      </c>
      <c r="C7927" t="s">
        <v>252</v>
      </c>
      <c r="D7927" t="s">
        <v>257</v>
      </c>
      <c r="E7927">
        <v>1</v>
      </c>
      <c r="F7927">
        <v>2050</v>
      </c>
      <c r="G7927" s="161">
        <v>235346.46395899999</v>
      </c>
    </row>
    <row r="7928" spans="2:8" x14ac:dyDescent="0.25">
      <c r="B7928" t="s">
        <v>230</v>
      </c>
      <c r="C7928" t="s">
        <v>252</v>
      </c>
      <c r="D7928" t="s">
        <v>257</v>
      </c>
      <c r="E7928">
        <v>2</v>
      </c>
      <c r="F7928">
        <v>2010</v>
      </c>
      <c r="G7928">
        <v>66194.214887869995</v>
      </c>
    </row>
    <row r="7929" spans="2:8" x14ac:dyDescent="0.25">
      <c r="B7929" t="s">
        <v>230</v>
      </c>
      <c r="C7929" t="s">
        <v>252</v>
      </c>
      <c r="D7929" t="s">
        <v>257</v>
      </c>
      <c r="E7929">
        <v>2</v>
      </c>
      <c r="F7929">
        <v>2015</v>
      </c>
      <c r="G7929">
        <v>78681.945698449999</v>
      </c>
    </row>
    <row r="7930" spans="2:8" x14ac:dyDescent="0.25">
      <c r="B7930" t="s">
        <v>230</v>
      </c>
      <c r="C7930" t="s">
        <v>252</v>
      </c>
      <c r="D7930" t="s">
        <v>257</v>
      </c>
      <c r="E7930">
        <v>2</v>
      </c>
      <c r="F7930">
        <v>2020</v>
      </c>
      <c r="G7930">
        <v>86430.995356040003</v>
      </c>
    </row>
    <row r="7931" spans="2:8" x14ac:dyDescent="0.25">
      <c r="B7931" t="s">
        <v>230</v>
      </c>
      <c r="C7931" t="s">
        <v>252</v>
      </c>
      <c r="D7931" t="s">
        <v>257</v>
      </c>
      <c r="E7931">
        <v>2</v>
      </c>
      <c r="F7931">
        <v>2025</v>
      </c>
      <c r="G7931">
        <v>90394.490782620007</v>
      </c>
    </row>
    <row r="7932" spans="2:8" x14ac:dyDescent="0.25">
      <c r="B7932" t="s">
        <v>230</v>
      </c>
      <c r="C7932" t="s">
        <v>252</v>
      </c>
      <c r="D7932" t="s">
        <v>257</v>
      </c>
      <c r="E7932">
        <v>2</v>
      </c>
      <c r="F7932">
        <v>2030</v>
      </c>
      <c r="G7932">
        <v>90415.143391620004</v>
      </c>
    </row>
    <row r="7933" spans="2:8" x14ac:dyDescent="0.25">
      <c r="B7933" t="s">
        <v>230</v>
      </c>
      <c r="C7933" t="s">
        <v>252</v>
      </c>
      <c r="D7933" t="s">
        <v>257</v>
      </c>
      <c r="E7933">
        <v>2</v>
      </c>
      <c r="F7933">
        <v>2035</v>
      </c>
      <c r="G7933">
        <v>90340.960283170003</v>
      </c>
    </row>
    <row r="7934" spans="2:8" x14ac:dyDescent="0.25">
      <c r="B7934" t="s">
        <v>230</v>
      </c>
      <c r="C7934" t="s">
        <v>252</v>
      </c>
      <c r="D7934" t="s">
        <v>257</v>
      </c>
      <c r="E7934">
        <v>2</v>
      </c>
      <c r="F7934">
        <v>2040</v>
      </c>
      <c r="G7934">
        <v>89964.283097370004</v>
      </c>
    </row>
    <row r="7935" spans="2:8" x14ac:dyDescent="0.25">
      <c r="B7935" t="s">
        <v>230</v>
      </c>
      <c r="C7935" t="s">
        <v>252</v>
      </c>
      <c r="D7935" t="s">
        <v>257</v>
      </c>
      <c r="E7935">
        <v>2</v>
      </c>
      <c r="F7935">
        <v>2045</v>
      </c>
      <c r="G7935">
        <v>90642.120896840002</v>
      </c>
    </row>
    <row r="7936" spans="2:8" x14ac:dyDescent="0.25">
      <c r="B7936" t="s">
        <v>230</v>
      </c>
      <c r="C7936" t="s">
        <v>252</v>
      </c>
      <c r="D7936" t="s">
        <v>257</v>
      </c>
      <c r="E7936">
        <v>2</v>
      </c>
      <c r="F7936">
        <v>2050</v>
      </c>
      <c r="G7936">
        <v>88464.947882840002</v>
      </c>
    </row>
    <row r="7937" spans="2:7" x14ac:dyDescent="0.25">
      <c r="B7937" t="s">
        <v>230</v>
      </c>
      <c r="C7937" t="s">
        <v>252</v>
      </c>
      <c r="D7937" t="s">
        <v>257</v>
      </c>
      <c r="E7937">
        <v>3</v>
      </c>
      <c r="F7937">
        <v>2010</v>
      </c>
      <c r="G7937">
        <v>31037.249354240001</v>
      </c>
    </row>
    <row r="7938" spans="2:7" x14ac:dyDescent="0.25">
      <c r="B7938" t="s">
        <v>230</v>
      </c>
      <c r="C7938" t="s">
        <v>252</v>
      </c>
      <c r="D7938" t="s">
        <v>257</v>
      </c>
      <c r="E7938">
        <v>3</v>
      </c>
      <c r="F7938">
        <v>2015</v>
      </c>
      <c r="G7938">
        <v>33190.56499839</v>
      </c>
    </row>
    <row r="7939" spans="2:7" x14ac:dyDescent="0.25">
      <c r="B7939" t="s">
        <v>230</v>
      </c>
      <c r="C7939" t="s">
        <v>252</v>
      </c>
      <c r="D7939" t="s">
        <v>257</v>
      </c>
      <c r="E7939">
        <v>3</v>
      </c>
      <c r="F7939">
        <v>2020</v>
      </c>
      <c r="G7939">
        <v>34381.53590155</v>
      </c>
    </row>
    <row r="7940" spans="2:7" x14ac:dyDescent="0.25">
      <c r="B7940" t="s">
        <v>230</v>
      </c>
      <c r="C7940" t="s">
        <v>252</v>
      </c>
      <c r="D7940" t="s">
        <v>257</v>
      </c>
      <c r="E7940">
        <v>3</v>
      </c>
      <c r="F7940">
        <v>2025</v>
      </c>
      <c r="G7940">
        <v>33820.773152239999</v>
      </c>
    </row>
    <row r="7941" spans="2:7" x14ac:dyDescent="0.25">
      <c r="B7941" t="s">
        <v>230</v>
      </c>
      <c r="C7941" t="s">
        <v>252</v>
      </c>
      <c r="D7941" t="s">
        <v>257</v>
      </c>
      <c r="E7941">
        <v>3</v>
      </c>
      <c r="F7941">
        <v>2030</v>
      </c>
      <c r="G7941">
        <v>37845.632268339999</v>
      </c>
    </row>
    <row r="7942" spans="2:7" x14ac:dyDescent="0.25">
      <c r="B7942" t="s">
        <v>230</v>
      </c>
      <c r="C7942" t="s">
        <v>252</v>
      </c>
      <c r="D7942" t="s">
        <v>257</v>
      </c>
      <c r="E7942">
        <v>3</v>
      </c>
      <c r="F7942">
        <v>2035</v>
      </c>
      <c r="G7942">
        <v>37600.699870440003</v>
      </c>
    </row>
    <row r="7943" spans="2:7" x14ac:dyDescent="0.25">
      <c r="B7943" t="s">
        <v>230</v>
      </c>
      <c r="C7943" t="s">
        <v>252</v>
      </c>
      <c r="D7943" t="s">
        <v>257</v>
      </c>
      <c r="E7943">
        <v>3</v>
      </c>
      <c r="F7943">
        <v>2040</v>
      </c>
      <c r="G7943">
        <v>37075.315155969998</v>
      </c>
    </row>
    <row r="7944" spans="2:7" x14ac:dyDescent="0.25">
      <c r="B7944" t="s">
        <v>230</v>
      </c>
      <c r="C7944" t="s">
        <v>252</v>
      </c>
      <c r="D7944" t="s">
        <v>257</v>
      </c>
      <c r="E7944">
        <v>3</v>
      </c>
      <c r="F7944">
        <v>2045</v>
      </c>
      <c r="G7944">
        <v>37908.25129652</v>
      </c>
    </row>
    <row r="7945" spans="2:7" x14ac:dyDescent="0.25">
      <c r="B7945" t="s">
        <v>230</v>
      </c>
      <c r="C7945" t="s">
        <v>252</v>
      </c>
      <c r="D7945" t="s">
        <v>257</v>
      </c>
      <c r="E7945">
        <v>3</v>
      </c>
      <c r="F7945">
        <v>2050</v>
      </c>
      <c r="G7945">
        <v>36791.760694320001</v>
      </c>
    </row>
    <row r="7946" spans="2:7" x14ac:dyDescent="0.25">
      <c r="B7946" t="s">
        <v>230</v>
      </c>
      <c r="C7946" t="s">
        <v>252</v>
      </c>
      <c r="D7946" t="s">
        <v>257</v>
      </c>
      <c r="E7946">
        <v>4</v>
      </c>
      <c r="F7946">
        <v>2010</v>
      </c>
      <c r="G7946">
        <v>18801.307470659998</v>
      </c>
    </row>
    <row r="7947" spans="2:7" x14ac:dyDescent="0.25">
      <c r="B7947" t="s">
        <v>230</v>
      </c>
      <c r="C7947" t="s">
        <v>252</v>
      </c>
      <c r="D7947" t="s">
        <v>257</v>
      </c>
      <c r="E7947">
        <v>4</v>
      </c>
      <c r="F7947">
        <v>2015</v>
      </c>
      <c r="G7947">
        <v>22047.325101670001</v>
      </c>
    </row>
    <row r="7948" spans="2:7" x14ac:dyDescent="0.25">
      <c r="B7948" t="s">
        <v>230</v>
      </c>
      <c r="C7948" t="s">
        <v>252</v>
      </c>
      <c r="D7948" t="s">
        <v>257</v>
      </c>
      <c r="E7948">
        <v>4</v>
      </c>
      <c r="F7948">
        <v>2020</v>
      </c>
      <c r="G7948">
        <v>22232.731147710001</v>
      </c>
    </row>
    <row r="7949" spans="2:7" x14ac:dyDescent="0.25">
      <c r="B7949" t="s">
        <v>230</v>
      </c>
      <c r="C7949" t="s">
        <v>252</v>
      </c>
      <c r="D7949" t="s">
        <v>257</v>
      </c>
      <c r="E7949">
        <v>4</v>
      </c>
      <c r="F7949">
        <v>2025</v>
      </c>
      <c r="G7949">
        <v>21972.38600232</v>
      </c>
    </row>
    <row r="7950" spans="2:7" x14ac:dyDescent="0.25">
      <c r="B7950" t="s">
        <v>230</v>
      </c>
      <c r="C7950" t="s">
        <v>252</v>
      </c>
      <c r="D7950" t="s">
        <v>257</v>
      </c>
      <c r="E7950">
        <v>4</v>
      </c>
      <c r="F7950">
        <v>2030</v>
      </c>
      <c r="G7950">
        <v>22606.431552509999</v>
      </c>
    </row>
    <row r="7951" spans="2:7" x14ac:dyDescent="0.25">
      <c r="B7951" t="s">
        <v>230</v>
      </c>
      <c r="C7951" t="s">
        <v>252</v>
      </c>
      <c r="D7951" t="s">
        <v>257</v>
      </c>
      <c r="E7951">
        <v>4</v>
      </c>
      <c r="F7951">
        <v>2035</v>
      </c>
      <c r="G7951">
        <v>23924.406999160001</v>
      </c>
    </row>
    <row r="7952" spans="2:7" x14ac:dyDescent="0.25">
      <c r="B7952" t="s">
        <v>230</v>
      </c>
      <c r="C7952" t="s">
        <v>252</v>
      </c>
      <c r="D7952" t="s">
        <v>257</v>
      </c>
      <c r="E7952">
        <v>4</v>
      </c>
      <c r="F7952">
        <v>2040</v>
      </c>
      <c r="G7952">
        <v>23963.072568849999</v>
      </c>
    </row>
    <row r="7953" spans="2:7" x14ac:dyDescent="0.25">
      <c r="B7953" t="s">
        <v>230</v>
      </c>
      <c r="C7953" t="s">
        <v>252</v>
      </c>
      <c r="D7953" t="s">
        <v>257</v>
      </c>
      <c r="E7953">
        <v>4</v>
      </c>
      <c r="F7953">
        <v>2045</v>
      </c>
      <c r="G7953">
        <v>24005.630231849998</v>
      </c>
    </row>
    <row r="7954" spans="2:7" x14ac:dyDescent="0.25">
      <c r="B7954" t="s">
        <v>230</v>
      </c>
      <c r="C7954" t="s">
        <v>252</v>
      </c>
      <c r="D7954" t="s">
        <v>257</v>
      </c>
      <c r="E7954">
        <v>4</v>
      </c>
      <c r="F7954">
        <v>2050</v>
      </c>
      <c r="G7954">
        <v>23706.683732789999</v>
      </c>
    </row>
    <row r="7955" spans="2:7" x14ac:dyDescent="0.25">
      <c r="B7955" t="s">
        <v>230</v>
      </c>
      <c r="C7955" t="s">
        <v>252</v>
      </c>
      <c r="D7955" t="s">
        <v>257</v>
      </c>
      <c r="E7955">
        <v>5</v>
      </c>
      <c r="F7955">
        <v>2010</v>
      </c>
      <c r="G7955">
        <v>10667.483388209999</v>
      </c>
    </row>
    <row r="7956" spans="2:7" x14ac:dyDescent="0.25">
      <c r="B7956" t="s">
        <v>230</v>
      </c>
      <c r="C7956" t="s">
        <v>252</v>
      </c>
      <c r="D7956" t="s">
        <v>257</v>
      </c>
      <c r="E7956">
        <v>5</v>
      </c>
      <c r="F7956">
        <v>2015</v>
      </c>
      <c r="G7956">
        <v>9265.7892283399997</v>
      </c>
    </row>
    <row r="7957" spans="2:7" x14ac:dyDescent="0.25">
      <c r="B7957" t="s">
        <v>230</v>
      </c>
      <c r="C7957" t="s">
        <v>252</v>
      </c>
      <c r="D7957" t="s">
        <v>257</v>
      </c>
      <c r="E7957">
        <v>5</v>
      </c>
      <c r="F7957">
        <v>2020</v>
      </c>
      <c r="G7957">
        <v>8796.2156790200006</v>
      </c>
    </row>
    <row r="7958" spans="2:7" x14ac:dyDescent="0.25">
      <c r="B7958" t="s">
        <v>230</v>
      </c>
      <c r="C7958" t="s">
        <v>252</v>
      </c>
      <c r="D7958" t="s">
        <v>257</v>
      </c>
      <c r="E7958">
        <v>5</v>
      </c>
      <c r="F7958">
        <v>2025</v>
      </c>
      <c r="G7958">
        <v>8541.9628204500004</v>
      </c>
    </row>
    <row r="7959" spans="2:7" x14ac:dyDescent="0.25">
      <c r="B7959" t="s">
        <v>230</v>
      </c>
      <c r="C7959" t="s">
        <v>252</v>
      </c>
      <c r="D7959" t="s">
        <v>257</v>
      </c>
      <c r="E7959">
        <v>5</v>
      </c>
      <c r="F7959">
        <v>2030</v>
      </c>
      <c r="G7959">
        <v>9149.8045028300003</v>
      </c>
    </row>
    <row r="7960" spans="2:7" x14ac:dyDescent="0.25">
      <c r="B7960" t="s">
        <v>230</v>
      </c>
      <c r="C7960" t="s">
        <v>252</v>
      </c>
      <c r="D7960" t="s">
        <v>257</v>
      </c>
      <c r="E7960">
        <v>5</v>
      </c>
      <c r="F7960">
        <v>2035</v>
      </c>
      <c r="G7960">
        <v>9086.4225899100002</v>
      </c>
    </row>
    <row r="7961" spans="2:7" x14ac:dyDescent="0.25">
      <c r="B7961" t="s">
        <v>230</v>
      </c>
      <c r="C7961" t="s">
        <v>252</v>
      </c>
      <c r="D7961" t="s">
        <v>257</v>
      </c>
      <c r="E7961">
        <v>5</v>
      </c>
      <c r="F7961">
        <v>2040</v>
      </c>
      <c r="G7961">
        <v>8676.3321607199996</v>
      </c>
    </row>
    <row r="7962" spans="2:7" x14ac:dyDescent="0.25">
      <c r="B7962" t="s">
        <v>230</v>
      </c>
      <c r="C7962" t="s">
        <v>252</v>
      </c>
      <c r="D7962" t="s">
        <v>257</v>
      </c>
      <c r="E7962">
        <v>5</v>
      </c>
      <c r="F7962">
        <v>2045</v>
      </c>
      <c r="G7962">
        <v>8505.4478880700008</v>
      </c>
    </row>
    <row r="7963" spans="2:7" x14ac:dyDescent="0.25">
      <c r="B7963" t="s">
        <v>230</v>
      </c>
      <c r="C7963" t="s">
        <v>252</v>
      </c>
      <c r="D7963" t="s">
        <v>257</v>
      </c>
      <c r="E7963">
        <v>5</v>
      </c>
      <c r="F7963">
        <v>2050</v>
      </c>
      <c r="G7963">
        <v>8414.6386444799991</v>
      </c>
    </row>
    <row r="7964" spans="2:7" x14ac:dyDescent="0.25">
      <c r="B7964" t="s">
        <v>230</v>
      </c>
      <c r="C7964" t="s">
        <v>252</v>
      </c>
      <c r="D7964" t="s">
        <v>257</v>
      </c>
      <c r="E7964">
        <v>6</v>
      </c>
      <c r="F7964">
        <v>2010</v>
      </c>
      <c r="G7964">
        <v>11078.612646850001</v>
      </c>
    </row>
    <row r="7965" spans="2:7" x14ac:dyDescent="0.25">
      <c r="B7965" t="s">
        <v>230</v>
      </c>
      <c r="C7965" t="s">
        <v>252</v>
      </c>
      <c r="D7965" t="s">
        <v>257</v>
      </c>
      <c r="E7965">
        <v>6</v>
      </c>
      <c r="F7965">
        <v>2015</v>
      </c>
      <c r="G7965">
        <v>6956.2339830000001</v>
      </c>
    </row>
    <row r="7966" spans="2:7" x14ac:dyDescent="0.25">
      <c r="B7966" t="s">
        <v>230</v>
      </c>
      <c r="C7966" t="s">
        <v>252</v>
      </c>
      <c r="D7966" t="s">
        <v>257</v>
      </c>
      <c r="E7966">
        <v>6</v>
      </c>
      <c r="F7966">
        <v>2020</v>
      </c>
      <c r="G7966">
        <v>5277.0052017099997</v>
      </c>
    </row>
    <row r="7967" spans="2:7" x14ac:dyDescent="0.25">
      <c r="B7967" t="s">
        <v>230</v>
      </c>
      <c r="C7967" t="s">
        <v>252</v>
      </c>
      <c r="D7967" t="s">
        <v>257</v>
      </c>
      <c r="E7967">
        <v>6</v>
      </c>
      <c r="F7967">
        <v>2025</v>
      </c>
      <c r="G7967">
        <v>4669.3211364400004</v>
      </c>
    </row>
    <row r="7968" spans="2:7" x14ac:dyDescent="0.25">
      <c r="B7968" t="s">
        <v>230</v>
      </c>
      <c r="C7968" t="s">
        <v>252</v>
      </c>
      <c r="D7968" t="s">
        <v>257</v>
      </c>
      <c r="E7968">
        <v>6</v>
      </c>
      <c r="F7968">
        <v>2030</v>
      </c>
      <c r="G7968">
        <v>3910.81259331</v>
      </c>
    </row>
    <row r="7969" spans="2:8" x14ac:dyDescent="0.25">
      <c r="B7969" t="s">
        <v>230</v>
      </c>
      <c r="C7969" t="s">
        <v>252</v>
      </c>
      <c r="D7969" t="s">
        <v>257</v>
      </c>
      <c r="E7969">
        <v>6</v>
      </c>
      <c r="F7969">
        <v>2035</v>
      </c>
      <c r="G7969">
        <v>3901.3803830100001</v>
      </c>
    </row>
    <row r="7970" spans="2:8" x14ac:dyDescent="0.25">
      <c r="B7970" t="s">
        <v>230</v>
      </c>
      <c r="C7970" t="s">
        <v>252</v>
      </c>
      <c r="D7970" t="s">
        <v>257</v>
      </c>
      <c r="E7970">
        <v>6</v>
      </c>
      <c r="F7970">
        <v>2040</v>
      </c>
      <c r="G7970">
        <v>3446.4411192799998</v>
      </c>
    </row>
    <row r="7971" spans="2:8" x14ac:dyDescent="0.25">
      <c r="B7971" t="s">
        <v>230</v>
      </c>
      <c r="C7971" t="s">
        <v>252</v>
      </c>
      <c r="D7971" t="s">
        <v>257</v>
      </c>
      <c r="E7971">
        <v>6</v>
      </c>
      <c r="F7971">
        <v>2045</v>
      </c>
      <c r="G7971">
        <v>4084.6475788900002</v>
      </c>
    </row>
    <row r="7972" spans="2:8" x14ac:dyDescent="0.25">
      <c r="B7972" t="s">
        <v>230</v>
      </c>
      <c r="C7972" t="s">
        <v>252</v>
      </c>
      <c r="D7972" t="s">
        <v>257</v>
      </c>
      <c r="E7972">
        <v>6</v>
      </c>
      <c r="F7972">
        <v>2050</v>
      </c>
      <c r="G7972">
        <v>4062.7291318100001</v>
      </c>
      <c r="H7972" s="161"/>
    </row>
    <row r="7973" spans="2:8" x14ac:dyDescent="0.25">
      <c r="B7973" t="s">
        <v>230</v>
      </c>
      <c r="C7973" t="s">
        <v>252</v>
      </c>
      <c r="D7973" t="s">
        <v>258</v>
      </c>
      <c r="E7973">
        <v>1</v>
      </c>
      <c r="F7973">
        <v>2010</v>
      </c>
      <c r="G7973" s="161">
        <v>364575.18154800002</v>
      </c>
      <c r="H7973" s="161"/>
    </row>
    <row r="7974" spans="2:8" x14ac:dyDescent="0.25">
      <c r="B7974" t="s">
        <v>230</v>
      </c>
      <c r="C7974" t="s">
        <v>252</v>
      </c>
      <c r="D7974" t="s">
        <v>258</v>
      </c>
      <c r="E7974">
        <v>1</v>
      </c>
      <c r="F7974">
        <v>2015</v>
      </c>
      <c r="G7974" s="161">
        <v>398993.618724</v>
      </c>
      <c r="H7974" s="161"/>
    </row>
    <row r="7975" spans="2:8" x14ac:dyDescent="0.25">
      <c r="B7975" t="s">
        <v>230</v>
      </c>
      <c r="C7975" t="s">
        <v>252</v>
      </c>
      <c r="D7975" t="s">
        <v>258</v>
      </c>
      <c r="E7975">
        <v>1</v>
      </c>
      <c r="F7975">
        <v>2020</v>
      </c>
      <c r="G7975" s="161">
        <v>433147.53987799998</v>
      </c>
      <c r="H7975" s="161"/>
    </row>
    <row r="7976" spans="2:8" x14ac:dyDescent="0.25">
      <c r="B7976" t="s">
        <v>230</v>
      </c>
      <c r="C7976" t="s">
        <v>252</v>
      </c>
      <c r="D7976" t="s">
        <v>258</v>
      </c>
      <c r="E7976">
        <v>1</v>
      </c>
      <c r="F7976">
        <v>2025</v>
      </c>
      <c r="G7976" s="161">
        <v>461663.770425</v>
      </c>
      <c r="H7976" s="161"/>
    </row>
    <row r="7977" spans="2:8" x14ac:dyDescent="0.25">
      <c r="B7977" t="s">
        <v>230</v>
      </c>
      <c r="C7977" t="s">
        <v>252</v>
      </c>
      <c r="D7977" t="s">
        <v>258</v>
      </c>
      <c r="E7977">
        <v>1</v>
      </c>
      <c r="F7977">
        <v>2030</v>
      </c>
      <c r="G7977" s="161">
        <v>493689.95330300002</v>
      </c>
      <c r="H7977" s="161"/>
    </row>
    <row r="7978" spans="2:8" x14ac:dyDescent="0.25">
      <c r="B7978" t="s">
        <v>230</v>
      </c>
      <c r="C7978" t="s">
        <v>252</v>
      </c>
      <c r="D7978" t="s">
        <v>258</v>
      </c>
      <c r="E7978">
        <v>1</v>
      </c>
      <c r="F7978">
        <v>2035</v>
      </c>
      <c r="G7978" s="161">
        <v>518392.41418399999</v>
      </c>
      <c r="H7978" s="161"/>
    </row>
    <row r="7979" spans="2:8" x14ac:dyDescent="0.25">
      <c r="B7979" t="s">
        <v>230</v>
      </c>
      <c r="C7979" t="s">
        <v>252</v>
      </c>
      <c r="D7979" t="s">
        <v>258</v>
      </c>
      <c r="E7979">
        <v>1</v>
      </c>
      <c r="F7979">
        <v>2040</v>
      </c>
      <c r="G7979" s="161">
        <v>548197.65522900003</v>
      </c>
      <c r="H7979" s="161"/>
    </row>
    <row r="7980" spans="2:8" x14ac:dyDescent="0.25">
      <c r="B7980" t="s">
        <v>230</v>
      </c>
      <c r="C7980" t="s">
        <v>252</v>
      </c>
      <c r="D7980" t="s">
        <v>258</v>
      </c>
      <c r="E7980">
        <v>1</v>
      </c>
      <c r="F7980">
        <v>2045</v>
      </c>
      <c r="G7980" s="161">
        <v>561092.68836100004</v>
      </c>
      <c r="H7980" s="161"/>
    </row>
    <row r="7981" spans="2:8" x14ac:dyDescent="0.25">
      <c r="B7981" t="s">
        <v>230</v>
      </c>
      <c r="C7981" t="s">
        <v>252</v>
      </c>
      <c r="D7981" t="s">
        <v>258</v>
      </c>
      <c r="E7981">
        <v>1</v>
      </c>
      <c r="F7981">
        <v>2050</v>
      </c>
      <c r="G7981" s="161">
        <v>564483.95875999995</v>
      </c>
      <c r="H7981" s="161"/>
    </row>
    <row r="7982" spans="2:8" x14ac:dyDescent="0.25">
      <c r="B7982" t="s">
        <v>230</v>
      </c>
      <c r="C7982" t="s">
        <v>252</v>
      </c>
      <c r="D7982" t="s">
        <v>258</v>
      </c>
      <c r="E7982">
        <v>2</v>
      </c>
      <c r="F7982">
        <v>2010</v>
      </c>
      <c r="G7982" s="161">
        <v>106917.575786</v>
      </c>
      <c r="H7982" s="161"/>
    </row>
    <row r="7983" spans="2:8" x14ac:dyDescent="0.25">
      <c r="B7983" t="s">
        <v>230</v>
      </c>
      <c r="C7983" t="s">
        <v>252</v>
      </c>
      <c r="D7983" t="s">
        <v>258</v>
      </c>
      <c r="E7983">
        <v>2</v>
      </c>
      <c r="F7983">
        <v>2015</v>
      </c>
      <c r="G7983" s="161">
        <v>132193.99961500001</v>
      </c>
      <c r="H7983" s="161"/>
    </row>
    <row r="7984" spans="2:8" x14ac:dyDescent="0.25">
      <c r="B7984" t="s">
        <v>230</v>
      </c>
      <c r="C7984" t="s">
        <v>252</v>
      </c>
      <c r="D7984" t="s">
        <v>258</v>
      </c>
      <c r="E7984">
        <v>2</v>
      </c>
      <c r="F7984">
        <v>2020</v>
      </c>
      <c r="G7984" s="161">
        <v>147350.34735299999</v>
      </c>
      <c r="H7984" s="161"/>
    </row>
    <row r="7985" spans="2:8" x14ac:dyDescent="0.25">
      <c r="B7985" t="s">
        <v>230</v>
      </c>
      <c r="C7985" t="s">
        <v>252</v>
      </c>
      <c r="D7985" t="s">
        <v>258</v>
      </c>
      <c r="E7985">
        <v>2</v>
      </c>
      <c r="F7985">
        <v>2025</v>
      </c>
      <c r="G7985" s="161">
        <v>159875.48501400001</v>
      </c>
      <c r="H7985" s="161"/>
    </row>
    <row r="7986" spans="2:8" x14ac:dyDescent="0.25">
      <c r="B7986" t="s">
        <v>230</v>
      </c>
      <c r="C7986" t="s">
        <v>252</v>
      </c>
      <c r="D7986" t="s">
        <v>258</v>
      </c>
      <c r="E7986">
        <v>2</v>
      </c>
      <c r="F7986">
        <v>2030</v>
      </c>
      <c r="G7986" s="161">
        <v>169747.27780400001</v>
      </c>
      <c r="H7986" s="161"/>
    </row>
    <row r="7987" spans="2:8" x14ac:dyDescent="0.25">
      <c r="B7987" t="s">
        <v>230</v>
      </c>
      <c r="C7987" t="s">
        <v>252</v>
      </c>
      <c r="D7987" t="s">
        <v>258</v>
      </c>
      <c r="E7987">
        <v>2</v>
      </c>
      <c r="F7987">
        <v>2035</v>
      </c>
      <c r="G7987" s="161">
        <v>174190.16311699999</v>
      </c>
      <c r="H7987" s="161"/>
    </row>
    <row r="7988" spans="2:8" x14ac:dyDescent="0.25">
      <c r="B7988" t="s">
        <v>230</v>
      </c>
      <c r="C7988" t="s">
        <v>252</v>
      </c>
      <c r="D7988" t="s">
        <v>258</v>
      </c>
      <c r="E7988">
        <v>2</v>
      </c>
      <c r="F7988">
        <v>2040</v>
      </c>
      <c r="G7988" s="161">
        <v>176451.19226000001</v>
      </c>
      <c r="H7988" s="161"/>
    </row>
    <row r="7989" spans="2:8" x14ac:dyDescent="0.25">
      <c r="B7989" t="s">
        <v>230</v>
      </c>
      <c r="C7989" t="s">
        <v>252</v>
      </c>
      <c r="D7989" t="s">
        <v>258</v>
      </c>
      <c r="E7989">
        <v>2</v>
      </c>
      <c r="F7989">
        <v>2045</v>
      </c>
      <c r="G7989" s="161">
        <v>178936.618368</v>
      </c>
      <c r="H7989" s="161"/>
    </row>
    <row r="7990" spans="2:8" x14ac:dyDescent="0.25">
      <c r="B7990" t="s">
        <v>230</v>
      </c>
      <c r="C7990" t="s">
        <v>252</v>
      </c>
      <c r="D7990" t="s">
        <v>258</v>
      </c>
      <c r="E7990">
        <v>2</v>
      </c>
      <c r="F7990">
        <v>2050</v>
      </c>
      <c r="G7990" s="161">
        <v>175250.82898300001</v>
      </c>
    </row>
    <row r="7991" spans="2:8" x14ac:dyDescent="0.25">
      <c r="B7991" t="s">
        <v>230</v>
      </c>
      <c r="C7991" t="s">
        <v>252</v>
      </c>
      <c r="D7991" t="s">
        <v>258</v>
      </c>
      <c r="E7991">
        <v>3</v>
      </c>
      <c r="F7991">
        <v>2010</v>
      </c>
      <c r="G7991">
        <v>23293.187885650001</v>
      </c>
    </row>
    <row r="7992" spans="2:8" x14ac:dyDescent="0.25">
      <c r="B7992" t="s">
        <v>230</v>
      </c>
      <c r="C7992" t="s">
        <v>252</v>
      </c>
      <c r="D7992" t="s">
        <v>258</v>
      </c>
      <c r="E7992">
        <v>3</v>
      </c>
      <c r="F7992">
        <v>2015</v>
      </c>
      <c r="G7992">
        <v>39909.134653360001</v>
      </c>
    </row>
    <row r="7993" spans="2:8" x14ac:dyDescent="0.25">
      <c r="B7993" t="s">
        <v>230</v>
      </c>
      <c r="C7993" t="s">
        <v>252</v>
      </c>
      <c r="D7993" t="s">
        <v>258</v>
      </c>
      <c r="E7993">
        <v>3</v>
      </c>
      <c r="F7993">
        <v>2020</v>
      </c>
      <c r="G7993">
        <v>48579.159568319999</v>
      </c>
    </row>
    <row r="7994" spans="2:8" x14ac:dyDescent="0.25">
      <c r="B7994" t="s">
        <v>230</v>
      </c>
      <c r="C7994" t="s">
        <v>252</v>
      </c>
      <c r="D7994" t="s">
        <v>258</v>
      </c>
      <c r="E7994">
        <v>3</v>
      </c>
      <c r="F7994">
        <v>2025</v>
      </c>
      <c r="G7994">
        <v>50190.153109049999</v>
      </c>
    </row>
    <row r="7995" spans="2:8" x14ac:dyDescent="0.25">
      <c r="B7995" t="s">
        <v>230</v>
      </c>
      <c r="C7995" t="s">
        <v>252</v>
      </c>
      <c r="D7995" t="s">
        <v>258</v>
      </c>
      <c r="E7995">
        <v>3</v>
      </c>
      <c r="F7995">
        <v>2030</v>
      </c>
      <c r="G7995">
        <v>53395.130973370004</v>
      </c>
    </row>
    <row r="7996" spans="2:8" x14ac:dyDescent="0.25">
      <c r="B7996" t="s">
        <v>230</v>
      </c>
      <c r="C7996" t="s">
        <v>252</v>
      </c>
      <c r="D7996" t="s">
        <v>258</v>
      </c>
      <c r="E7996">
        <v>3</v>
      </c>
      <c r="F7996">
        <v>2035</v>
      </c>
      <c r="G7996">
        <v>54029.323474279998</v>
      </c>
    </row>
    <row r="7997" spans="2:8" x14ac:dyDescent="0.25">
      <c r="B7997" t="s">
        <v>230</v>
      </c>
      <c r="C7997" t="s">
        <v>252</v>
      </c>
      <c r="D7997" t="s">
        <v>258</v>
      </c>
      <c r="E7997">
        <v>3</v>
      </c>
      <c r="F7997">
        <v>2040</v>
      </c>
      <c r="G7997">
        <v>55041.351103039997</v>
      </c>
    </row>
    <row r="7998" spans="2:8" x14ac:dyDescent="0.25">
      <c r="B7998" t="s">
        <v>230</v>
      </c>
      <c r="C7998" t="s">
        <v>252</v>
      </c>
      <c r="D7998" t="s">
        <v>258</v>
      </c>
      <c r="E7998">
        <v>3</v>
      </c>
      <c r="F7998">
        <v>2045</v>
      </c>
      <c r="G7998">
        <v>49337.88396395</v>
      </c>
    </row>
    <row r="7999" spans="2:8" x14ac:dyDescent="0.25">
      <c r="B7999" t="s">
        <v>230</v>
      </c>
      <c r="C7999" t="s">
        <v>252</v>
      </c>
      <c r="D7999" t="s">
        <v>258</v>
      </c>
      <c r="E7999">
        <v>3</v>
      </c>
      <c r="F7999">
        <v>2050</v>
      </c>
      <c r="G7999">
        <v>53572.410751989999</v>
      </c>
    </row>
    <row r="8000" spans="2:8" x14ac:dyDescent="0.25">
      <c r="B8000" t="s">
        <v>230</v>
      </c>
      <c r="C8000" t="s">
        <v>252</v>
      </c>
      <c r="D8000" t="s">
        <v>258</v>
      </c>
      <c r="E8000">
        <v>4</v>
      </c>
      <c r="F8000">
        <v>2010</v>
      </c>
      <c r="G8000">
        <v>11568.92445495</v>
      </c>
    </row>
    <row r="8001" spans="2:7" x14ac:dyDescent="0.25">
      <c r="B8001" t="s">
        <v>230</v>
      </c>
      <c r="C8001" t="s">
        <v>252</v>
      </c>
      <c r="D8001" t="s">
        <v>258</v>
      </c>
      <c r="E8001">
        <v>4</v>
      </c>
      <c r="F8001">
        <v>2015</v>
      </c>
      <c r="G8001">
        <v>23675.39893105</v>
      </c>
    </row>
    <row r="8002" spans="2:7" x14ac:dyDescent="0.25">
      <c r="B8002" t="s">
        <v>230</v>
      </c>
      <c r="C8002" t="s">
        <v>252</v>
      </c>
      <c r="D8002" t="s">
        <v>258</v>
      </c>
      <c r="E8002">
        <v>4</v>
      </c>
      <c r="F8002">
        <v>2020</v>
      </c>
      <c r="G8002">
        <v>28318.072296030001</v>
      </c>
    </row>
    <row r="8003" spans="2:7" x14ac:dyDescent="0.25">
      <c r="B8003" t="s">
        <v>230</v>
      </c>
      <c r="C8003" t="s">
        <v>252</v>
      </c>
      <c r="D8003" t="s">
        <v>258</v>
      </c>
      <c r="E8003">
        <v>4</v>
      </c>
      <c r="F8003">
        <v>2025</v>
      </c>
      <c r="G8003">
        <v>24993.532755060001</v>
      </c>
    </row>
    <row r="8004" spans="2:7" x14ac:dyDescent="0.25">
      <c r="B8004" t="s">
        <v>230</v>
      </c>
      <c r="C8004" t="s">
        <v>252</v>
      </c>
      <c r="D8004" t="s">
        <v>258</v>
      </c>
      <c r="E8004">
        <v>4</v>
      </c>
      <c r="F8004">
        <v>2030</v>
      </c>
      <c r="G8004">
        <v>27567.973681119998</v>
      </c>
    </row>
    <row r="8005" spans="2:7" x14ac:dyDescent="0.25">
      <c r="B8005" t="s">
        <v>230</v>
      </c>
      <c r="C8005" t="s">
        <v>252</v>
      </c>
      <c r="D8005" t="s">
        <v>258</v>
      </c>
      <c r="E8005">
        <v>4</v>
      </c>
      <c r="F8005">
        <v>2035</v>
      </c>
      <c r="G8005">
        <v>29148.598681750002</v>
      </c>
    </row>
    <row r="8006" spans="2:7" x14ac:dyDescent="0.25">
      <c r="B8006" t="s">
        <v>230</v>
      </c>
      <c r="C8006" t="s">
        <v>252</v>
      </c>
      <c r="D8006" t="s">
        <v>258</v>
      </c>
      <c r="E8006">
        <v>4</v>
      </c>
      <c r="F8006">
        <v>2040</v>
      </c>
      <c r="G8006">
        <v>29582.712007869999</v>
      </c>
    </row>
    <row r="8007" spans="2:7" x14ac:dyDescent="0.25">
      <c r="B8007" t="s">
        <v>230</v>
      </c>
      <c r="C8007" t="s">
        <v>252</v>
      </c>
      <c r="D8007" t="s">
        <v>258</v>
      </c>
      <c r="E8007">
        <v>4</v>
      </c>
      <c r="F8007">
        <v>2045</v>
      </c>
      <c r="G8007">
        <v>30431.367818760002</v>
      </c>
    </row>
    <row r="8008" spans="2:7" x14ac:dyDescent="0.25">
      <c r="B8008" t="s">
        <v>230</v>
      </c>
      <c r="C8008" t="s">
        <v>252</v>
      </c>
      <c r="D8008" t="s">
        <v>258</v>
      </c>
      <c r="E8008">
        <v>4</v>
      </c>
      <c r="F8008">
        <v>2050</v>
      </c>
      <c r="G8008">
        <v>28657.550071779999</v>
      </c>
    </row>
    <row r="8009" spans="2:7" x14ac:dyDescent="0.25">
      <c r="B8009" t="s">
        <v>230</v>
      </c>
      <c r="C8009" t="s">
        <v>252</v>
      </c>
      <c r="D8009" t="s">
        <v>258</v>
      </c>
      <c r="E8009">
        <v>5</v>
      </c>
      <c r="F8009">
        <v>2010</v>
      </c>
      <c r="G8009">
        <v>4270.5086445200004</v>
      </c>
    </row>
    <row r="8010" spans="2:7" x14ac:dyDescent="0.25">
      <c r="B8010" t="s">
        <v>230</v>
      </c>
      <c r="C8010" t="s">
        <v>252</v>
      </c>
      <c r="D8010" t="s">
        <v>258</v>
      </c>
      <c r="E8010">
        <v>5</v>
      </c>
      <c r="F8010">
        <v>2015</v>
      </c>
      <c r="G8010">
        <v>7808.5547159400003</v>
      </c>
    </row>
    <row r="8011" spans="2:7" x14ac:dyDescent="0.25">
      <c r="B8011" t="s">
        <v>230</v>
      </c>
      <c r="C8011" t="s">
        <v>252</v>
      </c>
      <c r="D8011" t="s">
        <v>258</v>
      </c>
      <c r="E8011">
        <v>5</v>
      </c>
      <c r="F8011">
        <v>2020</v>
      </c>
      <c r="G8011">
        <v>9834.3917153599996</v>
      </c>
    </row>
    <row r="8012" spans="2:7" x14ac:dyDescent="0.25">
      <c r="B8012" t="s">
        <v>230</v>
      </c>
      <c r="C8012" t="s">
        <v>252</v>
      </c>
      <c r="D8012" t="s">
        <v>258</v>
      </c>
      <c r="E8012">
        <v>5</v>
      </c>
      <c r="F8012">
        <v>2025</v>
      </c>
      <c r="G8012">
        <v>10406.372263179999</v>
      </c>
    </row>
    <row r="8013" spans="2:7" x14ac:dyDescent="0.25">
      <c r="B8013" t="s">
        <v>230</v>
      </c>
      <c r="C8013" t="s">
        <v>252</v>
      </c>
      <c r="D8013" t="s">
        <v>258</v>
      </c>
      <c r="E8013">
        <v>5</v>
      </c>
      <c r="F8013">
        <v>2030</v>
      </c>
      <c r="G8013">
        <v>9827.4314731100003</v>
      </c>
    </row>
    <row r="8014" spans="2:7" x14ac:dyDescent="0.25">
      <c r="B8014" t="s">
        <v>230</v>
      </c>
      <c r="C8014" t="s">
        <v>252</v>
      </c>
      <c r="D8014" t="s">
        <v>258</v>
      </c>
      <c r="E8014">
        <v>5</v>
      </c>
      <c r="F8014">
        <v>2035</v>
      </c>
      <c r="G8014">
        <v>8160.0700071299998</v>
      </c>
    </row>
    <row r="8015" spans="2:7" x14ac:dyDescent="0.25">
      <c r="B8015" t="s">
        <v>230</v>
      </c>
      <c r="C8015" t="s">
        <v>252</v>
      </c>
      <c r="D8015" t="s">
        <v>258</v>
      </c>
      <c r="E8015">
        <v>5</v>
      </c>
      <c r="F8015">
        <v>2040</v>
      </c>
      <c r="G8015">
        <v>8904.5761846599999</v>
      </c>
    </row>
    <row r="8016" spans="2:7" x14ac:dyDescent="0.25">
      <c r="B8016" t="s">
        <v>230</v>
      </c>
      <c r="C8016" t="s">
        <v>252</v>
      </c>
      <c r="D8016" t="s">
        <v>258</v>
      </c>
      <c r="E8016">
        <v>5</v>
      </c>
      <c r="F8016">
        <v>2045</v>
      </c>
      <c r="G8016">
        <v>11469.82116566</v>
      </c>
    </row>
    <row r="8017" spans="2:8" x14ac:dyDescent="0.25">
      <c r="B8017" t="s">
        <v>230</v>
      </c>
      <c r="C8017" t="s">
        <v>252</v>
      </c>
      <c r="D8017" t="s">
        <v>258</v>
      </c>
      <c r="E8017">
        <v>5</v>
      </c>
      <c r="F8017">
        <v>2050</v>
      </c>
      <c r="G8017">
        <v>10489.57332524</v>
      </c>
    </row>
    <row r="8018" spans="2:8" x14ac:dyDescent="0.25">
      <c r="B8018" t="s">
        <v>230</v>
      </c>
      <c r="C8018" t="s">
        <v>252</v>
      </c>
      <c r="D8018" t="s">
        <v>258</v>
      </c>
      <c r="E8018">
        <v>6</v>
      </c>
      <c r="F8018">
        <v>2010</v>
      </c>
      <c r="G8018">
        <v>2547.1803967199999</v>
      </c>
    </row>
    <row r="8019" spans="2:8" x14ac:dyDescent="0.25">
      <c r="B8019" t="s">
        <v>230</v>
      </c>
      <c r="C8019" t="s">
        <v>252</v>
      </c>
      <c r="D8019" t="s">
        <v>258</v>
      </c>
      <c r="E8019">
        <v>6</v>
      </c>
      <c r="F8019">
        <v>2015</v>
      </c>
      <c r="G8019">
        <v>4118.8209614899997</v>
      </c>
    </row>
    <row r="8020" spans="2:8" x14ac:dyDescent="0.25">
      <c r="B8020" t="s">
        <v>230</v>
      </c>
      <c r="C8020" t="s">
        <v>252</v>
      </c>
      <c r="D8020" t="s">
        <v>258</v>
      </c>
      <c r="E8020">
        <v>6</v>
      </c>
      <c r="F8020">
        <v>2020</v>
      </c>
      <c r="G8020">
        <v>5332.1712031099996</v>
      </c>
    </row>
    <row r="8021" spans="2:8" x14ac:dyDescent="0.25">
      <c r="B8021" t="s">
        <v>230</v>
      </c>
      <c r="C8021" t="s">
        <v>252</v>
      </c>
      <c r="D8021" t="s">
        <v>258</v>
      </c>
      <c r="E8021">
        <v>6</v>
      </c>
      <c r="F8021">
        <v>2025</v>
      </c>
      <c r="G8021">
        <v>3732.6655933400002</v>
      </c>
    </row>
    <row r="8022" spans="2:8" x14ac:dyDescent="0.25">
      <c r="B8022" t="s">
        <v>230</v>
      </c>
      <c r="C8022" t="s">
        <v>252</v>
      </c>
      <c r="D8022" t="s">
        <v>258</v>
      </c>
      <c r="E8022">
        <v>6</v>
      </c>
      <c r="F8022">
        <v>2030</v>
      </c>
      <c r="G8022">
        <v>4361.7036221799999</v>
      </c>
    </row>
    <row r="8023" spans="2:8" x14ac:dyDescent="0.25">
      <c r="B8023" t="s">
        <v>230</v>
      </c>
      <c r="C8023" t="s">
        <v>252</v>
      </c>
      <c r="D8023" t="s">
        <v>258</v>
      </c>
      <c r="E8023">
        <v>6</v>
      </c>
      <c r="F8023">
        <v>2035</v>
      </c>
      <c r="G8023">
        <v>3719.8474500900002</v>
      </c>
    </row>
    <row r="8024" spans="2:8" x14ac:dyDescent="0.25">
      <c r="B8024" t="s">
        <v>230</v>
      </c>
      <c r="C8024" t="s">
        <v>252</v>
      </c>
      <c r="D8024" t="s">
        <v>258</v>
      </c>
      <c r="E8024">
        <v>6</v>
      </c>
      <c r="F8024">
        <v>2040</v>
      </c>
      <c r="G8024">
        <v>5060.8092367899999</v>
      </c>
    </row>
    <row r="8025" spans="2:8" x14ac:dyDescent="0.25">
      <c r="B8025" t="s">
        <v>230</v>
      </c>
      <c r="C8025" t="s">
        <v>252</v>
      </c>
      <c r="D8025" t="s">
        <v>258</v>
      </c>
      <c r="E8025">
        <v>6</v>
      </c>
      <c r="F8025">
        <v>2045</v>
      </c>
      <c r="G8025">
        <v>4837.3548622099997</v>
      </c>
    </row>
    <row r="8026" spans="2:8" x14ac:dyDescent="0.25">
      <c r="B8026" t="s">
        <v>230</v>
      </c>
      <c r="C8026" t="s">
        <v>252</v>
      </c>
      <c r="D8026" t="s">
        <v>258</v>
      </c>
      <c r="E8026">
        <v>6</v>
      </c>
      <c r="F8026">
        <v>2050</v>
      </c>
      <c r="G8026">
        <v>5349.0345771399998</v>
      </c>
      <c r="H8026" s="161"/>
    </row>
    <row r="8027" spans="2:8" x14ac:dyDescent="0.25">
      <c r="B8027" t="s">
        <v>230</v>
      </c>
      <c r="C8027" t="s">
        <v>252</v>
      </c>
      <c r="D8027" t="s">
        <v>259</v>
      </c>
      <c r="E8027">
        <v>1</v>
      </c>
      <c r="F8027">
        <v>2010</v>
      </c>
      <c r="G8027" s="161">
        <v>222911.749067</v>
      </c>
      <c r="H8027" s="161"/>
    </row>
    <row r="8028" spans="2:8" x14ac:dyDescent="0.25">
      <c r="B8028" t="s">
        <v>230</v>
      </c>
      <c r="C8028" t="s">
        <v>252</v>
      </c>
      <c r="D8028" t="s">
        <v>259</v>
      </c>
      <c r="E8028">
        <v>1</v>
      </c>
      <c r="F8028">
        <v>2015</v>
      </c>
      <c r="G8028" s="161">
        <v>239454.23206099999</v>
      </c>
      <c r="H8028" s="161"/>
    </row>
    <row r="8029" spans="2:8" x14ac:dyDescent="0.25">
      <c r="B8029" t="s">
        <v>230</v>
      </c>
      <c r="C8029" t="s">
        <v>252</v>
      </c>
      <c r="D8029" t="s">
        <v>259</v>
      </c>
      <c r="E8029">
        <v>1</v>
      </c>
      <c r="F8029">
        <v>2020</v>
      </c>
      <c r="G8029" s="161">
        <v>256164.60288799999</v>
      </c>
      <c r="H8029" s="161"/>
    </row>
    <row r="8030" spans="2:8" x14ac:dyDescent="0.25">
      <c r="B8030" t="s">
        <v>230</v>
      </c>
      <c r="C8030" t="s">
        <v>252</v>
      </c>
      <c r="D8030" t="s">
        <v>259</v>
      </c>
      <c r="E8030">
        <v>1</v>
      </c>
      <c r="F8030">
        <v>2025</v>
      </c>
      <c r="G8030" s="161">
        <v>270758.67317600001</v>
      </c>
      <c r="H8030" s="161"/>
    </row>
    <row r="8031" spans="2:8" x14ac:dyDescent="0.25">
      <c r="B8031" t="s">
        <v>230</v>
      </c>
      <c r="C8031" t="s">
        <v>252</v>
      </c>
      <c r="D8031" t="s">
        <v>259</v>
      </c>
      <c r="E8031">
        <v>1</v>
      </c>
      <c r="F8031">
        <v>2030</v>
      </c>
      <c r="G8031" s="161">
        <v>311693.90087000001</v>
      </c>
      <c r="H8031" s="161"/>
    </row>
    <row r="8032" spans="2:8" x14ac:dyDescent="0.25">
      <c r="B8032" t="s">
        <v>230</v>
      </c>
      <c r="C8032" t="s">
        <v>252</v>
      </c>
      <c r="D8032" t="s">
        <v>259</v>
      </c>
      <c r="E8032">
        <v>1</v>
      </c>
      <c r="F8032">
        <v>2035</v>
      </c>
      <c r="G8032" s="161">
        <v>335246.19308599998</v>
      </c>
      <c r="H8032" s="161"/>
    </row>
    <row r="8033" spans="2:8" x14ac:dyDescent="0.25">
      <c r="B8033" t="s">
        <v>230</v>
      </c>
      <c r="C8033" t="s">
        <v>252</v>
      </c>
      <c r="D8033" t="s">
        <v>259</v>
      </c>
      <c r="E8033">
        <v>1</v>
      </c>
      <c r="F8033">
        <v>2040</v>
      </c>
      <c r="G8033" s="161">
        <v>354103.04821199999</v>
      </c>
      <c r="H8033" s="161"/>
    </row>
    <row r="8034" spans="2:8" x14ac:dyDescent="0.25">
      <c r="B8034" t="s">
        <v>230</v>
      </c>
      <c r="C8034" t="s">
        <v>252</v>
      </c>
      <c r="D8034" t="s">
        <v>259</v>
      </c>
      <c r="E8034">
        <v>1</v>
      </c>
      <c r="F8034">
        <v>2045</v>
      </c>
      <c r="G8034" s="161">
        <v>361030.200296</v>
      </c>
      <c r="H8034" s="161"/>
    </row>
    <row r="8035" spans="2:8" x14ac:dyDescent="0.25">
      <c r="B8035" t="s">
        <v>230</v>
      </c>
      <c r="C8035" t="s">
        <v>252</v>
      </c>
      <c r="D8035" t="s">
        <v>259</v>
      </c>
      <c r="E8035">
        <v>1</v>
      </c>
      <c r="F8035">
        <v>2050</v>
      </c>
      <c r="G8035" s="161">
        <v>372104.138661</v>
      </c>
      <c r="H8035" s="161"/>
    </row>
    <row r="8036" spans="2:8" x14ac:dyDescent="0.25">
      <c r="B8036" t="s">
        <v>230</v>
      </c>
      <c r="C8036" t="s">
        <v>252</v>
      </c>
      <c r="D8036" t="s">
        <v>259</v>
      </c>
      <c r="E8036">
        <v>2</v>
      </c>
      <c r="F8036">
        <v>2010</v>
      </c>
      <c r="G8036" s="161">
        <v>109390.470651</v>
      </c>
      <c r="H8036" s="161"/>
    </row>
    <row r="8037" spans="2:8" x14ac:dyDescent="0.25">
      <c r="B8037" t="s">
        <v>230</v>
      </c>
      <c r="C8037" t="s">
        <v>252</v>
      </c>
      <c r="D8037" t="s">
        <v>259</v>
      </c>
      <c r="E8037">
        <v>2</v>
      </c>
      <c r="F8037">
        <v>2015</v>
      </c>
      <c r="G8037" s="161">
        <v>106599.738622</v>
      </c>
      <c r="H8037" s="161"/>
    </row>
    <row r="8038" spans="2:8" x14ac:dyDescent="0.25">
      <c r="B8038" t="s">
        <v>230</v>
      </c>
      <c r="C8038" t="s">
        <v>252</v>
      </c>
      <c r="D8038" t="s">
        <v>259</v>
      </c>
      <c r="E8038">
        <v>2</v>
      </c>
      <c r="F8038">
        <v>2020</v>
      </c>
      <c r="G8038" s="161">
        <v>110088.749192</v>
      </c>
      <c r="H8038" s="161"/>
    </row>
    <row r="8039" spans="2:8" x14ac:dyDescent="0.25">
      <c r="B8039" t="s">
        <v>230</v>
      </c>
      <c r="C8039" t="s">
        <v>252</v>
      </c>
      <c r="D8039" t="s">
        <v>259</v>
      </c>
      <c r="E8039">
        <v>2</v>
      </c>
      <c r="F8039">
        <v>2025</v>
      </c>
      <c r="G8039" s="161">
        <v>114591.70457099999</v>
      </c>
      <c r="H8039" s="161"/>
    </row>
    <row r="8040" spans="2:8" x14ac:dyDescent="0.25">
      <c r="B8040" t="s">
        <v>230</v>
      </c>
      <c r="C8040" t="s">
        <v>252</v>
      </c>
      <c r="D8040" t="s">
        <v>259</v>
      </c>
      <c r="E8040">
        <v>2</v>
      </c>
      <c r="F8040">
        <v>2030</v>
      </c>
      <c r="G8040" s="161">
        <v>124022.706311</v>
      </c>
      <c r="H8040" s="161"/>
    </row>
    <row r="8041" spans="2:8" x14ac:dyDescent="0.25">
      <c r="B8041" t="s">
        <v>230</v>
      </c>
      <c r="C8041" t="s">
        <v>252</v>
      </c>
      <c r="D8041" t="s">
        <v>259</v>
      </c>
      <c r="E8041">
        <v>2</v>
      </c>
      <c r="F8041">
        <v>2035</v>
      </c>
      <c r="G8041" s="161">
        <v>123514.597095</v>
      </c>
      <c r="H8041" s="161"/>
    </row>
    <row r="8042" spans="2:8" x14ac:dyDescent="0.25">
      <c r="B8042" t="s">
        <v>230</v>
      </c>
      <c r="C8042" t="s">
        <v>252</v>
      </c>
      <c r="D8042" t="s">
        <v>259</v>
      </c>
      <c r="E8042">
        <v>2</v>
      </c>
      <c r="F8042">
        <v>2040</v>
      </c>
      <c r="G8042" s="161">
        <v>128225.07055600001</v>
      </c>
      <c r="H8042" s="161"/>
    </row>
    <row r="8043" spans="2:8" x14ac:dyDescent="0.25">
      <c r="B8043" t="s">
        <v>230</v>
      </c>
      <c r="C8043" t="s">
        <v>252</v>
      </c>
      <c r="D8043" t="s">
        <v>259</v>
      </c>
      <c r="E8043">
        <v>2</v>
      </c>
      <c r="F8043">
        <v>2045</v>
      </c>
      <c r="G8043" s="161">
        <v>125461.724282</v>
      </c>
      <c r="H8043" s="161"/>
    </row>
    <row r="8044" spans="2:8" x14ac:dyDescent="0.25">
      <c r="B8044" t="s">
        <v>230</v>
      </c>
      <c r="C8044" t="s">
        <v>252</v>
      </c>
      <c r="D8044" t="s">
        <v>259</v>
      </c>
      <c r="E8044">
        <v>2</v>
      </c>
      <c r="F8044">
        <v>2050</v>
      </c>
      <c r="G8044" s="161">
        <v>123351.47055899999</v>
      </c>
    </row>
    <row r="8045" spans="2:8" x14ac:dyDescent="0.25">
      <c r="B8045" t="s">
        <v>230</v>
      </c>
      <c r="C8045" t="s">
        <v>252</v>
      </c>
      <c r="D8045" t="s">
        <v>259</v>
      </c>
      <c r="E8045">
        <v>3</v>
      </c>
      <c r="F8045">
        <v>2010</v>
      </c>
      <c r="G8045">
        <v>17484.984406470001</v>
      </c>
    </row>
    <row r="8046" spans="2:8" x14ac:dyDescent="0.25">
      <c r="B8046" t="s">
        <v>230</v>
      </c>
      <c r="C8046" t="s">
        <v>252</v>
      </c>
      <c r="D8046" t="s">
        <v>259</v>
      </c>
      <c r="E8046">
        <v>3</v>
      </c>
      <c r="F8046">
        <v>2015</v>
      </c>
      <c r="G8046">
        <v>20905.672286100002</v>
      </c>
    </row>
    <row r="8047" spans="2:8" x14ac:dyDescent="0.25">
      <c r="B8047" t="s">
        <v>230</v>
      </c>
      <c r="C8047" t="s">
        <v>252</v>
      </c>
      <c r="D8047" t="s">
        <v>259</v>
      </c>
      <c r="E8047">
        <v>3</v>
      </c>
      <c r="F8047">
        <v>2020</v>
      </c>
      <c r="G8047">
        <v>22770.319403519999</v>
      </c>
    </row>
    <row r="8048" spans="2:8" x14ac:dyDescent="0.25">
      <c r="B8048" t="s">
        <v>230</v>
      </c>
      <c r="C8048" t="s">
        <v>252</v>
      </c>
      <c r="D8048" t="s">
        <v>259</v>
      </c>
      <c r="E8048">
        <v>3</v>
      </c>
      <c r="F8048">
        <v>2025</v>
      </c>
      <c r="G8048">
        <v>24170.629023609999</v>
      </c>
    </row>
    <row r="8049" spans="2:7" x14ac:dyDescent="0.25">
      <c r="B8049" t="s">
        <v>230</v>
      </c>
      <c r="C8049" t="s">
        <v>252</v>
      </c>
      <c r="D8049" t="s">
        <v>259</v>
      </c>
      <c r="E8049">
        <v>3</v>
      </c>
      <c r="F8049">
        <v>2030</v>
      </c>
      <c r="G8049">
        <v>24433.05967468</v>
      </c>
    </row>
    <row r="8050" spans="2:7" x14ac:dyDescent="0.25">
      <c r="B8050" t="s">
        <v>230</v>
      </c>
      <c r="C8050" t="s">
        <v>252</v>
      </c>
      <c r="D8050" t="s">
        <v>259</v>
      </c>
      <c r="E8050">
        <v>3</v>
      </c>
      <c r="F8050">
        <v>2035</v>
      </c>
      <c r="G8050">
        <v>25028.80122687</v>
      </c>
    </row>
    <row r="8051" spans="2:7" x14ac:dyDescent="0.25">
      <c r="B8051" t="s">
        <v>230</v>
      </c>
      <c r="C8051" t="s">
        <v>252</v>
      </c>
      <c r="D8051" t="s">
        <v>259</v>
      </c>
      <c r="E8051">
        <v>3</v>
      </c>
      <c r="F8051">
        <v>2040</v>
      </c>
      <c r="G8051">
        <v>26766.380178269999</v>
      </c>
    </row>
    <row r="8052" spans="2:7" x14ac:dyDescent="0.25">
      <c r="B8052" t="s">
        <v>230</v>
      </c>
      <c r="C8052" t="s">
        <v>252</v>
      </c>
      <c r="D8052" t="s">
        <v>259</v>
      </c>
      <c r="E8052">
        <v>3</v>
      </c>
      <c r="F8052">
        <v>2045</v>
      </c>
      <c r="G8052">
        <v>25799.533592709999</v>
      </c>
    </row>
    <row r="8053" spans="2:7" x14ac:dyDescent="0.25">
      <c r="B8053" t="s">
        <v>230</v>
      </c>
      <c r="C8053" t="s">
        <v>252</v>
      </c>
      <c r="D8053" t="s">
        <v>259</v>
      </c>
      <c r="E8053">
        <v>3</v>
      </c>
      <c r="F8053">
        <v>2050</v>
      </c>
      <c r="G8053">
        <v>23344.059560689999</v>
      </c>
    </row>
    <row r="8054" spans="2:7" x14ac:dyDescent="0.25">
      <c r="B8054" t="s">
        <v>230</v>
      </c>
      <c r="C8054" t="s">
        <v>252</v>
      </c>
      <c r="D8054" t="s">
        <v>259</v>
      </c>
      <c r="E8054">
        <v>4</v>
      </c>
      <c r="F8054">
        <v>2010</v>
      </c>
      <c r="G8054">
        <v>5884.6984745</v>
      </c>
    </row>
    <row r="8055" spans="2:7" x14ac:dyDescent="0.25">
      <c r="B8055" t="s">
        <v>230</v>
      </c>
      <c r="C8055" t="s">
        <v>252</v>
      </c>
      <c r="D8055" t="s">
        <v>259</v>
      </c>
      <c r="E8055">
        <v>4</v>
      </c>
      <c r="F8055">
        <v>2015</v>
      </c>
      <c r="G8055">
        <v>10581.1761852</v>
      </c>
    </row>
    <row r="8056" spans="2:7" x14ac:dyDescent="0.25">
      <c r="B8056" t="s">
        <v>230</v>
      </c>
      <c r="C8056" t="s">
        <v>252</v>
      </c>
      <c r="D8056" t="s">
        <v>259</v>
      </c>
      <c r="E8056">
        <v>4</v>
      </c>
      <c r="F8056">
        <v>2020</v>
      </c>
      <c r="G8056">
        <v>12575.869664690001</v>
      </c>
    </row>
    <row r="8057" spans="2:7" x14ac:dyDescent="0.25">
      <c r="B8057" t="s">
        <v>230</v>
      </c>
      <c r="C8057" t="s">
        <v>252</v>
      </c>
      <c r="D8057" t="s">
        <v>259</v>
      </c>
      <c r="E8057">
        <v>4</v>
      </c>
      <c r="F8057">
        <v>2025</v>
      </c>
      <c r="G8057">
        <v>13762.88798831</v>
      </c>
    </row>
    <row r="8058" spans="2:7" x14ac:dyDescent="0.25">
      <c r="B8058" t="s">
        <v>230</v>
      </c>
      <c r="C8058" t="s">
        <v>252</v>
      </c>
      <c r="D8058" t="s">
        <v>259</v>
      </c>
      <c r="E8058">
        <v>4</v>
      </c>
      <c r="F8058">
        <v>2030</v>
      </c>
      <c r="G8058">
        <v>13526.167132389999</v>
      </c>
    </row>
    <row r="8059" spans="2:7" x14ac:dyDescent="0.25">
      <c r="B8059" t="s">
        <v>230</v>
      </c>
      <c r="C8059" t="s">
        <v>252</v>
      </c>
      <c r="D8059" t="s">
        <v>259</v>
      </c>
      <c r="E8059">
        <v>4</v>
      </c>
      <c r="F8059">
        <v>2035</v>
      </c>
      <c r="G8059">
        <v>14517.95455846</v>
      </c>
    </row>
    <row r="8060" spans="2:7" x14ac:dyDescent="0.25">
      <c r="B8060" t="s">
        <v>230</v>
      </c>
      <c r="C8060" t="s">
        <v>252</v>
      </c>
      <c r="D8060" t="s">
        <v>259</v>
      </c>
      <c r="E8060">
        <v>4</v>
      </c>
      <c r="F8060">
        <v>2040</v>
      </c>
      <c r="G8060">
        <v>12900.18297018</v>
      </c>
    </row>
    <row r="8061" spans="2:7" x14ac:dyDescent="0.25">
      <c r="B8061" t="s">
        <v>230</v>
      </c>
      <c r="C8061" t="s">
        <v>252</v>
      </c>
      <c r="D8061" t="s">
        <v>259</v>
      </c>
      <c r="E8061">
        <v>4</v>
      </c>
      <c r="F8061">
        <v>2045</v>
      </c>
      <c r="G8061">
        <v>13564.200666639999</v>
      </c>
    </row>
    <row r="8062" spans="2:7" x14ac:dyDescent="0.25">
      <c r="B8062" t="s">
        <v>230</v>
      </c>
      <c r="C8062" t="s">
        <v>252</v>
      </c>
      <c r="D8062" t="s">
        <v>259</v>
      </c>
      <c r="E8062">
        <v>4</v>
      </c>
      <c r="F8062">
        <v>2050</v>
      </c>
      <c r="G8062">
        <v>16863.207387530001</v>
      </c>
    </row>
    <row r="8063" spans="2:7" x14ac:dyDescent="0.25">
      <c r="B8063" t="s">
        <v>230</v>
      </c>
      <c r="C8063" t="s">
        <v>252</v>
      </c>
      <c r="D8063" t="s">
        <v>259</v>
      </c>
      <c r="E8063">
        <v>5</v>
      </c>
      <c r="F8063">
        <v>2010</v>
      </c>
      <c r="G8063">
        <v>768</v>
      </c>
    </row>
    <row r="8064" spans="2:7" x14ac:dyDescent="0.25">
      <c r="B8064" t="s">
        <v>230</v>
      </c>
      <c r="C8064" t="s">
        <v>252</v>
      </c>
      <c r="D8064" t="s">
        <v>259</v>
      </c>
      <c r="E8064">
        <v>5</v>
      </c>
      <c r="F8064">
        <v>2015</v>
      </c>
      <c r="G8064">
        <v>2282.8860754000002</v>
      </c>
    </row>
    <row r="8065" spans="2:8" x14ac:dyDescent="0.25">
      <c r="B8065" t="s">
        <v>230</v>
      </c>
      <c r="C8065" t="s">
        <v>252</v>
      </c>
      <c r="D8065" t="s">
        <v>259</v>
      </c>
      <c r="E8065">
        <v>5</v>
      </c>
      <c r="F8065">
        <v>2020</v>
      </c>
      <c r="G8065">
        <v>3244.2623160200001</v>
      </c>
    </row>
    <row r="8066" spans="2:8" x14ac:dyDescent="0.25">
      <c r="B8066" t="s">
        <v>230</v>
      </c>
      <c r="C8066" t="s">
        <v>252</v>
      </c>
      <c r="D8066" t="s">
        <v>259</v>
      </c>
      <c r="E8066">
        <v>5</v>
      </c>
      <c r="F8066">
        <v>2025</v>
      </c>
      <c r="G8066">
        <v>5505.0667860499998</v>
      </c>
    </row>
    <row r="8067" spans="2:8" x14ac:dyDescent="0.25">
      <c r="B8067" t="s">
        <v>230</v>
      </c>
      <c r="C8067" t="s">
        <v>252</v>
      </c>
      <c r="D8067" t="s">
        <v>259</v>
      </c>
      <c r="E8067">
        <v>5</v>
      </c>
      <c r="F8067">
        <v>2030</v>
      </c>
      <c r="G8067">
        <v>3982.70106876</v>
      </c>
    </row>
    <row r="8068" spans="2:8" x14ac:dyDescent="0.25">
      <c r="B8068" t="s">
        <v>230</v>
      </c>
      <c r="C8068" t="s">
        <v>252</v>
      </c>
      <c r="D8068" t="s">
        <v>259</v>
      </c>
      <c r="E8068">
        <v>5</v>
      </c>
      <c r="F8068">
        <v>2035</v>
      </c>
      <c r="G8068">
        <v>5047.2419335799996</v>
      </c>
    </row>
    <row r="8069" spans="2:8" x14ac:dyDescent="0.25">
      <c r="B8069" t="s">
        <v>230</v>
      </c>
      <c r="C8069" t="s">
        <v>252</v>
      </c>
      <c r="D8069" t="s">
        <v>259</v>
      </c>
      <c r="E8069">
        <v>5</v>
      </c>
      <c r="F8069">
        <v>2040</v>
      </c>
      <c r="G8069">
        <v>4633.1966540900003</v>
      </c>
    </row>
    <row r="8070" spans="2:8" x14ac:dyDescent="0.25">
      <c r="B8070" t="s">
        <v>230</v>
      </c>
      <c r="C8070" t="s">
        <v>252</v>
      </c>
      <c r="D8070" t="s">
        <v>259</v>
      </c>
      <c r="E8070">
        <v>5</v>
      </c>
      <c r="F8070">
        <v>2045</v>
      </c>
      <c r="G8070">
        <v>4398.6391876999996</v>
      </c>
    </row>
    <row r="8071" spans="2:8" x14ac:dyDescent="0.25">
      <c r="B8071" t="s">
        <v>230</v>
      </c>
      <c r="C8071" t="s">
        <v>252</v>
      </c>
      <c r="D8071" t="s">
        <v>259</v>
      </c>
      <c r="E8071">
        <v>5</v>
      </c>
      <c r="F8071">
        <v>2050</v>
      </c>
      <c r="G8071">
        <v>5443.6812014799998</v>
      </c>
    </row>
    <row r="8072" spans="2:8" x14ac:dyDescent="0.25">
      <c r="B8072" t="s">
        <v>230</v>
      </c>
      <c r="C8072" t="s">
        <v>252</v>
      </c>
      <c r="D8072" t="s">
        <v>259</v>
      </c>
      <c r="E8072">
        <v>6</v>
      </c>
      <c r="F8072">
        <v>2010</v>
      </c>
      <c r="G8072">
        <v>5636.1844473399997</v>
      </c>
    </row>
    <row r="8073" spans="2:8" x14ac:dyDescent="0.25">
      <c r="B8073" t="s">
        <v>230</v>
      </c>
      <c r="C8073" t="s">
        <v>252</v>
      </c>
      <c r="D8073" t="s">
        <v>259</v>
      </c>
      <c r="E8073">
        <v>6</v>
      </c>
      <c r="F8073">
        <v>2015</v>
      </c>
      <c r="G8073">
        <v>3354.3329919399998</v>
      </c>
    </row>
    <row r="8074" spans="2:8" x14ac:dyDescent="0.25">
      <c r="B8074" t="s">
        <v>230</v>
      </c>
      <c r="C8074" t="s">
        <v>252</v>
      </c>
      <c r="D8074" t="s">
        <v>259</v>
      </c>
      <c r="E8074">
        <v>6</v>
      </c>
      <c r="F8074">
        <v>2020</v>
      </c>
      <c r="G8074">
        <v>4257.3168576400003</v>
      </c>
    </row>
    <row r="8075" spans="2:8" x14ac:dyDescent="0.25">
      <c r="B8075" t="s">
        <v>230</v>
      </c>
      <c r="C8075" t="s">
        <v>252</v>
      </c>
      <c r="D8075" t="s">
        <v>259</v>
      </c>
      <c r="E8075">
        <v>6</v>
      </c>
      <c r="F8075">
        <v>2025</v>
      </c>
      <c r="G8075">
        <v>3508.7778062900002</v>
      </c>
    </row>
    <row r="8076" spans="2:8" x14ac:dyDescent="0.25">
      <c r="B8076" t="s">
        <v>230</v>
      </c>
      <c r="C8076" t="s">
        <v>252</v>
      </c>
      <c r="D8076" t="s">
        <v>259</v>
      </c>
      <c r="E8076">
        <v>6</v>
      </c>
      <c r="F8076">
        <v>2030</v>
      </c>
      <c r="G8076">
        <v>4320.40069451</v>
      </c>
    </row>
    <row r="8077" spans="2:8" x14ac:dyDescent="0.25">
      <c r="B8077" t="s">
        <v>230</v>
      </c>
      <c r="C8077" t="s">
        <v>252</v>
      </c>
      <c r="D8077" t="s">
        <v>259</v>
      </c>
      <c r="E8077">
        <v>6</v>
      </c>
      <c r="F8077">
        <v>2035</v>
      </c>
      <c r="G8077">
        <v>2784.62820349</v>
      </c>
    </row>
    <row r="8078" spans="2:8" x14ac:dyDescent="0.25">
      <c r="B8078" t="s">
        <v>230</v>
      </c>
      <c r="C8078" t="s">
        <v>252</v>
      </c>
      <c r="D8078" t="s">
        <v>259</v>
      </c>
      <c r="E8078">
        <v>6</v>
      </c>
      <c r="F8078">
        <v>2040</v>
      </c>
      <c r="G8078">
        <v>3801.0897392500001</v>
      </c>
    </row>
    <row r="8079" spans="2:8" x14ac:dyDescent="0.25">
      <c r="B8079" t="s">
        <v>230</v>
      </c>
      <c r="C8079" t="s">
        <v>252</v>
      </c>
      <c r="D8079" t="s">
        <v>259</v>
      </c>
      <c r="E8079">
        <v>6</v>
      </c>
      <c r="F8079">
        <v>2045</v>
      </c>
      <c r="G8079">
        <v>2939.0236670899999</v>
      </c>
    </row>
    <row r="8080" spans="2:8" x14ac:dyDescent="0.25">
      <c r="B8080" t="s">
        <v>230</v>
      </c>
      <c r="C8080" t="s">
        <v>252</v>
      </c>
      <c r="D8080" t="s">
        <v>259</v>
      </c>
      <c r="E8080">
        <v>6</v>
      </c>
      <c r="F8080">
        <v>2050</v>
      </c>
      <c r="G8080">
        <v>3532.4392762299999</v>
      </c>
      <c r="H8080" s="161"/>
    </row>
    <row r="8081" spans="2:8" x14ac:dyDescent="0.25">
      <c r="B8081" t="s">
        <v>226</v>
      </c>
      <c r="C8081" t="s">
        <v>250</v>
      </c>
      <c r="D8081" t="s">
        <v>251</v>
      </c>
      <c r="E8081">
        <v>1</v>
      </c>
      <c r="F8081">
        <v>2010</v>
      </c>
      <c r="G8081" s="161">
        <v>2511550.48312</v>
      </c>
      <c r="H8081" s="161"/>
    </row>
    <row r="8082" spans="2:8" x14ac:dyDescent="0.25">
      <c r="B8082" t="s">
        <v>226</v>
      </c>
      <c r="C8082" t="s">
        <v>250</v>
      </c>
      <c r="D8082" t="s">
        <v>251</v>
      </c>
      <c r="E8082">
        <v>1</v>
      </c>
      <c r="F8082">
        <v>2015</v>
      </c>
      <c r="G8082" s="161">
        <v>2872901.51351</v>
      </c>
      <c r="H8082" s="161"/>
    </row>
    <row r="8083" spans="2:8" x14ac:dyDescent="0.25">
      <c r="B8083" t="s">
        <v>226</v>
      </c>
      <c r="C8083" t="s">
        <v>250</v>
      </c>
      <c r="D8083" t="s">
        <v>251</v>
      </c>
      <c r="E8083">
        <v>1</v>
      </c>
      <c r="F8083">
        <v>2020</v>
      </c>
      <c r="G8083" s="161">
        <v>2955978.5949200001</v>
      </c>
      <c r="H8083" s="161"/>
    </row>
    <row r="8084" spans="2:8" x14ac:dyDescent="0.25">
      <c r="B8084" t="s">
        <v>226</v>
      </c>
      <c r="C8084" t="s">
        <v>250</v>
      </c>
      <c r="D8084" t="s">
        <v>251</v>
      </c>
      <c r="E8084">
        <v>1</v>
      </c>
      <c r="F8084">
        <v>2025</v>
      </c>
      <c r="G8084" s="161">
        <v>2905758.0639</v>
      </c>
      <c r="H8084" s="161"/>
    </row>
    <row r="8085" spans="2:8" x14ac:dyDescent="0.25">
      <c r="B8085" t="s">
        <v>226</v>
      </c>
      <c r="C8085" t="s">
        <v>250</v>
      </c>
      <c r="D8085" t="s">
        <v>251</v>
      </c>
      <c r="E8085">
        <v>1</v>
      </c>
      <c r="F8085">
        <v>2030</v>
      </c>
      <c r="G8085" s="161">
        <v>2965933.7445700001</v>
      </c>
      <c r="H8085" s="161"/>
    </row>
    <row r="8086" spans="2:8" x14ac:dyDescent="0.25">
      <c r="B8086" t="s">
        <v>226</v>
      </c>
      <c r="C8086" t="s">
        <v>250</v>
      </c>
      <c r="D8086" t="s">
        <v>251</v>
      </c>
      <c r="E8086">
        <v>1</v>
      </c>
      <c r="F8086">
        <v>2035</v>
      </c>
      <c r="G8086" s="161">
        <v>2942951.9931700001</v>
      </c>
      <c r="H8086" s="161"/>
    </row>
    <row r="8087" spans="2:8" x14ac:dyDescent="0.25">
      <c r="B8087" t="s">
        <v>226</v>
      </c>
      <c r="C8087" t="s">
        <v>250</v>
      </c>
      <c r="D8087" t="s">
        <v>251</v>
      </c>
      <c r="E8087">
        <v>1</v>
      </c>
      <c r="F8087">
        <v>2040</v>
      </c>
      <c r="G8087" s="161">
        <v>2951959.15815</v>
      </c>
      <c r="H8087" s="161"/>
    </row>
    <row r="8088" spans="2:8" x14ac:dyDescent="0.25">
      <c r="B8088" t="s">
        <v>226</v>
      </c>
      <c r="C8088" t="s">
        <v>250</v>
      </c>
      <c r="D8088" t="s">
        <v>251</v>
      </c>
      <c r="E8088">
        <v>1</v>
      </c>
      <c r="F8088">
        <v>2045</v>
      </c>
      <c r="G8088" s="161">
        <v>2949214.2091399999</v>
      </c>
      <c r="H8088" s="161"/>
    </row>
    <row r="8089" spans="2:8" x14ac:dyDescent="0.25">
      <c r="B8089" t="s">
        <v>226</v>
      </c>
      <c r="C8089" t="s">
        <v>250</v>
      </c>
      <c r="D8089" t="s">
        <v>251</v>
      </c>
      <c r="E8089">
        <v>1</v>
      </c>
      <c r="F8089">
        <v>2050</v>
      </c>
      <c r="G8089" s="161">
        <v>2893209.4353299998</v>
      </c>
      <c r="H8089" s="161"/>
    </row>
    <row r="8090" spans="2:8" x14ac:dyDescent="0.25">
      <c r="B8090" t="s">
        <v>226</v>
      </c>
      <c r="C8090" t="s">
        <v>250</v>
      </c>
      <c r="D8090" t="s">
        <v>251</v>
      </c>
      <c r="E8090">
        <v>2</v>
      </c>
      <c r="F8090">
        <v>2010</v>
      </c>
      <c r="G8090" s="161">
        <v>3990563.3695399999</v>
      </c>
      <c r="H8090" s="161"/>
    </row>
    <row r="8091" spans="2:8" x14ac:dyDescent="0.25">
      <c r="B8091" t="s">
        <v>226</v>
      </c>
      <c r="C8091" t="s">
        <v>250</v>
      </c>
      <c r="D8091" t="s">
        <v>251</v>
      </c>
      <c r="E8091">
        <v>2</v>
      </c>
      <c r="F8091">
        <v>2015</v>
      </c>
      <c r="G8091" s="161">
        <v>3924284.6886399998</v>
      </c>
      <c r="H8091" s="161"/>
    </row>
    <row r="8092" spans="2:8" x14ac:dyDescent="0.25">
      <c r="B8092" t="s">
        <v>226</v>
      </c>
      <c r="C8092" t="s">
        <v>250</v>
      </c>
      <c r="D8092" t="s">
        <v>251</v>
      </c>
      <c r="E8092">
        <v>2</v>
      </c>
      <c r="F8092">
        <v>2020</v>
      </c>
      <c r="G8092" s="161">
        <v>3970053.91438</v>
      </c>
      <c r="H8092" s="161"/>
    </row>
    <row r="8093" spans="2:8" x14ac:dyDescent="0.25">
      <c r="B8093" t="s">
        <v>226</v>
      </c>
      <c r="C8093" t="s">
        <v>250</v>
      </c>
      <c r="D8093" t="s">
        <v>251</v>
      </c>
      <c r="E8093">
        <v>2</v>
      </c>
      <c r="F8093">
        <v>2025</v>
      </c>
      <c r="G8093" s="161">
        <v>3927024.4992999998</v>
      </c>
      <c r="H8093" s="161"/>
    </row>
    <row r="8094" spans="2:8" x14ac:dyDescent="0.25">
      <c r="B8094" t="s">
        <v>226</v>
      </c>
      <c r="C8094" t="s">
        <v>250</v>
      </c>
      <c r="D8094" t="s">
        <v>251</v>
      </c>
      <c r="E8094">
        <v>2</v>
      </c>
      <c r="F8094">
        <v>2030</v>
      </c>
      <c r="G8094" s="161">
        <v>3806809.8974199998</v>
      </c>
      <c r="H8094" s="161"/>
    </row>
    <row r="8095" spans="2:8" x14ac:dyDescent="0.25">
      <c r="B8095" t="s">
        <v>226</v>
      </c>
      <c r="C8095" t="s">
        <v>250</v>
      </c>
      <c r="D8095" t="s">
        <v>251</v>
      </c>
      <c r="E8095">
        <v>2</v>
      </c>
      <c r="F8095">
        <v>2035</v>
      </c>
      <c r="G8095" s="161">
        <v>3628622.92881</v>
      </c>
      <c r="H8095" s="161"/>
    </row>
    <row r="8096" spans="2:8" x14ac:dyDescent="0.25">
      <c r="B8096" t="s">
        <v>226</v>
      </c>
      <c r="C8096" t="s">
        <v>250</v>
      </c>
      <c r="D8096" t="s">
        <v>251</v>
      </c>
      <c r="E8096">
        <v>2</v>
      </c>
      <c r="F8096">
        <v>2040</v>
      </c>
      <c r="G8096" s="161">
        <v>3444806.7347499998</v>
      </c>
      <c r="H8096" s="161"/>
    </row>
    <row r="8097" spans="2:8" x14ac:dyDescent="0.25">
      <c r="B8097" t="s">
        <v>226</v>
      </c>
      <c r="C8097" t="s">
        <v>250</v>
      </c>
      <c r="D8097" t="s">
        <v>251</v>
      </c>
      <c r="E8097">
        <v>2</v>
      </c>
      <c r="F8097">
        <v>2045</v>
      </c>
      <c r="G8097" s="161">
        <v>3313113.3872400001</v>
      </c>
      <c r="H8097" s="161"/>
    </row>
    <row r="8098" spans="2:8" x14ac:dyDescent="0.25">
      <c r="B8098" t="s">
        <v>226</v>
      </c>
      <c r="C8098" t="s">
        <v>250</v>
      </c>
      <c r="D8098" t="s">
        <v>251</v>
      </c>
      <c r="E8098">
        <v>2</v>
      </c>
      <c r="F8098">
        <v>2050</v>
      </c>
      <c r="G8098" s="161">
        <v>3275172.10855</v>
      </c>
      <c r="H8098" s="161"/>
    </row>
    <row r="8099" spans="2:8" x14ac:dyDescent="0.25">
      <c r="B8099" t="s">
        <v>226</v>
      </c>
      <c r="C8099" t="s">
        <v>250</v>
      </c>
      <c r="D8099" t="s">
        <v>251</v>
      </c>
      <c r="E8099">
        <v>3</v>
      </c>
      <c r="F8099">
        <v>2010</v>
      </c>
      <c r="G8099" s="161">
        <v>1726631.6068899999</v>
      </c>
      <c r="H8099" s="161"/>
    </row>
    <row r="8100" spans="2:8" x14ac:dyDescent="0.25">
      <c r="B8100" t="s">
        <v>226</v>
      </c>
      <c r="C8100" t="s">
        <v>250</v>
      </c>
      <c r="D8100" t="s">
        <v>251</v>
      </c>
      <c r="E8100">
        <v>3</v>
      </c>
      <c r="F8100">
        <v>2015</v>
      </c>
      <c r="G8100" s="161">
        <v>1658136.0466199999</v>
      </c>
      <c r="H8100" s="161"/>
    </row>
    <row r="8101" spans="2:8" x14ac:dyDescent="0.25">
      <c r="B8101" t="s">
        <v>226</v>
      </c>
      <c r="C8101" t="s">
        <v>250</v>
      </c>
      <c r="D8101" t="s">
        <v>251</v>
      </c>
      <c r="E8101">
        <v>3</v>
      </c>
      <c r="F8101">
        <v>2020</v>
      </c>
      <c r="G8101" s="161">
        <v>1571072.9211299999</v>
      </c>
      <c r="H8101" s="161"/>
    </row>
    <row r="8102" spans="2:8" x14ac:dyDescent="0.25">
      <c r="B8102" t="s">
        <v>226</v>
      </c>
      <c r="C8102" t="s">
        <v>250</v>
      </c>
      <c r="D8102" t="s">
        <v>251</v>
      </c>
      <c r="E8102">
        <v>3</v>
      </c>
      <c r="F8102">
        <v>2025</v>
      </c>
      <c r="G8102" s="161">
        <v>1486993.2114299999</v>
      </c>
      <c r="H8102" s="161"/>
    </row>
    <row r="8103" spans="2:8" x14ac:dyDescent="0.25">
      <c r="B8103" t="s">
        <v>226</v>
      </c>
      <c r="C8103" t="s">
        <v>250</v>
      </c>
      <c r="D8103" t="s">
        <v>251</v>
      </c>
      <c r="E8103">
        <v>3</v>
      </c>
      <c r="F8103">
        <v>2030</v>
      </c>
      <c r="G8103" s="161">
        <v>1395282.6222699999</v>
      </c>
      <c r="H8103" s="161"/>
    </row>
    <row r="8104" spans="2:8" x14ac:dyDescent="0.25">
      <c r="B8104" t="s">
        <v>226</v>
      </c>
      <c r="C8104" t="s">
        <v>250</v>
      </c>
      <c r="D8104" t="s">
        <v>251</v>
      </c>
      <c r="E8104">
        <v>3</v>
      </c>
      <c r="F8104">
        <v>2035</v>
      </c>
      <c r="G8104" s="161">
        <v>1370876.9191999999</v>
      </c>
      <c r="H8104" s="161"/>
    </row>
    <row r="8105" spans="2:8" x14ac:dyDescent="0.25">
      <c r="B8105" t="s">
        <v>226</v>
      </c>
      <c r="C8105" t="s">
        <v>250</v>
      </c>
      <c r="D8105" t="s">
        <v>251</v>
      </c>
      <c r="E8105">
        <v>3</v>
      </c>
      <c r="F8105">
        <v>2040</v>
      </c>
      <c r="G8105" s="161">
        <v>1360134.6154799999</v>
      </c>
      <c r="H8105" s="161"/>
    </row>
    <row r="8106" spans="2:8" x14ac:dyDescent="0.25">
      <c r="B8106" t="s">
        <v>226</v>
      </c>
      <c r="C8106" t="s">
        <v>250</v>
      </c>
      <c r="D8106" t="s">
        <v>251</v>
      </c>
      <c r="E8106">
        <v>3</v>
      </c>
      <c r="F8106">
        <v>2045</v>
      </c>
      <c r="G8106" s="161">
        <v>1342522.5520200001</v>
      </c>
      <c r="H8106" s="161"/>
    </row>
    <row r="8107" spans="2:8" x14ac:dyDescent="0.25">
      <c r="B8107" t="s">
        <v>226</v>
      </c>
      <c r="C8107" t="s">
        <v>250</v>
      </c>
      <c r="D8107" t="s">
        <v>251</v>
      </c>
      <c r="E8107">
        <v>3</v>
      </c>
      <c r="F8107">
        <v>2050</v>
      </c>
      <c r="G8107" s="161">
        <v>1345506.5592400001</v>
      </c>
      <c r="H8107" s="161"/>
    </row>
    <row r="8108" spans="2:8" x14ac:dyDescent="0.25">
      <c r="B8108" t="s">
        <v>226</v>
      </c>
      <c r="C8108" t="s">
        <v>250</v>
      </c>
      <c r="D8108" t="s">
        <v>251</v>
      </c>
      <c r="E8108">
        <v>4</v>
      </c>
      <c r="F8108">
        <v>2010</v>
      </c>
      <c r="G8108" s="161">
        <v>1905352.9609000001</v>
      </c>
      <c r="H8108" s="161"/>
    </row>
    <row r="8109" spans="2:8" x14ac:dyDescent="0.25">
      <c r="B8109" t="s">
        <v>226</v>
      </c>
      <c r="C8109" t="s">
        <v>250</v>
      </c>
      <c r="D8109" t="s">
        <v>251</v>
      </c>
      <c r="E8109">
        <v>4</v>
      </c>
      <c r="F8109">
        <v>2015</v>
      </c>
      <c r="G8109" s="161">
        <v>1703995.8001600001</v>
      </c>
      <c r="H8109" s="161"/>
    </row>
    <row r="8110" spans="2:8" x14ac:dyDescent="0.25">
      <c r="B8110" t="s">
        <v>226</v>
      </c>
      <c r="C8110" t="s">
        <v>250</v>
      </c>
      <c r="D8110" t="s">
        <v>251</v>
      </c>
      <c r="E8110">
        <v>4</v>
      </c>
      <c r="F8110">
        <v>2020</v>
      </c>
      <c r="G8110" s="161">
        <v>1617356.45973</v>
      </c>
      <c r="H8110" s="161"/>
    </row>
    <row r="8111" spans="2:8" x14ac:dyDescent="0.25">
      <c r="B8111" t="s">
        <v>226</v>
      </c>
      <c r="C8111" t="s">
        <v>250</v>
      </c>
      <c r="D8111" t="s">
        <v>251</v>
      </c>
      <c r="E8111">
        <v>4</v>
      </c>
      <c r="F8111">
        <v>2025</v>
      </c>
      <c r="G8111" s="161">
        <v>1618595.9116100001</v>
      </c>
      <c r="H8111" s="161"/>
    </row>
    <row r="8112" spans="2:8" x14ac:dyDescent="0.25">
      <c r="B8112" t="s">
        <v>226</v>
      </c>
      <c r="C8112" t="s">
        <v>250</v>
      </c>
      <c r="D8112" t="s">
        <v>251</v>
      </c>
      <c r="E8112">
        <v>4</v>
      </c>
      <c r="F8112">
        <v>2030</v>
      </c>
      <c r="G8112" s="161">
        <v>1553684.7757300001</v>
      </c>
      <c r="H8112" s="161"/>
    </row>
    <row r="8113" spans="2:8" x14ac:dyDescent="0.25">
      <c r="B8113" t="s">
        <v>226</v>
      </c>
      <c r="C8113" t="s">
        <v>250</v>
      </c>
      <c r="D8113" t="s">
        <v>251</v>
      </c>
      <c r="E8113">
        <v>4</v>
      </c>
      <c r="F8113">
        <v>2035</v>
      </c>
      <c r="G8113" s="161">
        <v>1552561.64906</v>
      </c>
      <c r="H8113" s="161"/>
    </row>
    <row r="8114" spans="2:8" x14ac:dyDescent="0.25">
      <c r="B8114" t="s">
        <v>226</v>
      </c>
      <c r="C8114" t="s">
        <v>250</v>
      </c>
      <c r="D8114" t="s">
        <v>251</v>
      </c>
      <c r="E8114">
        <v>4</v>
      </c>
      <c r="F8114">
        <v>2040</v>
      </c>
      <c r="G8114" s="161">
        <v>1572396.3596600001</v>
      </c>
      <c r="H8114" s="161"/>
    </row>
    <row r="8115" spans="2:8" x14ac:dyDescent="0.25">
      <c r="B8115" t="s">
        <v>226</v>
      </c>
      <c r="C8115" t="s">
        <v>250</v>
      </c>
      <c r="D8115" t="s">
        <v>251</v>
      </c>
      <c r="E8115">
        <v>4</v>
      </c>
      <c r="F8115">
        <v>2045</v>
      </c>
      <c r="G8115" s="161">
        <v>1517998.71961</v>
      </c>
      <c r="H8115" s="161"/>
    </row>
    <row r="8116" spans="2:8" x14ac:dyDescent="0.25">
      <c r="B8116" t="s">
        <v>226</v>
      </c>
      <c r="C8116" t="s">
        <v>250</v>
      </c>
      <c r="D8116" t="s">
        <v>251</v>
      </c>
      <c r="E8116">
        <v>4</v>
      </c>
      <c r="F8116">
        <v>2050</v>
      </c>
      <c r="G8116" s="161">
        <v>1467912.6772100001</v>
      </c>
      <c r="H8116" s="161"/>
    </row>
    <row r="8117" spans="2:8" x14ac:dyDescent="0.25">
      <c r="B8117" t="s">
        <v>226</v>
      </c>
      <c r="C8117" t="s">
        <v>250</v>
      </c>
      <c r="D8117" t="s">
        <v>251</v>
      </c>
      <c r="E8117">
        <v>5</v>
      </c>
      <c r="F8117">
        <v>2010</v>
      </c>
      <c r="G8117" s="161">
        <v>848034.37469600001</v>
      </c>
      <c r="H8117" s="161"/>
    </row>
    <row r="8118" spans="2:8" x14ac:dyDescent="0.25">
      <c r="B8118" t="s">
        <v>226</v>
      </c>
      <c r="C8118" t="s">
        <v>250</v>
      </c>
      <c r="D8118" t="s">
        <v>251</v>
      </c>
      <c r="E8118">
        <v>5</v>
      </c>
      <c r="F8118">
        <v>2015</v>
      </c>
      <c r="G8118" s="161">
        <v>701210.28039600002</v>
      </c>
      <c r="H8118" s="161"/>
    </row>
    <row r="8119" spans="2:8" x14ac:dyDescent="0.25">
      <c r="B8119" t="s">
        <v>226</v>
      </c>
      <c r="C8119" t="s">
        <v>250</v>
      </c>
      <c r="D8119" t="s">
        <v>251</v>
      </c>
      <c r="E8119">
        <v>5</v>
      </c>
      <c r="F8119">
        <v>2020</v>
      </c>
      <c r="G8119" s="161">
        <v>632579.40798000002</v>
      </c>
      <c r="H8119" s="161"/>
    </row>
    <row r="8120" spans="2:8" x14ac:dyDescent="0.25">
      <c r="B8120" t="s">
        <v>226</v>
      </c>
      <c r="C8120" t="s">
        <v>250</v>
      </c>
      <c r="D8120" t="s">
        <v>251</v>
      </c>
      <c r="E8120">
        <v>5</v>
      </c>
      <c r="F8120">
        <v>2025</v>
      </c>
      <c r="G8120" s="161">
        <v>598664.89699000004</v>
      </c>
      <c r="H8120" s="161"/>
    </row>
    <row r="8121" spans="2:8" x14ac:dyDescent="0.25">
      <c r="B8121" t="s">
        <v>226</v>
      </c>
      <c r="C8121" t="s">
        <v>250</v>
      </c>
      <c r="D8121" t="s">
        <v>251</v>
      </c>
      <c r="E8121">
        <v>5</v>
      </c>
      <c r="F8121">
        <v>2030</v>
      </c>
      <c r="G8121" s="161">
        <v>610488.47087700001</v>
      </c>
      <c r="H8121" s="161"/>
    </row>
    <row r="8122" spans="2:8" x14ac:dyDescent="0.25">
      <c r="B8122" t="s">
        <v>226</v>
      </c>
      <c r="C8122" t="s">
        <v>250</v>
      </c>
      <c r="D8122" t="s">
        <v>251</v>
      </c>
      <c r="E8122">
        <v>5</v>
      </c>
      <c r="F8122">
        <v>2035</v>
      </c>
      <c r="G8122" s="161">
        <v>610572.49355999997</v>
      </c>
      <c r="H8122" s="161"/>
    </row>
    <row r="8123" spans="2:8" x14ac:dyDescent="0.25">
      <c r="B8123" t="s">
        <v>226</v>
      </c>
      <c r="C8123" t="s">
        <v>250</v>
      </c>
      <c r="D8123" t="s">
        <v>251</v>
      </c>
      <c r="E8123">
        <v>5</v>
      </c>
      <c r="F8123">
        <v>2040</v>
      </c>
      <c r="G8123" s="161">
        <v>610511.87877099996</v>
      </c>
      <c r="H8123" s="161"/>
    </row>
    <row r="8124" spans="2:8" x14ac:dyDescent="0.25">
      <c r="B8124" t="s">
        <v>226</v>
      </c>
      <c r="C8124" t="s">
        <v>250</v>
      </c>
      <c r="D8124" t="s">
        <v>251</v>
      </c>
      <c r="E8124">
        <v>5</v>
      </c>
      <c r="F8124">
        <v>2045</v>
      </c>
      <c r="G8124" s="161">
        <v>597937.96651299996</v>
      </c>
      <c r="H8124" s="161"/>
    </row>
    <row r="8125" spans="2:8" x14ac:dyDescent="0.25">
      <c r="B8125" t="s">
        <v>226</v>
      </c>
      <c r="C8125" t="s">
        <v>250</v>
      </c>
      <c r="D8125" t="s">
        <v>251</v>
      </c>
      <c r="E8125">
        <v>5</v>
      </c>
      <c r="F8125">
        <v>2050</v>
      </c>
      <c r="G8125" s="161">
        <v>591562.91362799995</v>
      </c>
      <c r="H8125" s="161"/>
    </row>
    <row r="8126" spans="2:8" x14ac:dyDescent="0.25">
      <c r="B8126" t="s">
        <v>226</v>
      </c>
      <c r="C8126" t="s">
        <v>250</v>
      </c>
      <c r="D8126" t="s">
        <v>251</v>
      </c>
      <c r="E8126">
        <v>6</v>
      </c>
      <c r="F8126">
        <v>2010</v>
      </c>
      <c r="G8126" s="161">
        <v>318682.14463400003</v>
      </c>
      <c r="H8126" s="161"/>
    </row>
    <row r="8127" spans="2:8" x14ac:dyDescent="0.25">
      <c r="B8127" t="s">
        <v>226</v>
      </c>
      <c r="C8127" t="s">
        <v>250</v>
      </c>
      <c r="D8127" t="s">
        <v>251</v>
      </c>
      <c r="E8127">
        <v>6</v>
      </c>
      <c r="F8127">
        <v>2015</v>
      </c>
      <c r="G8127" s="161">
        <v>266847.526343</v>
      </c>
      <c r="H8127" s="161"/>
    </row>
    <row r="8128" spans="2:8" x14ac:dyDescent="0.25">
      <c r="B8128" t="s">
        <v>226</v>
      </c>
      <c r="C8128" t="s">
        <v>250</v>
      </c>
      <c r="D8128" t="s">
        <v>251</v>
      </c>
      <c r="E8128">
        <v>6</v>
      </c>
      <c r="F8128">
        <v>2020</v>
      </c>
      <c r="G8128" s="161">
        <v>243192.97515400001</v>
      </c>
      <c r="H8128" s="161"/>
    </row>
    <row r="8129" spans="2:8" x14ac:dyDescent="0.25">
      <c r="B8129" t="s">
        <v>226</v>
      </c>
      <c r="C8129" t="s">
        <v>250</v>
      </c>
      <c r="D8129" t="s">
        <v>251</v>
      </c>
      <c r="E8129">
        <v>6</v>
      </c>
      <c r="F8129">
        <v>2025</v>
      </c>
      <c r="G8129" s="161">
        <v>238682.97056799999</v>
      </c>
      <c r="H8129" s="161"/>
    </row>
    <row r="8130" spans="2:8" x14ac:dyDescent="0.25">
      <c r="B8130" t="s">
        <v>226</v>
      </c>
      <c r="C8130" t="s">
        <v>250</v>
      </c>
      <c r="D8130" t="s">
        <v>251</v>
      </c>
      <c r="E8130">
        <v>6</v>
      </c>
      <c r="F8130">
        <v>2030</v>
      </c>
      <c r="G8130" s="161">
        <v>239094.100061</v>
      </c>
      <c r="H8130" s="161"/>
    </row>
    <row r="8131" spans="2:8" x14ac:dyDescent="0.25">
      <c r="B8131" t="s">
        <v>226</v>
      </c>
      <c r="C8131" t="s">
        <v>250</v>
      </c>
      <c r="D8131" t="s">
        <v>251</v>
      </c>
      <c r="E8131">
        <v>6</v>
      </c>
      <c r="F8131">
        <v>2035</v>
      </c>
      <c r="G8131" s="161">
        <v>252389.036643</v>
      </c>
      <c r="H8131" s="161"/>
    </row>
    <row r="8132" spans="2:8" x14ac:dyDescent="0.25">
      <c r="B8132" t="s">
        <v>226</v>
      </c>
      <c r="C8132" t="s">
        <v>250</v>
      </c>
      <c r="D8132" t="s">
        <v>251</v>
      </c>
      <c r="E8132">
        <v>6</v>
      </c>
      <c r="F8132">
        <v>2040</v>
      </c>
      <c r="G8132" s="161">
        <v>243765.93339600001</v>
      </c>
      <c r="H8132" s="161"/>
    </row>
    <row r="8133" spans="2:8" x14ac:dyDescent="0.25">
      <c r="B8133" t="s">
        <v>226</v>
      </c>
      <c r="C8133" t="s">
        <v>250</v>
      </c>
      <c r="D8133" t="s">
        <v>251</v>
      </c>
      <c r="E8133">
        <v>6</v>
      </c>
      <c r="F8133">
        <v>2045</v>
      </c>
      <c r="G8133" s="161">
        <v>242206.473531</v>
      </c>
      <c r="H8133" s="161"/>
    </row>
    <row r="8134" spans="2:8" x14ac:dyDescent="0.25">
      <c r="B8134" t="s">
        <v>226</v>
      </c>
      <c r="C8134" t="s">
        <v>250</v>
      </c>
      <c r="D8134" t="s">
        <v>251</v>
      </c>
      <c r="E8134">
        <v>6</v>
      </c>
      <c r="F8134">
        <v>2050</v>
      </c>
      <c r="G8134" s="161">
        <v>237454.01269800001</v>
      </c>
      <c r="H8134" s="161"/>
    </row>
    <row r="8135" spans="2:8" x14ac:dyDescent="0.25">
      <c r="B8135" t="s">
        <v>226</v>
      </c>
      <c r="C8135" t="s">
        <v>250</v>
      </c>
      <c r="D8135" t="s">
        <v>254</v>
      </c>
      <c r="E8135">
        <v>1</v>
      </c>
      <c r="F8135">
        <v>2010</v>
      </c>
      <c r="G8135" s="161">
        <v>1012058.59881</v>
      </c>
      <c r="H8135" s="161"/>
    </row>
    <row r="8136" spans="2:8" x14ac:dyDescent="0.25">
      <c r="B8136" t="s">
        <v>226</v>
      </c>
      <c r="C8136" t="s">
        <v>250</v>
      </c>
      <c r="D8136" t="s">
        <v>254</v>
      </c>
      <c r="E8136">
        <v>1</v>
      </c>
      <c r="F8136">
        <v>2015</v>
      </c>
      <c r="G8136" s="161">
        <v>1235401.4133299999</v>
      </c>
      <c r="H8136" s="161"/>
    </row>
    <row r="8137" spans="2:8" x14ac:dyDescent="0.25">
      <c r="B8137" t="s">
        <v>226</v>
      </c>
      <c r="C8137" t="s">
        <v>250</v>
      </c>
      <c r="D8137" t="s">
        <v>254</v>
      </c>
      <c r="E8137">
        <v>1</v>
      </c>
      <c r="F8137">
        <v>2020</v>
      </c>
      <c r="G8137" s="161">
        <v>1280339.31369</v>
      </c>
      <c r="H8137" s="161"/>
    </row>
    <row r="8138" spans="2:8" x14ac:dyDescent="0.25">
      <c r="B8138" t="s">
        <v>226</v>
      </c>
      <c r="C8138" t="s">
        <v>250</v>
      </c>
      <c r="D8138" t="s">
        <v>254</v>
      </c>
      <c r="E8138">
        <v>1</v>
      </c>
      <c r="F8138">
        <v>2025</v>
      </c>
      <c r="G8138" s="161">
        <v>1307264.98129</v>
      </c>
      <c r="H8138" s="161"/>
    </row>
    <row r="8139" spans="2:8" x14ac:dyDescent="0.25">
      <c r="B8139" t="s">
        <v>226</v>
      </c>
      <c r="C8139" t="s">
        <v>250</v>
      </c>
      <c r="D8139" t="s">
        <v>254</v>
      </c>
      <c r="E8139">
        <v>1</v>
      </c>
      <c r="F8139">
        <v>2030</v>
      </c>
      <c r="G8139" s="161">
        <v>1298738.56394</v>
      </c>
      <c r="H8139" s="161"/>
    </row>
    <row r="8140" spans="2:8" x14ac:dyDescent="0.25">
      <c r="B8140" t="s">
        <v>226</v>
      </c>
      <c r="C8140" t="s">
        <v>250</v>
      </c>
      <c r="D8140" t="s">
        <v>254</v>
      </c>
      <c r="E8140">
        <v>1</v>
      </c>
      <c r="F8140">
        <v>2035</v>
      </c>
      <c r="G8140" s="161">
        <v>1267043.5361299999</v>
      </c>
      <c r="H8140" s="161"/>
    </row>
    <row r="8141" spans="2:8" x14ac:dyDescent="0.25">
      <c r="B8141" t="s">
        <v>226</v>
      </c>
      <c r="C8141" t="s">
        <v>250</v>
      </c>
      <c r="D8141" t="s">
        <v>254</v>
      </c>
      <c r="E8141">
        <v>1</v>
      </c>
      <c r="F8141">
        <v>2040</v>
      </c>
      <c r="G8141" s="161">
        <v>1228048.87246</v>
      </c>
      <c r="H8141" s="161"/>
    </row>
    <row r="8142" spans="2:8" x14ac:dyDescent="0.25">
      <c r="B8142" t="s">
        <v>226</v>
      </c>
      <c r="C8142" t="s">
        <v>250</v>
      </c>
      <c r="D8142" t="s">
        <v>254</v>
      </c>
      <c r="E8142">
        <v>1</v>
      </c>
      <c r="F8142">
        <v>2045</v>
      </c>
      <c r="G8142" s="161">
        <v>1183254.58513</v>
      </c>
      <c r="H8142" s="161"/>
    </row>
    <row r="8143" spans="2:8" x14ac:dyDescent="0.25">
      <c r="B8143" t="s">
        <v>226</v>
      </c>
      <c r="C8143" t="s">
        <v>250</v>
      </c>
      <c r="D8143" t="s">
        <v>254</v>
      </c>
      <c r="E8143">
        <v>1</v>
      </c>
      <c r="F8143">
        <v>2050</v>
      </c>
      <c r="G8143" s="161">
        <v>1173216.3531599999</v>
      </c>
      <c r="H8143" s="161"/>
    </row>
    <row r="8144" spans="2:8" x14ac:dyDescent="0.25">
      <c r="B8144" t="s">
        <v>226</v>
      </c>
      <c r="C8144" t="s">
        <v>250</v>
      </c>
      <c r="D8144" t="s">
        <v>254</v>
      </c>
      <c r="E8144">
        <v>2</v>
      </c>
      <c r="F8144">
        <v>2010</v>
      </c>
      <c r="G8144" s="161">
        <v>2463414.7299000002</v>
      </c>
      <c r="H8144" s="161"/>
    </row>
    <row r="8145" spans="2:8" x14ac:dyDescent="0.25">
      <c r="B8145" t="s">
        <v>226</v>
      </c>
      <c r="C8145" t="s">
        <v>250</v>
      </c>
      <c r="D8145" t="s">
        <v>254</v>
      </c>
      <c r="E8145">
        <v>2</v>
      </c>
      <c r="F8145">
        <v>2015</v>
      </c>
      <c r="G8145" s="161">
        <v>2275919.8892199998</v>
      </c>
      <c r="H8145" s="161"/>
    </row>
    <row r="8146" spans="2:8" x14ac:dyDescent="0.25">
      <c r="B8146" t="s">
        <v>226</v>
      </c>
      <c r="C8146" t="s">
        <v>250</v>
      </c>
      <c r="D8146" t="s">
        <v>254</v>
      </c>
      <c r="E8146">
        <v>2</v>
      </c>
      <c r="F8146">
        <v>2020</v>
      </c>
      <c r="G8146" s="161">
        <v>2142683.6553400001</v>
      </c>
      <c r="H8146" s="161"/>
    </row>
    <row r="8147" spans="2:8" x14ac:dyDescent="0.25">
      <c r="B8147" t="s">
        <v>226</v>
      </c>
      <c r="C8147" t="s">
        <v>250</v>
      </c>
      <c r="D8147" t="s">
        <v>254</v>
      </c>
      <c r="E8147">
        <v>2</v>
      </c>
      <c r="F8147">
        <v>2025</v>
      </c>
      <c r="G8147" s="161">
        <v>2016347.4292299999</v>
      </c>
      <c r="H8147" s="161"/>
    </row>
    <row r="8148" spans="2:8" x14ac:dyDescent="0.25">
      <c r="B8148" t="s">
        <v>226</v>
      </c>
      <c r="C8148" t="s">
        <v>250</v>
      </c>
      <c r="D8148" t="s">
        <v>254</v>
      </c>
      <c r="E8148">
        <v>2</v>
      </c>
      <c r="F8148">
        <v>2030</v>
      </c>
      <c r="G8148" s="161">
        <v>1870111.9507200001</v>
      </c>
      <c r="H8148" s="161"/>
    </row>
    <row r="8149" spans="2:8" x14ac:dyDescent="0.25">
      <c r="B8149" t="s">
        <v>226</v>
      </c>
      <c r="C8149" t="s">
        <v>250</v>
      </c>
      <c r="D8149" t="s">
        <v>254</v>
      </c>
      <c r="E8149">
        <v>2</v>
      </c>
      <c r="F8149">
        <v>2035</v>
      </c>
      <c r="G8149" s="161">
        <v>1773747.5306200001</v>
      </c>
      <c r="H8149" s="161"/>
    </row>
    <row r="8150" spans="2:8" x14ac:dyDescent="0.25">
      <c r="B8150" t="s">
        <v>226</v>
      </c>
      <c r="C8150" t="s">
        <v>250</v>
      </c>
      <c r="D8150" t="s">
        <v>254</v>
      </c>
      <c r="E8150">
        <v>2</v>
      </c>
      <c r="F8150">
        <v>2040</v>
      </c>
      <c r="G8150" s="161">
        <v>1658464.56718</v>
      </c>
      <c r="H8150" s="161"/>
    </row>
    <row r="8151" spans="2:8" x14ac:dyDescent="0.25">
      <c r="B8151" t="s">
        <v>226</v>
      </c>
      <c r="C8151" t="s">
        <v>250</v>
      </c>
      <c r="D8151" t="s">
        <v>254</v>
      </c>
      <c r="E8151">
        <v>2</v>
      </c>
      <c r="F8151">
        <v>2045</v>
      </c>
      <c r="G8151" s="161">
        <v>1620186.79828</v>
      </c>
      <c r="H8151" s="161"/>
    </row>
    <row r="8152" spans="2:8" x14ac:dyDescent="0.25">
      <c r="B8152" t="s">
        <v>226</v>
      </c>
      <c r="C8152" t="s">
        <v>250</v>
      </c>
      <c r="D8152" t="s">
        <v>254</v>
      </c>
      <c r="E8152">
        <v>2</v>
      </c>
      <c r="F8152">
        <v>2050</v>
      </c>
      <c r="G8152" s="161">
        <v>1602906.4149799999</v>
      </c>
      <c r="H8152" s="161"/>
    </row>
    <row r="8153" spans="2:8" x14ac:dyDescent="0.25">
      <c r="B8153" t="s">
        <v>226</v>
      </c>
      <c r="C8153" t="s">
        <v>250</v>
      </c>
      <c r="D8153" t="s">
        <v>254</v>
      </c>
      <c r="E8153">
        <v>3</v>
      </c>
      <c r="F8153">
        <v>2010</v>
      </c>
      <c r="G8153" s="161">
        <v>713201.56316599995</v>
      </c>
      <c r="H8153" s="161"/>
    </row>
    <row r="8154" spans="2:8" x14ac:dyDescent="0.25">
      <c r="B8154" t="s">
        <v>226</v>
      </c>
      <c r="C8154" t="s">
        <v>250</v>
      </c>
      <c r="D8154" t="s">
        <v>254</v>
      </c>
      <c r="E8154">
        <v>3</v>
      </c>
      <c r="F8154">
        <v>2015</v>
      </c>
      <c r="G8154" s="161">
        <v>681203.85719100002</v>
      </c>
      <c r="H8154" s="161"/>
    </row>
    <row r="8155" spans="2:8" x14ac:dyDescent="0.25">
      <c r="B8155" t="s">
        <v>226</v>
      </c>
      <c r="C8155" t="s">
        <v>250</v>
      </c>
      <c r="D8155" t="s">
        <v>254</v>
      </c>
      <c r="E8155">
        <v>3</v>
      </c>
      <c r="F8155">
        <v>2020</v>
      </c>
      <c r="G8155" s="161">
        <v>651244.71909699996</v>
      </c>
      <c r="H8155" s="161"/>
    </row>
    <row r="8156" spans="2:8" x14ac:dyDescent="0.25">
      <c r="B8156" t="s">
        <v>226</v>
      </c>
      <c r="C8156" t="s">
        <v>250</v>
      </c>
      <c r="D8156" t="s">
        <v>254</v>
      </c>
      <c r="E8156">
        <v>3</v>
      </c>
      <c r="F8156">
        <v>2025</v>
      </c>
      <c r="G8156" s="161">
        <v>625660.83558399999</v>
      </c>
      <c r="H8156" s="161"/>
    </row>
    <row r="8157" spans="2:8" x14ac:dyDescent="0.25">
      <c r="B8157" t="s">
        <v>226</v>
      </c>
      <c r="C8157" t="s">
        <v>250</v>
      </c>
      <c r="D8157" t="s">
        <v>254</v>
      </c>
      <c r="E8157">
        <v>3</v>
      </c>
      <c r="F8157">
        <v>2030</v>
      </c>
      <c r="G8157" s="161">
        <v>604062.51249600004</v>
      </c>
      <c r="H8157" s="161"/>
    </row>
    <row r="8158" spans="2:8" x14ac:dyDescent="0.25">
      <c r="B8158" t="s">
        <v>226</v>
      </c>
      <c r="C8158" t="s">
        <v>250</v>
      </c>
      <c r="D8158" t="s">
        <v>254</v>
      </c>
      <c r="E8158">
        <v>3</v>
      </c>
      <c r="F8158">
        <v>2035</v>
      </c>
      <c r="G8158" s="161">
        <v>572658.48470200005</v>
      </c>
      <c r="H8158" s="161"/>
    </row>
    <row r="8159" spans="2:8" x14ac:dyDescent="0.25">
      <c r="B8159" t="s">
        <v>226</v>
      </c>
      <c r="C8159" t="s">
        <v>250</v>
      </c>
      <c r="D8159" t="s">
        <v>254</v>
      </c>
      <c r="E8159">
        <v>3</v>
      </c>
      <c r="F8159">
        <v>2040</v>
      </c>
      <c r="G8159" s="161">
        <v>578720.95759200002</v>
      </c>
      <c r="H8159" s="161"/>
    </row>
    <row r="8160" spans="2:8" x14ac:dyDescent="0.25">
      <c r="B8160" t="s">
        <v>226</v>
      </c>
      <c r="C8160" t="s">
        <v>250</v>
      </c>
      <c r="D8160" t="s">
        <v>254</v>
      </c>
      <c r="E8160">
        <v>3</v>
      </c>
      <c r="F8160">
        <v>2045</v>
      </c>
      <c r="G8160" s="161">
        <v>583877.55741000001</v>
      </c>
      <c r="H8160" s="161"/>
    </row>
    <row r="8161" spans="2:8" x14ac:dyDescent="0.25">
      <c r="B8161" t="s">
        <v>226</v>
      </c>
      <c r="C8161" t="s">
        <v>250</v>
      </c>
      <c r="D8161" t="s">
        <v>254</v>
      </c>
      <c r="E8161">
        <v>3</v>
      </c>
      <c r="F8161">
        <v>2050</v>
      </c>
      <c r="G8161" s="161">
        <v>577900.72265799996</v>
      </c>
      <c r="H8161" s="161"/>
    </row>
    <row r="8162" spans="2:8" x14ac:dyDescent="0.25">
      <c r="B8162" t="s">
        <v>226</v>
      </c>
      <c r="C8162" t="s">
        <v>250</v>
      </c>
      <c r="D8162" t="s">
        <v>254</v>
      </c>
      <c r="E8162">
        <v>4</v>
      </c>
      <c r="F8162">
        <v>2010</v>
      </c>
      <c r="G8162" s="161">
        <v>855189.79784200003</v>
      </c>
      <c r="H8162" s="161"/>
    </row>
    <row r="8163" spans="2:8" x14ac:dyDescent="0.25">
      <c r="B8163" t="s">
        <v>226</v>
      </c>
      <c r="C8163" t="s">
        <v>250</v>
      </c>
      <c r="D8163" t="s">
        <v>254</v>
      </c>
      <c r="E8163">
        <v>4</v>
      </c>
      <c r="F8163">
        <v>2015</v>
      </c>
      <c r="G8163" s="161">
        <v>750768.42852900003</v>
      </c>
      <c r="H8163" s="161"/>
    </row>
    <row r="8164" spans="2:8" x14ac:dyDescent="0.25">
      <c r="B8164" t="s">
        <v>226</v>
      </c>
      <c r="C8164" t="s">
        <v>250</v>
      </c>
      <c r="D8164" t="s">
        <v>254</v>
      </c>
      <c r="E8164">
        <v>4</v>
      </c>
      <c r="F8164">
        <v>2020</v>
      </c>
      <c r="G8164" s="161">
        <v>726396.93990300002</v>
      </c>
      <c r="H8164" s="161"/>
    </row>
    <row r="8165" spans="2:8" x14ac:dyDescent="0.25">
      <c r="B8165" t="s">
        <v>226</v>
      </c>
      <c r="C8165" t="s">
        <v>250</v>
      </c>
      <c r="D8165" t="s">
        <v>254</v>
      </c>
      <c r="E8165">
        <v>4</v>
      </c>
      <c r="F8165">
        <v>2025</v>
      </c>
      <c r="G8165" s="161">
        <v>715567.72473200003</v>
      </c>
      <c r="H8165" s="161"/>
    </row>
    <row r="8166" spans="2:8" x14ac:dyDescent="0.25">
      <c r="B8166" t="s">
        <v>226</v>
      </c>
      <c r="C8166" t="s">
        <v>250</v>
      </c>
      <c r="D8166" t="s">
        <v>254</v>
      </c>
      <c r="E8166">
        <v>4</v>
      </c>
      <c r="F8166">
        <v>2030</v>
      </c>
      <c r="G8166" s="161">
        <v>709976.76099600003</v>
      </c>
      <c r="H8166" s="161"/>
    </row>
    <row r="8167" spans="2:8" x14ac:dyDescent="0.25">
      <c r="B8167" t="s">
        <v>226</v>
      </c>
      <c r="C8167" t="s">
        <v>250</v>
      </c>
      <c r="D8167" t="s">
        <v>254</v>
      </c>
      <c r="E8167">
        <v>4</v>
      </c>
      <c r="F8167">
        <v>2035</v>
      </c>
      <c r="G8167" s="161">
        <v>715352.59794300003</v>
      </c>
      <c r="H8167" s="161"/>
    </row>
    <row r="8168" spans="2:8" x14ac:dyDescent="0.25">
      <c r="B8168" t="s">
        <v>226</v>
      </c>
      <c r="C8168" t="s">
        <v>250</v>
      </c>
      <c r="D8168" t="s">
        <v>254</v>
      </c>
      <c r="E8168">
        <v>4</v>
      </c>
      <c r="F8168">
        <v>2040</v>
      </c>
      <c r="G8168" s="161">
        <v>713477.115628</v>
      </c>
      <c r="H8168" s="161"/>
    </row>
    <row r="8169" spans="2:8" x14ac:dyDescent="0.25">
      <c r="B8169" t="s">
        <v>226</v>
      </c>
      <c r="C8169" t="s">
        <v>250</v>
      </c>
      <c r="D8169" t="s">
        <v>254</v>
      </c>
      <c r="E8169">
        <v>4</v>
      </c>
      <c r="F8169">
        <v>2045</v>
      </c>
      <c r="G8169" s="161">
        <v>691734.95656700002</v>
      </c>
      <c r="H8169" s="161"/>
    </row>
    <row r="8170" spans="2:8" x14ac:dyDescent="0.25">
      <c r="B8170" t="s">
        <v>226</v>
      </c>
      <c r="C8170" t="s">
        <v>250</v>
      </c>
      <c r="D8170" t="s">
        <v>254</v>
      </c>
      <c r="E8170">
        <v>4</v>
      </c>
      <c r="F8170">
        <v>2050</v>
      </c>
      <c r="G8170" s="161">
        <v>679727.81583500002</v>
      </c>
      <c r="H8170" s="161"/>
    </row>
    <row r="8171" spans="2:8" x14ac:dyDescent="0.25">
      <c r="B8171" t="s">
        <v>226</v>
      </c>
      <c r="C8171" t="s">
        <v>250</v>
      </c>
      <c r="D8171" t="s">
        <v>254</v>
      </c>
      <c r="E8171">
        <v>5</v>
      </c>
      <c r="F8171">
        <v>2010</v>
      </c>
      <c r="G8171" s="161">
        <v>332245.92317099997</v>
      </c>
      <c r="H8171" s="161"/>
    </row>
    <row r="8172" spans="2:8" x14ac:dyDescent="0.25">
      <c r="B8172" t="s">
        <v>226</v>
      </c>
      <c r="C8172" t="s">
        <v>250</v>
      </c>
      <c r="D8172" t="s">
        <v>254</v>
      </c>
      <c r="E8172">
        <v>5</v>
      </c>
      <c r="F8172">
        <v>2015</v>
      </c>
      <c r="G8172" s="161">
        <v>292917.706986</v>
      </c>
      <c r="H8172" s="161"/>
    </row>
    <row r="8173" spans="2:8" x14ac:dyDescent="0.25">
      <c r="B8173" t="s">
        <v>226</v>
      </c>
      <c r="C8173" t="s">
        <v>250</v>
      </c>
      <c r="D8173" t="s">
        <v>254</v>
      </c>
      <c r="E8173">
        <v>5</v>
      </c>
      <c r="F8173">
        <v>2020</v>
      </c>
      <c r="G8173" s="161">
        <v>269856.11211099999</v>
      </c>
      <c r="H8173" s="161"/>
    </row>
    <row r="8174" spans="2:8" x14ac:dyDescent="0.25">
      <c r="B8174" t="s">
        <v>226</v>
      </c>
      <c r="C8174" t="s">
        <v>250</v>
      </c>
      <c r="D8174" t="s">
        <v>254</v>
      </c>
      <c r="E8174">
        <v>5</v>
      </c>
      <c r="F8174">
        <v>2025</v>
      </c>
      <c r="G8174" s="161">
        <v>269812.574715</v>
      </c>
      <c r="H8174" s="161"/>
    </row>
    <row r="8175" spans="2:8" x14ac:dyDescent="0.25">
      <c r="B8175" t="s">
        <v>226</v>
      </c>
      <c r="C8175" t="s">
        <v>250</v>
      </c>
      <c r="D8175" t="s">
        <v>254</v>
      </c>
      <c r="E8175">
        <v>5</v>
      </c>
      <c r="F8175">
        <v>2030</v>
      </c>
      <c r="G8175" s="161">
        <v>272901.290217</v>
      </c>
      <c r="H8175" s="161"/>
    </row>
    <row r="8176" spans="2:8" x14ac:dyDescent="0.25">
      <c r="B8176" t="s">
        <v>226</v>
      </c>
      <c r="C8176" t="s">
        <v>250</v>
      </c>
      <c r="D8176" t="s">
        <v>254</v>
      </c>
      <c r="E8176">
        <v>5</v>
      </c>
      <c r="F8176">
        <v>2035</v>
      </c>
      <c r="G8176" s="161">
        <v>280462.67087099998</v>
      </c>
      <c r="H8176" s="161"/>
    </row>
    <row r="8177" spans="2:8" x14ac:dyDescent="0.25">
      <c r="B8177" t="s">
        <v>226</v>
      </c>
      <c r="C8177" t="s">
        <v>250</v>
      </c>
      <c r="D8177" t="s">
        <v>254</v>
      </c>
      <c r="E8177">
        <v>5</v>
      </c>
      <c r="F8177">
        <v>2040</v>
      </c>
      <c r="G8177" s="161">
        <v>278851.16658800002</v>
      </c>
      <c r="H8177" s="161"/>
    </row>
    <row r="8178" spans="2:8" x14ac:dyDescent="0.25">
      <c r="B8178" t="s">
        <v>226</v>
      </c>
      <c r="C8178" t="s">
        <v>250</v>
      </c>
      <c r="D8178" t="s">
        <v>254</v>
      </c>
      <c r="E8178">
        <v>5</v>
      </c>
      <c r="F8178">
        <v>2045</v>
      </c>
      <c r="G8178" s="161">
        <v>264254.88772</v>
      </c>
      <c r="H8178" s="161"/>
    </row>
    <row r="8179" spans="2:8" x14ac:dyDescent="0.25">
      <c r="B8179" t="s">
        <v>226</v>
      </c>
      <c r="C8179" t="s">
        <v>250</v>
      </c>
      <c r="D8179" t="s">
        <v>254</v>
      </c>
      <c r="E8179">
        <v>5</v>
      </c>
      <c r="F8179">
        <v>2050</v>
      </c>
      <c r="G8179" s="161">
        <v>274108.40226599999</v>
      </c>
    </row>
    <row r="8180" spans="2:8" x14ac:dyDescent="0.25">
      <c r="B8180" t="s">
        <v>226</v>
      </c>
      <c r="C8180" t="s">
        <v>250</v>
      </c>
      <c r="D8180" t="s">
        <v>254</v>
      </c>
      <c r="E8180">
        <v>6</v>
      </c>
      <c r="F8180">
        <v>2010</v>
      </c>
      <c r="G8180">
        <v>94018.019097409997</v>
      </c>
    </row>
    <row r="8181" spans="2:8" x14ac:dyDescent="0.25">
      <c r="B8181" t="s">
        <v>226</v>
      </c>
      <c r="C8181" t="s">
        <v>250</v>
      </c>
      <c r="D8181" t="s">
        <v>254</v>
      </c>
      <c r="E8181">
        <v>6</v>
      </c>
      <c r="F8181">
        <v>2015</v>
      </c>
      <c r="G8181">
        <v>89415.560271509996</v>
      </c>
    </row>
    <row r="8182" spans="2:8" x14ac:dyDescent="0.25">
      <c r="B8182" t="s">
        <v>226</v>
      </c>
      <c r="C8182" t="s">
        <v>250</v>
      </c>
      <c r="D8182" t="s">
        <v>254</v>
      </c>
      <c r="E8182">
        <v>6</v>
      </c>
      <c r="F8182">
        <v>2020</v>
      </c>
      <c r="G8182">
        <v>89620.51171993</v>
      </c>
    </row>
    <row r="8183" spans="2:8" x14ac:dyDescent="0.25">
      <c r="B8183" t="s">
        <v>226</v>
      </c>
      <c r="C8183" t="s">
        <v>250</v>
      </c>
      <c r="D8183" t="s">
        <v>254</v>
      </c>
      <c r="E8183">
        <v>6</v>
      </c>
      <c r="F8183">
        <v>2025</v>
      </c>
      <c r="G8183">
        <v>89255.429164059999</v>
      </c>
    </row>
    <row r="8184" spans="2:8" x14ac:dyDescent="0.25">
      <c r="B8184" t="s">
        <v>226</v>
      </c>
      <c r="C8184" t="s">
        <v>250</v>
      </c>
      <c r="D8184" t="s">
        <v>254</v>
      </c>
      <c r="E8184">
        <v>6</v>
      </c>
      <c r="F8184">
        <v>2030</v>
      </c>
      <c r="G8184">
        <v>94747.380169600001</v>
      </c>
    </row>
    <row r="8185" spans="2:8" x14ac:dyDescent="0.25">
      <c r="B8185" t="s">
        <v>226</v>
      </c>
      <c r="C8185" t="s">
        <v>250</v>
      </c>
      <c r="D8185" t="s">
        <v>254</v>
      </c>
      <c r="E8185">
        <v>6</v>
      </c>
      <c r="F8185">
        <v>2035</v>
      </c>
      <c r="G8185">
        <v>93296.561919259999</v>
      </c>
    </row>
    <row r="8186" spans="2:8" x14ac:dyDescent="0.25">
      <c r="B8186" t="s">
        <v>226</v>
      </c>
      <c r="C8186" t="s">
        <v>250</v>
      </c>
      <c r="D8186" t="s">
        <v>254</v>
      </c>
      <c r="E8186">
        <v>6</v>
      </c>
      <c r="F8186">
        <v>2040</v>
      </c>
      <c r="G8186">
        <v>95540.957341770001</v>
      </c>
    </row>
    <row r="8187" spans="2:8" x14ac:dyDescent="0.25">
      <c r="B8187" t="s">
        <v>226</v>
      </c>
      <c r="C8187" t="s">
        <v>250</v>
      </c>
      <c r="D8187" t="s">
        <v>254</v>
      </c>
      <c r="E8187">
        <v>6</v>
      </c>
      <c r="F8187">
        <v>2045</v>
      </c>
      <c r="G8187">
        <v>94911.443072139999</v>
      </c>
    </row>
    <row r="8188" spans="2:8" x14ac:dyDescent="0.25">
      <c r="B8188" t="s">
        <v>226</v>
      </c>
      <c r="C8188" t="s">
        <v>250</v>
      </c>
      <c r="D8188" t="s">
        <v>254</v>
      </c>
      <c r="E8188">
        <v>6</v>
      </c>
      <c r="F8188">
        <v>2050</v>
      </c>
      <c r="G8188">
        <v>94999.711054429994</v>
      </c>
      <c r="H8188" s="161"/>
    </row>
    <row r="8189" spans="2:8" x14ac:dyDescent="0.25">
      <c r="B8189" t="s">
        <v>226</v>
      </c>
      <c r="C8189" t="s">
        <v>250</v>
      </c>
      <c r="D8189" t="s">
        <v>257</v>
      </c>
      <c r="E8189">
        <v>1</v>
      </c>
      <c r="F8189">
        <v>2010</v>
      </c>
      <c r="G8189" s="161">
        <v>420942.449127</v>
      </c>
      <c r="H8189" s="161"/>
    </row>
    <row r="8190" spans="2:8" x14ac:dyDescent="0.25">
      <c r="B8190" t="s">
        <v>226</v>
      </c>
      <c r="C8190" t="s">
        <v>250</v>
      </c>
      <c r="D8190" t="s">
        <v>257</v>
      </c>
      <c r="E8190">
        <v>1</v>
      </c>
      <c r="F8190">
        <v>2015</v>
      </c>
      <c r="G8190" s="161">
        <v>589265.47287000006</v>
      </c>
      <c r="H8190" s="161"/>
    </row>
    <row r="8191" spans="2:8" x14ac:dyDescent="0.25">
      <c r="B8191" t="s">
        <v>226</v>
      </c>
      <c r="C8191" t="s">
        <v>250</v>
      </c>
      <c r="D8191" t="s">
        <v>257</v>
      </c>
      <c r="E8191">
        <v>1</v>
      </c>
      <c r="F8191">
        <v>2020</v>
      </c>
      <c r="G8191" s="161">
        <v>648020.07226100005</v>
      </c>
      <c r="H8191" s="161"/>
    </row>
    <row r="8192" spans="2:8" x14ac:dyDescent="0.25">
      <c r="B8192" t="s">
        <v>226</v>
      </c>
      <c r="C8192" t="s">
        <v>250</v>
      </c>
      <c r="D8192" t="s">
        <v>257</v>
      </c>
      <c r="E8192">
        <v>1</v>
      </c>
      <c r="F8192">
        <v>2025</v>
      </c>
      <c r="G8192" s="161">
        <v>674227.35900299996</v>
      </c>
      <c r="H8192" s="161"/>
    </row>
    <row r="8193" spans="2:8" x14ac:dyDescent="0.25">
      <c r="B8193" t="s">
        <v>226</v>
      </c>
      <c r="C8193" t="s">
        <v>250</v>
      </c>
      <c r="D8193" t="s">
        <v>257</v>
      </c>
      <c r="E8193">
        <v>1</v>
      </c>
      <c r="F8193">
        <v>2030</v>
      </c>
      <c r="G8193" s="161">
        <v>678135.06950400001</v>
      </c>
      <c r="H8193" s="161"/>
    </row>
    <row r="8194" spans="2:8" x14ac:dyDescent="0.25">
      <c r="B8194" t="s">
        <v>226</v>
      </c>
      <c r="C8194" t="s">
        <v>250</v>
      </c>
      <c r="D8194" t="s">
        <v>257</v>
      </c>
      <c r="E8194">
        <v>1</v>
      </c>
      <c r="F8194">
        <v>2035</v>
      </c>
      <c r="G8194" s="161">
        <v>670775.93604099995</v>
      </c>
      <c r="H8194" s="161"/>
    </row>
    <row r="8195" spans="2:8" x14ac:dyDescent="0.25">
      <c r="B8195" t="s">
        <v>226</v>
      </c>
      <c r="C8195" t="s">
        <v>250</v>
      </c>
      <c r="D8195" t="s">
        <v>257</v>
      </c>
      <c r="E8195">
        <v>1</v>
      </c>
      <c r="F8195">
        <v>2040</v>
      </c>
      <c r="G8195" s="161">
        <v>633052.43190199998</v>
      </c>
      <c r="H8195" s="161"/>
    </row>
    <row r="8196" spans="2:8" x14ac:dyDescent="0.25">
      <c r="B8196" t="s">
        <v>226</v>
      </c>
      <c r="C8196" t="s">
        <v>250</v>
      </c>
      <c r="D8196" t="s">
        <v>257</v>
      </c>
      <c r="E8196">
        <v>1</v>
      </c>
      <c r="F8196">
        <v>2045</v>
      </c>
      <c r="G8196" s="161">
        <v>617411.45824499999</v>
      </c>
      <c r="H8196" s="161"/>
    </row>
    <row r="8197" spans="2:8" x14ac:dyDescent="0.25">
      <c r="B8197" t="s">
        <v>226</v>
      </c>
      <c r="C8197" t="s">
        <v>250</v>
      </c>
      <c r="D8197" t="s">
        <v>257</v>
      </c>
      <c r="E8197">
        <v>1</v>
      </c>
      <c r="F8197">
        <v>2050</v>
      </c>
      <c r="G8197" s="161">
        <v>591559.933815</v>
      </c>
      <c r="H8197" s="161"/>
    </row>
    <row r="8198" spans="2:8" x14ac:dyDescent="0.25">
      <c r="B8198" t="s">
        <v>226</v>
      </c>
      <c r="C8198" t="s">
        <v>250</v>
      </c>
      <c r="D8198" t="s">
        <v>257</v>
      </c>
      <c r="E8198">
        <v>2</v>
      </c>
      <c r="F8198">
        <v>2010</v>
      </c>
      <c r="G8198" s="161">
        <v>1421859.3468899999</v>
      </c>
      <c r="H8198" s="161"/>
    </row>
    <row r="8199" spans="2:8" x14ac:dyDescent="0.25">
      <c r="B8199" t="s">
        <v>226</v>
      </c>
      <c r="C8199" t="s">
        <v>250</v>
      </c>
      <c r="D8199" t="s">
        <v>257</v>
      </c>
      <c r="E8199">
        <v>2</v>
      </c>
      <c r="F8199">
        <v>2015</v>
      </c>
      <c r="G8199" s="161">
        <v>1367960.54039</v>
      </c>
      <c r="H8199" s="161"/>
    </row>
    <row r="8200" spans="2:8" x14ac:dyDescent="0.25">
      <c r="B8200" t="s">
        <v>226</v>
      </c>
      <c r="C8200" t="s">
        <v>250</v>
      </c>
      <c r="D8200" t="s">
        <v>257</v>
      </c>
      <c r="E8200">
        <v>2</v>
      </c>
      <c r="F8200">
        <v>2020</v>
      </c>
      <c r="G8200" s="161">
        <v>1299677.0368300001</v>
      </c>
      <c r="H8200" s="161"/>
    </row>
    <row r="8201" spans="2:8" x14ac:dyDescent="0.25">
      <c r="B8201" t="s">
        <v>226</v>
      </c>
      <c r="C8201" t="s">
        <v>250</v>
      </c>
      <c r="D8201" t="s">
        <v>257</v>
      </c>
      <c r="E8201">
        <v>2</v>
      </c>
      <c r="F8201">
        <v>2025</v>
      </c>
      <c r="G8201" s="161">
        <v>1204033.2784800001</v>
      </c>
      <c r="H8201" s="161"/>
    </row>
    <row r="8202" spans="2:8" x14ac:dyDescent="0.25">
      <c r="B8202" t="s">
        <v>226</v>
      </c>
      <c r="C8202" t="s">
        <v>250</v>
      </c>
      <c r="D8202" t="s">
        <v>257</v>
      </c>
      <c r="E8202">
        <v>2</v>
      </c>
      <c r="F8202">
        <v>2030</v>
      </c>
      <c r="G8202" s="161">
        <v>1094223.17664</v>
      </c>
      <c r="H8202" s="161"/>
    </row>
    <row r="8203" spans="2:8" x14ac:dyDescent="0.25">
      <c r="B8203" t="s">
        <v>226</v>
      </c>
      <c r="C8203" t="s">
        <v>250</v>
      </c>
      <c r="D8203" t="s">
        <v>257</v>
      </c>
      <c r="E8203">
        <v>2</v>
      </c>
      <c r="F8203">
        <v>2035</v>
      </c>
      <c r="G8203" s="161">
        <v>1005514.20998</v>
      </c>
      <c r="H8203" s="161"/>
    </row>
    <row r="8204" spans="2:8" x14ac:dyDescent="0.25">
      <c r="B8204" t="s">
        <v>226</v>
      </c>
      <c r="C8204" t="s">
        <v>250</v>
      </c>
      <c r="D8204" t="s">
        <v>257</v>
      </c>
      <c r="E8204">
        <v>2</v>
      </c>
      <c r="F8204">
        <v>2040</v>
      </c>
      <c r="G8204" s="161">
        <v>912051.72684300004</v>
      </c>
      <c r="H8204" s="161"/>
    </row>
    <row r="8205" spans="2:8" x14ac:dyDescent="0.25">
      <c r="B8205" t="s">
        <v>226</v>
      </c>
      <c r="C8205" t="s">
        <v>250</v>
      </c>
      <c r="D8205" t="s">
        <v>257</v>
      </c>
      <c r="E8205">
        <v>2</v>
      </c>
      <c r="F8205">
        <v>2045</v>
      </c>
      <c r="G8205" s="161">
        <v>850211.38194300001</v>
      </c>
      <c r="H8205" s="161"/>
    </row>
    <row r="8206" spans="2:8" x14ac:dyDescent="0.25">
      <c r="B8206" t="s">
        <v>226</v>
      </c>
      <c r="C8206" t="s">
        <v>250</v>
      </c>
      <c r="D8206" t="s">
        <v>257</v>
      </c>
      <c r="E8206">
        <v>2</v>
      </c>
      <c r="F8206">
        <v>2050</v>
      </c>
      <c r="G8206" s="161">
        <v>840403.83366700006</v>
      </c>
      <c r="H8206" s="161"/>
    </row>
    <row r="8207" spans="2:8" x14ac:dyDescent="0.25">
      <c r="B8207" t="s">
        <v>226</v>
      </c>
      <c r="C8207" t="s">
        <v>250</v>
      </c>
      <c r="D8207" t="s">
        <v>257</v>
      </c>
      <c r="E8207">
        <v>3</v>
      </c>
      <c r="F8207">
        <v>2010</v>
      </c>
      <c r="G8207" s="161">
        <v>402108.38755599997</v>
      </c>
      <c r="H8207" s="161"/>
    </row>
    <row r="8208" spans="2:8" x14ac:dyDescent="0.25">
      <c r="B8208" t="s">
        <v>226</v>
      </c>
      <c r="C8208" t="s">
        <v>250</v>
      </c>
      <c r="D8208" t="s">
        <v>257</v>
      </c>
      <c r="E8208">
        <v>3</v>
      </c>
      <c r="F8208">
        <v>2015</v>
      </c>
      <c r="G8208" s="161">
        <v>374520.58893199998</v>
      </c>
      <c r="H8208" s="161"/>
    </row>
    <row r="8209" spans="2:8" x14ac:dyDescent="0.25">
      <c r="B8209" t="s">
        <v>226</v>
      </c>
      <c r="C8209" t="s">
        <v>250</v>
      </c>
      <c r="D8209" t="s">
        <v>257</v>
      </c>
      <c r="E8209">
        <v>3</v>
      </c>
      <c r="F8209">
        <v>2020</v>
      </c>
      <c r="G8209" s="161">
        <v>348337.82087400003</v>
      </c>
      <c r="H8209" s="161"/>
    </row>
    <row r="8210" spans="2:8" x14ac:dyDescent="0.25">
      <c r="B8210" t="s">
        <v>226</v>
      </c>
      <c r="C8210" t="s">
        <v>250</v>
      </c>
      <c r="D8210" t="s">
        <v>257</v>
      </c>
      <c r="E8210">
        <v>3</v>
      </c>
      <c r="F8210">
        <v>2025</v>
      </c>
      <c r="G8210" s="161">
        <v>334965.69695000001</v>
      </c>
      <c r="H8210" s="161"/>
    </row>
    <row r="8211" spans="2:8" x14ac:dyDescent="0.25">
      <c r="B8211" t="s">
        <v>226</v>
      </c>
      <c r="C8211" t="s">
        <v>250</v>
      </c>
      <c r="D8211" t="s">
        <v>257</v>
      </c>
      <c r="E8211">
        <v>3</v>
      </c>
      <c r="F8211">
        <v>2030</v>
      </c>
      <c r="G8211" s="161">
        <v>322369.64171400003</v>
      </c>
      <c r="H8211" s="161"/>
    </row>
    <row r="8212" spans="2:8" x14ac:dyDescent="0.25">
      <c r="B8212" t="s">
        <v>226</v>
      </c>
      <c r="C8212" t="s">
        <v>250</v>
      </c>
      <c r="D8212" t="s">
        <v>257</v>
      </c>
      <c r="E8212">
        <v>3</v>
      </c>
      <c r="F8212">
        <v>2035</v>
      </c>
      <c r="G8212" s="161">
        <v>294765.92527399998</v>
      </c>
      <c r="H8212" s="161"/>
    </row>
    <row r="8213" spans="2:8" x14ac:dyDescent="0.25">
      <c r="B8213" t="s">
        <v>226</v>
      </c>
      <c r="C8213" t="s">
        <v>250</v>
      </c>
      <c r="D8213" t="s">
        <v>257</v>
      </c>
      <c r="E8213">
        <v>3</v>
      </c>
      <c r="F8213">
        <v>2040</v>
      </c>
      <c r="G8213" s="161">
        <v>303697.71020500001</v>
      </c>
      <c r="H8213" s="161"/>
    </row>
    <row r="8214" spans="2:8" x14ac:dyDescent="0.25">
      <c r="B8214" t="s">
        <v>226</v>
      </c>
      <c r="C8214" t="s">
        <v>250</v>
      </c>
      <c r="D8214" t="s">
        <v>257</v>
      </c>
      <c r="E8214">
        <v>3</v>
      </c>
      <c r="F8214">
        <v>2045</v>
      </c>
      <c r="G8214" s="161">
        <v>303883.66939200001</v>
      </c>
      <c r="H8214" s="161"/>
    </row>
    <row r="8215" spans="2:8" x14ac:dyDescent="0.25">
      <c r="B8215" t="s">
        <v>226</v>
      </c>
      <c r="C8215" t="s">
        <v>250</v>
      </c>
      <c r="D8215" t="s">
        <v>257</v>
      </c>
      <c r="E8215">
        <v>3</v>
      </c>
      <c r="F8215">
        <v>2050</v>
      </c>
      <c r="G8215" s="161">
        <v>294177.30624000001</v>
      </c>
      <c r="H8215" s="161"/>
    </row>
    <row r="8216" spans="2:8" x14ac:dyDescent="0.25">
      <c r="B8216" t="s">
        <v>226</v>
      </c>
      <c r="C8216" t="s">
        <v>250</v>
      </c>
      <c r="D8216" t="s">
        <v>257</v>
      </c>
      <c r="E8216">
        <v>4</v>
      </c>
      <c r="F8216">
        <v>2010</v>
      </c>
      <c r="G8216" s="161">
        <v>512769.717474</v>
      </c>
      <c r="H8216" s="161"/>
    </row>
    <row r="8217" spans="2:8" x14ac:dyDescent="0.25">
      <c r="B8217" t="s">
        <v>226</v>
      </c>
      <c r="C8217" t="s">
        <v>250</v>
      </c>
      <c r="D8217" t="s">
        <v>257</v>
      </c>
      <c r="E8217">
        <v>4</v>
      </c>
      <c r="F8217">
        <v>2015</v>
      </c>
      <c r="G8217" s="161">
        <v>414055.94495700003</v>
      </c>
      <c r="H8217" s="161"/>
    </row>
    <row r="8218" spans="2:8" x14ac:dyDescent="0.25">
      <c r="B8218" t="s">
        <v>226</v>
      </c>
      <c r="C8218" t="s">
        <v>250</v>
      </c>
      <c r="D8218" t="s">
        <v>257</v>
      </c>
      <c r="E8218">
        <v>4</v>
      </c>
      <c r="F8218">
        <v>2020</v>
      </c>
      <c r="G8218" s="161">
        <v>389995.30493500002</v>
      </c>
      <c r="H8218" s="161"/>
    </row>
    <row r="8219" spans="2:8" x14ac:dyDescent="0.25">
      <c r="B8219" t="s">
        <v>226</v>
      </c>
      <c r="C8219" t="s">
        <v>250</v>
      </c>
      <c r="D8219" t="s">
        <v>257</v>
      </c>
      <c r="E8219">
        <v>4</v>
      </c>
      <c r="F8219">
        <v>2025</v>
      </c>
      <c r="G8219" s="161">
        <v>382664.89859</v>
      </c>
      <c r="H8219" s="161"/>
    </row>
    <row r="8220" spans="2:8" x14ac:dyDescent="0.25">
      <c r="B8220" t="s">
        <v>226</v>
      </c>
      <c r="C8220" t="s">
        <v>250</v>
      </c>
      <c r="D8220" t="s">
        <v>257</v>
      </c>
      <c r="E8220">
        <v>4</v>
      </c>
      <c r="F8220">
        <v>2030</v>
      </c>
      <c r="G8220" s="161">
        <v>377658.79155299999</v>
      </c>
      <c r="H8220" s="161"/>
    </row>
    <row r="8221" spans="2:8" x14ac:dyDescent="0.25">
      <c r="B8221" t="s">
        <v>226</v>
      </c>
      <c r="C8221" t="s">
        <v>250</v>
      </c>
      <c r="D8221" t="s">
        <v>257</v>
      </c>
      <c r="E8221">
        <v>4</v>
      </c>
      <c r="F8221">
        <v>2035</v>
      </c>
      <c r="G8221" s="161">
        <v>378146.24689900002</v>
      </c>
      <c r="H8221" s="161"/>
    </row>
    <row r="8222" spans="2:8" x14ac:dyDescent="0.25">
      <c r="B8222" t="s">
        <v>226</v>
      </c>
      <c r="C8222" t="s">
        <v>250</v>
      </c>
      <c r="D8222" t="s">
        <v>257</v>
      </c>
      <c r="E8222">
        <v>4</v>
      </c>
      <c r="F8222">
        <v>2040</v>
      </c>
      <c r="G8222" s="161">
        <v>369274.64671</v>
      </c>
      <c r="H8222" s="161"/>
    </row>
    <row r="8223" spans="2:8" x14ac:dyDescent="0.25">
      <c r="B8223" t="s">
        <v>226</v>
      </c>
      <c r="C8223" t="s">
        <v>250</v>
      </c>
      <c r="D8223" t="s">
        <v>257</v>
      </c>
      <c r="E8223">
        <v>4</v>
      </c>
      <c r="F8223">
        <v>2045</v>
      </c>
      <c r="G8223" s="161">
        <v>368117.95713699999</v>
      </c>
      <c r="H8223" s="161"/>
    </row>
    <row r="8224" spans="2:8" x14ac:dyDescent="0.25">
      <c r="B8224" t="s">
        <v>226</v>
      </c>
      <c r="C8224" t="s">
        <v>250</v>
      </c>
      <c r="D8224" t="s">
        <v>257</v>
      </c>
      <c r="E8224">
        <v>4</v>
      </c>
      <c r="F8224">
        <v>2050</v>
      </c>
      <c r="G8224" s="161">
        <v>362151.13758799998</v>
      </c>
      <c r="H8224" s="161"/>
    </row>
    <row r="8225" spans="2:8" x14ac:dyDescent="0.25">
      <c r="B8225" t="s">
        <v>226</v>
      </c>
      <c r="C8225" t="s">
        <v>250</v>
      </c>
      <c r="D8225" t="s">
        <v>257</v>
      </c>
      <c r="E8225">
        <v>5</v>
      </c>
      <c r="F8225">
        <v>2010</v>
      </c>
      <c r="G8225" s="161">
        <v>195172.156303</v>
      </c>
      <c r="H8225" s="161"/>
    </row>
    <row r="8226" spans="2:8" x14ac:dyDescent="0.25">
      <c r="B8226" t="s">
        <v>226</v>
      </c>
      <c r="C8226" t="s">
        <v>250</v>
      </c>
      <c r="D8226" t="s">
        <v>257</v>
      </c>
      <c r="E8226">
        <v>5</v>
      </c>
      <c r="F8226">
        <v>2015</v>
      </c>
      <c r="G8226" s="161">
        <v>169815.607276</v>
      </c>
      <c r="H8226" s="161"/>
    </row>
    <row r="8227" spans="2:8" x14ac:dyDescent="0.25">
      <c r="B8227" t="s">
        <v>226</v>
      </c>
      <c r="C8227" t="s">
        <v>250</v>
      </c>
      <c r="D8227" t="s">
        <v>257</v>
      </c>
      <c r="E8227">
        <v>5</v>
      </c>
      <c r="F8227">
        <v>2020</v>
      </c>
      <c r="G8227" s="161">
        <v>150220.38426600001</v>
      </c>
      <c r="H8227" s="161"/>
    </row>
    <row r="8228" spans="2:8" x14ac:dyDescent="0.25">
      <c r="B8228" t="s">
        <v>226</v>
      </c>
      <c r="C8228" t="s">
        <v>250</v>
      </c>
      <c r="D8228" t="s">
        <v>257</v>
      </c>
      <c r="E8228">
        <v>5</v>
      </c>
      <c r="F8228">
        <v>2025</v>
      </c>
      <c r="G8228" s="161">
        <v>141530.55541900001</v>
      </c>
      <c r="H8228" s="161"/>
    </row>
    <row r="8229" spans="2:8" x14ac:dyDescent="0.25">
      <c r="B8229" t="s">
        <v>226</v>
      </c>
      <c r="C8229" t="s">
        <v>250</v>
      </c>
      <c r="D8229" t="s">
        <v>257</v>
      </c>
      <c r="E8229">
        <v>5</v>
      </c>
      <c r="F8229">
        <v>2030</v>
      </c>
      <c r="G8229" s="161">
        <v>144889.75862099999</v>
      </c>
      <c r="H8229" s="161"/>
    </row>
    <row r="8230" spans="2:8" x14ac:dyDescent="0.25">
      <c r="B8230" t="s">
        <v>226</v>
      </c>
      <c r="C8230" t="s">
        <v>250</v>
      </c>
      <c r="D8230" t="s">
        <v>257</v>
      </c>
      <c r="E8230">
        <v>5</v>
      </c>
      <c r="F8230">
        <v>2035</v>
      </c>
      <c r="G8230" s="161">
        <v>145663.85256</v>
      </c>
      <c r="H8230" s="161"/>
    </row>
    <row r="8231" spans="2:8" x14ac:dyDescent="0.25">
      <c r="B8231" t="s">
        <v>226</v>
      </c>
      <c r="C8231" t="s">
        <v>250</v>
      </c>
      <c r="D8231" t="s">
        <v>257</v>
      </c>
      <c r="E8231">
        <v>5</v>
      </c>
      <c r="F8231">
        <v>2040</v>
      </c>
      <c r="G8231" s="161">
        <v>151188.03106099999</v>
      </c>
      <c r="H8231" s="161"/>
    </row>
    <row r="8232" spans="2:8" x14ac:dyDescent="0.25">
      <c r="B8232" t="s">
        <v>226</v>
      </c>
      <c r="C8232" t="s">
        <v>250</v>
      </c>
      <c r="D8232" t="s">
        <v>257</v>
      </c>
      <c r="E8232">
        <v>5</v>
      </c>
      <c r="F8232">
        <v>2045</v>
      </c>
      <c r="G8232" s="161">
        <v>143142.724189</v>
      </c>
      <c r="H8232" s="161"/>
    </row>
    <row r="8233" spans="2:8" x14ac:dyDescent="0.25">
      <c r="B8233" t="s">
        <v>226</v>
      </c>
      <c r="C8233" t="s">
        <v>250</v>
      </c>
      <c r="D8233" t="s">
        <v>257</v>
      </c>
      <c r="E8233">
        <v>5</v>
      </c>
      <c r="F8233">
        <v>2050</v>
      </c>
      <c r="G8233" s="161">
        <v>147161.87769699999</v>
      </c>
    </row>
    <row r="8234" spans="2:8" x14ac:dyDescent="0.25">
      <c r="B8234" t="s">
        <v>226</v>
      </c>
      <c r="C8234" t="s">
        <v>250</v>
      </c>
      <c r="D8234" t="s">
        <v>257</v>
      </c>
      <c r="E8234">
        <v>6</v>
      </c>
      <c r="F8234">
        <v>2010</v>
      </c>
      <c r="G8234">
        <v>52439.613752639998</v>
      </c>
    </row>
    <row r="8235" spans="2:8" x14ac:dyDescent="0.25">
      <c r="B8235" t="s">
        <v>226</v>
      </c>
      <c r="C8235" t="s">
        <v>250</v>
      </c>
      <c r="D8235" t="s">
        <v>257</v>
      </c>
      <c r="E8235">
        <v>6</v>
      </c>
      <c r="F8235">
        <v>2015</v>
      </c>
      <c r="G8235">
        <v>50919.328810359999</v>
      </c>
    </row>
    <row r="8236" spans="2:8" x14ac:dyDescent="0.25">
      <c r="B8236" t="s">
        <v>226</v>
      </c>
      <c r="C8236" t="s">
        <v>250</v>
      </c>
      <c r="D8236" t="s">
        <v>257</v>
      </c>
      <c r="E8236">
        <v>6</v>
      </c>
      <c r="F8236">
        <v>2020</v>
      </c>
      <c r="G8236">
        <v>48633.596663750002</v>
      </c>
    </row>
    <row r="8237" spans="2:8" x14ac:dyDescent="0.25">
      <c r="B8237" t="s">
        <v>226</v>
      </c>
      <c r="C8237" t="s">
        <v>250</v>
      </c>
      <c r="D8237" t="s">
        <v>257</v>
      </c>
      <c r="E8237">
        <v>6</v>
      </c>
      <c r="F8237">
        <v>2025</v>
      </c>
      <c r="G8237">
        <v>51295.890237040003</v>
      </c>
    </row>
    <row r="8238" spans="2:8" x14ac:dyDescent="0.25">
      <c r="B8238" t="s">
        <v>226</v>
      </c>
      <c r="C8238" t="s">
        <v>250</v>
      </c>
      <c r="D8238" t="s">
        <v>257</v>
      </c>
      <c r="E8238">
        <v>6</v>
      </c>
      <c r="F8238">
        <v>2030</v>
      </c>
      <c r="G8238">
        <v>52505.686867769997</v>
      </c>
    </row>
    <row r="8239" spans="2:8" x14ac:dyDescent="0.25">
      <c r="B8239" t="s">
        <v>226</v>
      </c>
      <c r="C8239" t="s">
        <v>250</v>
      </c>
      <c r="D8239" t="s">
        <v>257</v>
      </c>
      <c r="E8239">
        <v>6</v>
      </c>
      <c r="F8239">
        <v>2035</v>
      </c>
      <c r="G8239">
        <v>53738.375686239997</v>
      </c>
    </row>
    <row r="8240" spans="2:8" x14ac:dyDescent="0.25">
      <c r="B8240" t="s">
        <v>226</v>
      </c>
      <c r="C8240" t="s">
        <v>250</v>
      </c>
      <c r="D8240" t="s">
        <v>257</v>
      </c>
      <c r="E8240">
        <v>6</v>
      </c>
      <c r="F8240">
        <v>2040</v>
      </c>
      <c r="G8240">
        <v>52319.970328939999</v>
      </c>
    </row>
    <row r="8241" spans="2:8" x14ac:dyDescent="0.25">
      <c r="B8241" t="s">
        <v>226</v>
      </c>
      <c r="C8241" t="s">
        <v>250</v>
      </c>
      <c r="D8241" t="s">
        <v>257</v>
      </c>
      <c r="E8241">
        <v>6</v>
      </c>
      <c r="F8241">
        <v>2045</v>
      </c>
      <c r="G8241">
        <v>54532.339747749997</v>
      </c>
    </row>
    <row r="8242" spans="2:8" x14ac:dyDescent="0.25">
      <c r="B8242" t="s">
        <v>226</v>
      </c>
      <c r="C8242" t="s">
        <v>250</v>
      </c>
      <c r="D8242" t="s">
        <v>257</v>
      </c>
      <c r="E8242">
        <v>6</v>
      </c>
      <c r="F8242">
        <v>2050</v>
      </c>
      <c r="G8242">
        <v>52989.79558441</v>
      </c>
      <c r="H8242" s="161"/>
    </row>
    <row r="8243" spans="2:8" x14ac:dyDescent="0.25">
      <c r="B8243" t="s">
        <v>226</v>
      </c>
      <c r="C8243" t="s">
        <v>250</v>
      </c>
      <c r="D8243" t="s">
        <v>258</v>
      </c>
      <c r="E8243">
        <v>1</v>
      </c>
      <c r="F8243">
        <v>2010</v>
      </c>
      <c r="G8243" s="161">
        <v>377234.48328500002</v>
      </c>
      <c r="H8243" s="161"/>
    </row>
    <row r="8244" spans="2:8" x14ac:dyDescent="0.25">
      <c r="B8244" t="s">
        <v>226</v>
      </c>
      <c r="C8244" t="s">
        <v>250</v>
      </c>
      <c r="D8244" t="s">
        <v>258</v>
      </c>
      <c r="E8244">
        <v>1</v>
      </c>
      <c r="F8244">
        <v>2015</v>
      </c>
      <c r="G8244" s="161">
        <v>532964.52124499995</v>
      </c>
      <c r="H8244" s="161"/>
    </row>
    <row r="8245" spans="2:8" x14ac:dyDescent="0.25">
      <c r="B8245" t="s">
        <v>226</v>
      </c>
      <c r="C8245" t="s">
        <v>250</v>
      </c>
      <c r="D8245" t="s">
        <v>258</v>
      </c>
      <c r="E8245">
        <v>1</v>
      </c>
      <c r="F8245">
        <v>2020</v>
      </c>
      <c r="G8245" s="161">
        <v>629932.951596</v>
      </c>
      <c r="H8245" s="161"/>
    </row>
    <row r="8246" spans="2:8" x14ac:dyDescent="0.25">
      <c r="B8246" t="s">
        <v>226</v>
      </c>
      <c r="C8246" t="s">
        <v>250</v>
      </c>
      <c r="D8246" t="s">
        <v>258</v>
      </c>
      <c r="E8246">
        <v>1</v>
      </c>
      <c r="F8246">
        <v>2025</v>
      </c>
      <c r="G8246" s="161">
        <v>672746.71701000002</v>
      </c>
      <c r="H8246" s="161"/>
    </row>
    <row r="8247" spans="2:8" x14ac:dyDescent="0.25">
      <c r="B8247" t="s">
        <v>226</v>
      </c>
      <c r="C8247" t="s">
        <v>250</v>
      </c>
      <c r="D8247" t="s">
        <v>258</v>
      </c>
      <c r="E8247">
        <v>1</v>
      </c>
      <c r="F8247">
        <v>2030</v>
      </c>
      <c r="G8247" s="161">
        <v>709713.48777799995</v>
      </c>
      <c r="H8247" s="161"/>
    </row>
    <row r="8248" spans="2:8" x14ac:dyDescent="0.25">
      <c r="B8248" t="s">
        <v>226</v>
      </c>
      <c r="C8248" t="s">
        <v>250</v>
      </c>
      <c r="D8248" t="s">
        <v>258</v>
      </c>
      <c r="E8248">
        <v>1</v>
      </c>
      <c r="F8248">
        <v>2035</v>
      </c>
      <c r="G8248" s="161">
        <v>712122.90767300001</v>
      </c>
      <c r="H8248" s="161"/>
    </row>
    <row r="8249" spans="2:8" x14ac:dyDescent="0.25">
      <c r="B8249" t="s">
        <v>226</v>
      </c>
      <c r="C8249" t="s">
        <v>250</v>
      </c>
      <c r="D8249" t="s">
        <v>258</v>
      </c>
      <c r="E8249">
        <v>1</v>
      </c>
      <c r="F8249">
        <v>2040</v>
      </c>
      <c r="G8249" s="161">
        <v>727897.88645899994</v>
      </c>
      <c r="H8249" s="161"/>
    </row>
    <row r="8250" spans="2:8" x14ac:dyDescent="0.25">
      <c r="B8250" t="s">
        <v>226</v>
      </c>
      <c r="C8250" t="s">
        <v>250</v>
      </c>
      <c r="D8250" t="s">
        <v>258</v>
      </c>
      <c r="E8250">
        <v>1</v>
      </c>
      <c r="F8250">
        <v>2045</v>
      </c>
      <c r="G8250" s="161">
        <v>736047.18870900001</v>
      </c>
      <c r="H8250" s="161"/>
    </row>
    <row r="8251" spans="2:8" x14ac:dyDescent="0.25">
      <c r="B8251" t="s">
        <v>226</v>
      </c>
      <c r="C8251" t="s">
        <v>250</v>
      </c>
      <c r="D8251" t="s">
        <v>258</v>
      </c>
      <c r="E8251">
        <v>1</v>
      </c>
      <c r="F8251">
        <v>2050</v>
      </c>
      <c r="G8251" s="161">
        <v>697835.32637499995</v>
      </c>
      <c r="H8251" s="161"/>
    </row>
    <row r="8252" spans="2:8" x14ac:dyDescent="0.25">
      <c r="B8252" t="s">
        <v>226</v>
      </c>
      <c r="C8252" t="s">
        <v>250</v>
      </c>
      <c r="D8252" t="s">
        <v>258</v>
      </c>
      <c r="E8252">
        <v>2</v>
      </c>
      <c r="F8252">
        <v>2010</v>
      </c>
      <c r="G8252" s="161">
        <v>1036565.70572</v>
      </c>
      <c r="H8252" s="161"/>
    </row>
    <row r="8253" spans="2:8" x14ac:dyDescent="0.25">
      <c r="B8253" t="s">
        <v>226</v>
      </c>
      <c r="C8253" t="s">
        <v>250</v>
      </c>
      <c r="D8253" t="s">
        <v>258</v>
      </c>
      <c r="E8253">
        <v>2</v>
      </c>
      <c r="F8253">
        <v>2015</v>
      </c>
      <c r="G8253" s="161">
        <v>1174764.77929</v>
      </c>
      <c r="H8253" s="161"/>
    </row>
    <row r="8254" spans="2:8" x14ac:dyDescent="0.25">
      <c r="B8254" t="s">
        <v>226</v>
      </c>
      <c r="C8254" t="s">
        <v>250</v>
      </c>
      <c r="D8254" t="s">
        <v>258</v>
      </c>
      <c r="E8254">
        <v>2</v>
      </c>
      <c r="F8254">
        <v>2020</v>
      </c>
      <c r="G8254" s="161">
        <v>1234070.39258</v>
      </c>
      <c r="H8254" s="161"/>
    </row>
    <row r="8255" spans="2:8" x14ac:dyDescent="0.25">
      <c r="B8255" t="s">
        <v>226</v>
      </c>
      <c r="C8255" t="s">
        <v>250</v>
      </c>
      <c r="D8255" t="s">
        <v>258</v>
      </c>
      <c r="E8255">
        <v>2</v>
      </c>
      <c r="F8255">
        <v>2025</v>
      </c>
      <c r="G8255" s="161">
        <v>1217351.8665700001</v>
      </c>
      <c r="H8255" s="161"/>
    </row>
    <row r="8256" spans="2:8" x14ac:dyDescent="0.25">
      <c r="B8256" t="s">
        <v>226</v>
      </c>
      <c r="C8256" t="s">
        <v>250</v>
      </c>
      <c r="D8256" t="s">
        <v>258</v>
      </c>
      <c r="E8256">
        <v>2</v>
      </c>
      <c r="F8256">
        <v>2030</v>
      </c>
      <c r="G8256" s="161">
        <v>1140673.30892</v>
      </c>
      <c r="H8256" s="161"/>
    </row>
    <row r="8257" spans="2:8" x14ac:dyDescent="0.25">
      <c r="B8257" t="s">
        <v>226</v>
      </c>
      <c r="C8257" t="s">
        <v>250</v>
      </c>
      <c r="D8257" t="s">
        <v>258</v>
      </c>
      <c r="E8257">
        <v>2</v>
      </c>
      <c r="F8257">
        <v>2035</v>
      </c>
      <c r="G8257" s="161">
        <v>1074251.1118399999</v>
      </c>
      <c r="H8257" s="161"/>
    </row>
    <row r="8258" spans="2:8" x14ac:dyDescent="0.25">
      <c r="B8258" t="s">
        <v>226</v>
      </c>
      <c r="C8258" t="s">
        <v>250</v>
      </c>
      <c r="D8258" t="s">
        <v>258</v>
      </c>
      <c r="E8258">
        <v>2</v>
      </c>
      <c r="F8258">
        <v>2040</v>
      </c>
      <c r="G8258" s="161">
        <v>985541.89712800004</v>
      </c>
      <c r="H8258" s="161"/>
    </row>
    <row r="8259" spans="2:8" x14ac:dyDescent="0.25">
      <c r="B8259" t="s">
        <v>226</v>
      </c>
      <c r="C8259" t="s">
        <v>250</v>
      </c>
      <c r="D8259" t="s">
        <v>258</v>
      </c>
      <c r="E8259">
        <v>2</v>
      </c>
      <c r="F8259">
        <v>2045</v>
      </c>
      <c r="G8259" s="161">
        <v>915623.59210300003</v>
      </c>
      <c r="H8259" s="161"/>
    </row>
    <row r="8260" spans="2:8" x14ac:dyDescent="0.25">
      <c r="B8260" t="s">
        <v>226</v>
      </c>
      <c r="C8260" t="s">
        <v>250</v>
      </c>
      <c r="D8260" t="s">
        <v>258</v>
      </c>
      <c r="E8260">
        <v>2</v>
      </c>
      <c r="F8260">
        <v>2050</v>
      </c>
      <c r="G8260" s="161">
        <v>861040.80229400005</v>
      </c>
      <c r="H8260" s="161"/>
    </row>
    <row r="8261" spans="2:8" x14ac:dyDescent="0.25">
      <c r="B8261" t="s">
        <v>226</v>
      </c>
      <c r="C8261" t="s">
        <v>250</v>
      </c>
      <c r="D8261" t="s">
        <v>258</v>
      </c>
      <c r="E8261">
        <v>3</v>
      </c>
      <c r="F8261">
        <v>2010</v>
      </c>
      <c r="G8261" s="161">
        <v>448138.26851099997</v>
      </c>
      <c r="H8261" s="161"/>
    </row>
    <row r="8262" spans="2:8" x14ac:dyDescent="0.25">
      <c r="B8262" t="s">
        <v>226</v>
      </c>
      <c r="C8262" t="s">
        <v>250</v>
      </c>
      <c r="D8262" t="s">
        <v>258</v>
      </c>
      <c r="E8262">
        <v>3</v>
      </c>
      <c r="F8262">
        <v>2015</v>
      </c>
      <c r="G8262" s="161">
        <v>425455.37028199999</v>
      </c>
      <c r="H8262" s="161"/>
    </row>
    <row r="8263" spans="2:8" x14ac:dyDescent="0.25">
      <c r="B8263" t="s">
        <v>226</v>
      </c>
      <c r="C8263" t="s">
        <v>250</v>
      </c>
      <c r="D8263" t="s">
        <v>258</v>
      </c>
      <c r="E8263">
        <v>3</v>
      </c>
      <c r="F8263">
        <v>2020</v>
      </c>
      <c r="G8263" s="161">
        <v>372284.59598300001</v>
      </c>
      <c r="H8263" s="161"/>
    </row>
    <row r="8264" spans="2:8" x14ac:dyDescent="0.25">
      <c r="B8264" t="s">
        <v>226</v>
      </c>
      <c r="C8264" t="s">
        <v>250</v>
      </c>
      <c r="D8264" t="s">
        <v>258</v>
      </c>
      <c r="E8264">
        <v>3</v>
      </c>
      <c r="F8264">
        <v>2025</v>
      </c>
      <c r="G8264" s="161">
        <v>320279.89025499998</v>
      </c>
      <c r="H8264" s="161"/>
    </row>
    <row r="8265" spans="2:8" x14ac:dyDescent="0.25">
      <c r="B8265" t="s">
        <v>226</v>
      </c>
      <c r="C8265" t="s">
        <v>250</v>
      </c>
      <c r="D8265" t="s">
        <v>258</v>
      </c>
      <c r="E8265">
        <v>3</v>
      </c>
      <c r="F8265">
        <v>2030</v>
      </c>
      <c r="G8265" s="161">
        <v>315889.93502700003</v>
      </c>
      <c r="H8265" s="161"/>
    </row>
    <row r="8266" spans="2:8" x14ac:dyDescent="0.25">
      <c r="B8266" t="s">
        <v>226</v>
      </c>
      <c r="C8266" t="s">
        <v>250</v>
      </c>
      <c r="D8266" t="s">
        <v>258</v>
      </c>
      <c r="E8266">
        <v>3</v>
      </c>
      <c r="F8266">
        <v>2035</v>
      </c>
      <c r="G8266" s="161">
        <v>299607.24516400002</v>
      </c>
      <c r="H8266" s="161"/>
    </row>
    <row r="8267" spans="2:8" x14ac:dyDescent="0.25">
      <c r="B8267" t="s">
        <v>226</v>
      </c>
      <c r="C8267" t="s">
        <v>250</v>
      </c>
      <c r="D8267" t="s">
        <v>258</v>
      </c>
      <c r="E8267">
        <v>3</v>
      </c>
      <c r="F8267">
        <v>2040</v>
      </c>
      <c r="G8267" s="161">
        <v>296914.09150099999</v>
      </c>
      <c r="H8267" s="161"/>
    </row>
    <row r="8268" spans="2:8" x14ac:dyDescent="0.25">
      <c r="B8268" t="s">
        <v>226</v>
      </c>
      <c r="C8268" t="s">
        <v>250</v>
      </c>
      <c r="D8268" t="s">
        <v>258</v>
      </c>
      <c r="E8268">
        <v>3</v>
      </c>
      <c r="F8268">
        <v>2045</v>
      </c>
      <c r="G8268" s="161">
        <v>298264.50191200001</v>
      </c>
      <c r="H8268" s="161"/>
    </row>
    <row r="8269" spans="2:8" x14ac:dyDescent="0.25">
      <c r="B8269" t="s">
        <v>226</v>
      </c>
      <c r="C8269" t="s">
        <v>250</v>
      </c>
      <c r="D8269" t="s">
        <v>258</v>
      </c>
      <c r="E8269">
        <v>3</v>
      </c>
      <c r="F8269">
        <v>2050</v>
      </c>
      <c r="G8269" s="161">
        <v>301780.04556900001</v>
      </c>
      <c r="H8269" s="161"/>
    </row>
    <row r="8270" spans="2:8" x14ac:dyDescent="0.25">
      <c r="B8270" t="s">
        <v>226</v>
      </c>
      <c r="C8270" t="s">
        <v>250</v>
      </c>
      <c r="D8270" t="s">
        <v>258</v>
      </c>
      <c r="E8270">
        <v>4</v>
      </c>
      <c r="F8270">
        <v>2010</v>
      </c>
      <c r="G8270" s="161">
        <v>583614.150976</v>
      </c>
      <c r="H8270" s="161"/>
    </row>
    <row r="8271" spans="2:8" x14ac:dyDescent="0.25">
      <c r="B8271" t="s">
        <v>226</v>
      </c>
      <c r="C8271" t="s">
        <v>250</v>
      </c>
      <c r="D8271" t="s">
        <v>258</v>
      </c>
      <c r="E8271">
        <v>4</v>
      </c>
      <c r="F8271">
        <v>2015</v>
      </c>
      <c r="G8271" s="161">
        <v>436016.10949100001</v>
      </c>
      <c r="H8271" s="161"/>
    </row>
    <row r="8272" spans="2:8" x14ac:dyDescent="0.25">
      <c r="B8272" t="s">
        <v>226</v>
      </c>
      <c r="C8272" t="s">
        <v>250</v>
      </c>
      <c r="D8272" t="s">
        <v>258</v>
      </c>
      <c r="E8272">
        <v>4</v>
      </c>
      <c r="F8272">
        <v>2020</v>
      </c>
      <c r="G8272" s="161">
        <v>369274.52070599998</v>
      </c>
      <c r="H8272" s="161"/>
    </row>
    <row r="8273" spans="2:8" x14ac:dyDescent="0.25">
      <c r="B8273" t="s">
        <v>226</v>
      </c>
      <c r="C8273" t="s">
        <v>250</v>
      </c>
      <c r="D8273" t="s">
        <v>258</v>
      </c>
      <c r="E8273">
        <v>4</v>
      </c>
      <c r="F8273">
        <v>2025</v>
      </c>
      <c r="G8273" s="161">
        <v>337579.915225</v>
      </c>
      <c r="H8273" s="161"/>
    </row>
    <row r="8274" spans="2:8" x14ac:dyDescent="0.25">
      <c r="B8274" t="s">
        <v>226</v>
      </c>
      <c r="C8274" t="s">
        <v>250</v>
      </c>
      <c r="D8274" t="s">
        <v>258</v>
      </c>
      <c r="E8274">
        <v>4</v>
      </c>
      <c r="F8274">
        <v>2030</v>
      </c>
      <c r="G8274" s="161">
        <v>344395.16305199999</v>
      </c>
      <c r="H8274" s="161"/>
    </row>
    <row r="8275" spans="2:8" x14ac:dyDescent="0.25">
      <c r="B8275" t="s">
        <v>226</v>
      </c>
      <c r="C8275" t="s">
        <v>250</v>
      </c>
      <c r="D8275" t="s">
        <v>258</v>
      </c>
      <c r="E8275">
        <v>4</v>
      </c>
      <c r="F8275">
        <v>2035</v>
      </c>
      <c r="G8275" s="161">
        <v>356327.444632</v>
      </c>
      <c r="H8275" s="161"/>
    </row>
    <row r="8276" spans="2:8" x14ac:dyDescent="0.25">
      <c r="B8276" t="s">
        <v>226</v>
      </c>
      <c r="C8276" t="s">
        <v>250</v>
      </c>
      <c r="D8276" t="s">
        <v>258</v>
      </c>
      <c r="E8276">
        <v>4</v>
      </c>
      <c r="F8276">
        <v>2040</v>
      </c>
      <c r="G8276" s="161">
        <v>332972.70889299997</v>
      </c>
      <c r="H8276" s="161"/>
    </row>
    <row r="8277" spans="2:8" x14ac:dyDescent="0.25">
      <c r="B8277" t="s">
        <v>226</v>
      </c>
      <c r="C8277" t="s">
        <v>250</v>
      </c>
      <c r="D8277" t="s">
        <v>258</v>
      </c>
      <c r="E8277">
        <v>4</v>
      </c>
      <c r="F8277">
        <v>2045</v>
      </c>
      <c r="G8277" s="161">
        <v>332468.35208099999</v>
      </c>
      <c r="H8277" s="161"/>
    </row>
    <row r="8278" spans="2:8" x14ac:dyDescent="0.25">
      <c r="B8278" t="s">
        <v>226</v>
      </c>
      <c r="C8278" t="s">
        <v>250</v>
      </c>
      <c r="D8278" t="s">
        <v>258</v>
      </c>
      <c r="E8278">
        <v>4</v>
      </c>
      <c r="F8278">
        <v>2050</v>
      </c>
      <c r="G8278" s="161">
        <v>340179.07471700001</v>
      </c>
      <c r="H8278" s="161"/>
    </row>
    <row r="8279" spans="2:8" x14ac:dyDescent="0.25">
      <c r="B8279" t="s">
        <v>226</v>
      </c>
      <c r="C8279" t="s">
        <v>250</v>
      </c>
      <c r="D8279" t="s">
        <v>258</v>
      </c>
      <c r="E8279">
        <v>5</v>
      </c>
      <c r="F8279">
        <v>2010</v>
      </c>
      <c r="G8279" s="161">
        <v>200283.41376699999</v>
      </c>
      <c r="H8279" s="161"/>
    </row>
    <row r="8280" spans="2:8" x14ac:dyDescent="0.25">
      <c r="B8280" t="s">
        <v>226</v>
      </c>
      <c r="C8280" t="s">
        <v>250</v>
      </c>
      <c r="D8280" t="s">
        <v>258</v>
      </c>
      <c r="E8280">
        <v>5</v>
      </c>
      <c r="F8280">
        <v>2015</v>
      </c>
      <c r="G8280" s="161">
        <v>154248.935795</v>
      </c>
      <c r="H8280" s="161"/>
    </row>
    <row r="8281" spans="2:8" x14ac:dyDescent="0.25">
      <c r="B8281" t="s">
        <v>226</v>
      </c>
      <c r="C8281" t="s">
        <v>250</v>
      </c>
      <c r="D8281" t="s">
        <v>258</v>
      </c>
      <c r="E8281">
        <v>5</v>
      </c>
      <c r="F8281">
        <v>2020</v>
      </c>
      <c r="G8281" s="161">
        <v>140306.80685399999</v>
      </c>
      <c r="H8281" s="161"/>
    </row>
    <row r="8282" spans="2:8" x14ac:dyDescent="0.25">
      <c r="B8282" t="s">
        <v>226</v>
      </c>
      <c r="C8282" t="s">
        <v>250</v>
      </c>
      <c r="D8282" t="s">
        <v>258</v>
      </c>
      <c r="E8282">
        <v>5</v>
      </c>
      <c r="F8282">
        <v>2025</v>
      </c>
      <c r="G8282" s="161">
        <v>140208.84896800001</v>
      </c>
      <c r="H8282" s="161"/>
    </row>
    <row r="8283" spans="2:8" x14ac:dyDescent="0.25">
      <c r="B8283" t="s">
        <v>226</v>
      </c>
      <c r="C8283" t="s">
        <v>250</v>
      </c>
      <c r="D8283" t="s">
        <v>258</v>
      </c>
      <c r="E8283">
        <v>5</v>
      </c>
      <c r="F8283">
        <v>2030</v>
      </c>
      <c r="G8283" s="161">
        <v>140378.49843800001</v>
      </c>
      <c r="H8283" s="161"/>
    </row>
    <row r="8284" spans="2:8" x14ac:dyDescent="0.25">
      <c r="B8284" t="s">
        <v>226</v>
      </c>
      <c r="C8284" t="s">
        <v>250</v>
      </c>
      <c r="D8284" t="s">
        <v>258</v>
      </c>
      <c r="E8284">
        <v>5</v>
      </c>
      <c r="F8284">
        <v>2035</v>
      </c>
      <c r="G8284" s="161">
        <v>143459.126743</v>
      </c>
      <c r="H8284" s="161"/>
    </row>
    <row r="8285" spans="2:8" x14ac:dyDescent="0.25">
      <c r="B8285" t="s">
        <v>226</v>
      </c>
      <c r="C8285" t="s">
        <v>250</v>
      </c>
      <c r="D8285" t="s">
        <v>258</v>
      </c>
      <c r="E8285">
        <v>5</v>
      </c>
      <c r="F8285">
        <v>2040</v>
      </c>
      <c r="G8285" s="161">
        <v>137681.97489400001</v>
      </c>
      <c r="H8285" s="161"/>
    </row>
    <row r="8286" spans="2:8" x14ac:dyDescent="0.25">
      <c r="B8286" t="s">
        <v>226</v>
      </c>
      <c r="C8286" t="s">
        <v>250</v>
      </c>
      <c r="D8286" t="s">
        <v>258</v>
      </c>
      <c r="E8286">
        <v>5</v>
      </c>
      <c r="F8286">
        <v>2045</v>
      </c>
      <c r="G8286" s="161">
        <v>140591.654897</v>
      </c>
      <c r="H8286" s="161"/>
    </row>
    <row r="8287" spans="2:8" x14ac:dyDescent="0.25">
      <c r="B8287" t="s">
        <v>226</v>
      </c>
      <c r="C8287" t="s">
        <v>250</v>
      </c>
      <c r="D8287" t="s">
        <v>258</v>
      </c>
      <c r="E8287">
        <v>5</v>
      </c>
      <c r="F8287">
        <v>2050</v>
      </c>
      <c r="G8287" s="161">
        <v>139611.75411000001</v>
      </c>
    </row>
    <row r="8288" spans="2:8" x14ac:dyDescent="0.25">
      <c r="B8288" t="s">
        <v>226</v>
      </c>
      <c r="C8288" t="s">
        <v>250</v>
      </c>
      <c r="D8288" t="s">
        <v>258</v>
      </c>
      <c r="E8288">
        <v>6</v>
      </c>
      <c r="F8288">
        <v>2010</v>
      </c>
      <c r="G8288">
        <v>52635.721633139998</v>
      </c>
    </row>
    <row r="8289" spans="2:8" x14ac:dyDescent="0.25">
      <c r="B8289" t="s">
        <v>226</v>
      </c>
      <c r="C8289" t="s">
        <v>250</v>
      </c>
      <c r="D8289" t="s">
        <v>258</v>
      </c>
      <c r="E8289">
        <v>6</v>
      </c>
      <c r="F8289">
        <v>2015</v>
      </c>
      <c r="G8289">
        <v>46745.276852379997</v>
      </c>
    </row>
    <row r="8290" spans="2:8" x14ac:dyDescent="0.25">
      <c r="B8290" t="s">
        <v>226</v>
      </c>
      <c r="C8290" t="s">
        <v>250</v>
      </c>
      <c r="D8290" t="s">
        <v>258</v>
      </c>
      <c r="E8290">
        <v>6</v>
      </c>
      <c r="F8290">
        <v>2020</v>
      </c>
      <c r="G8290">
        <v>47659.992665259997</v>
      </c>
    </row>
    <row r="8291" spans="2:8" x14ac:dyDescent="0.25">
      <c r="B8291" t="s">
        <v>226</v>
      </c>
      <c r="C8291" t="s">
        <v>250</v>
      </c>
      <c r="D8291" t="s">
        <v>258</v>
      </c>
      <c r="E8291">
        <v>6</v>
      </c>
      <c r="F8291">
        <v>2025</v>
      </c>
      <c r="G8291">
        <v>47706.757943659999</v>
      </c>
    </row>
    <row r="8292" spans="2:8" x14ac:dyDescent="0.25">
      <c r="B8292" t="s">
        <v>226</v>
      </c>
      <c r="C8292" t="s">
        <v>250</v>
      </c>
      <c r="D8292" t="s">
        <v>258</v>
      </c>
      <c r="E8292">
        <v>6</v>
      </c>
      <c r="F8292">
        <v>2030</v>
      </c>
      <c r="G8292">
        <v>51995.339104710001</v>
      </c>
    </row>
    <row r="8293" spans="2:8" x14ac:dyDescent="0.25">
      <c r="B8293" t="s">
        <v>226</v>
      </c>
      <c r="C8293" t="s">
        <v>250</v>
      </c>
      <c r="D8293" t="s">
        <v>258</v>
      </c>
      <c r="E8293">
        <v>6</v>
      </c>
      <c r="F8293">
        <v>2035</v>
      </c>
      <c r="G8293">
        <v>54842.142720900003</v>
      </c>
    </row>
    <row r="8294" spans="2:8" x14ac:dyDescent="0.25">
      <c r="B8294" t="s">
        <v>226</v>
      </c>
      <c r="C8294" t="s">
        <v>250</v>
      </c>
      <c r="D8294" t="s">
        <v>258</v>
      </c>
      <c r="E8294">
        <v>6</v>
      </c>
      <c r="F8294">
        <v>2040</v>
      </c>
      <c r="G8294">
        <v>60491.763839070001</v>
      </c>
    </row>
    <row r="8295" spans="2:8" x14ac:dyDescent="0.25">
      <c r="B8295" t="s">
        <v>226</v>
      </c>
      <c r="C8295" t="s">
        <v>250</v>
      </c>
      <c r="D8295" t="s">
        <v>258</v>
      </c>
      <c r="E8295">
        <v>6</v>
      </c>
      <c r="F8295">
        <v>2045</v>
      </c>
      <c r="G8295">
        <v>58950.311157939999</v>
      </c>
    </row>
    <row r="8296" spans="2:8" x14ac:dyDescent="0.25">
      <c r="B8296" t="s">
        <v>226</v>
      </c>
      <c r="C8296" t="s">
        <v>250</v>
      </c>
      <c r="D8296" t="s">
        <v>258</v>
      </c>
      <c r="E8296">
        <v>6</v>
      </c>
      <c r="F8296">
        <v>2050</v>
      </c>
      <c r="G8296">
        <v>59080.073559919998</v>
      </c>
      <c r="H8296" s="161"/>
    </row>
    <row r="8297" spans="2:8" x14ac:dyDescent="0.25">
      <c r="B8297" t="s">
        <v>226</v>
      </c>
      <c r="C8297" t="s">
        <v>250</v>
      </c>
      <c r="D8297" t="s">
        <v>259</v>
      </c>
      <c r="E8297">
        <v>1</v>
      </c>
      <c r="F8297">
        <v>2010</v>
      </c>
      <c r="G8297" s="161">
        <v>147604.33029099999</v>
      </c>
      <c r="H8297" s="161"/>
    </row>
    <row r="8298" spans="2:8" x14ac:dyDescent="0.25">
      <c r="B8298" t="s">
        <v>226</v>
      </c>
      <c r="C8298" t="s">
        <v>250</v>
      </c>
      <c r="D8298" t="s">
        <v>259</v>
      </c>
      <c r="E8298">
        <v>1</v>
      </c>
      <c r="F8298">
        <v>2015</v>
      </c>
      <c r="G8298" s="161">
        <v>250819.90975200001</v>
      </c>
      <c r="H8298" s="161"/>
    </row>
    <row r="8299" spans="2:8" x14ac:dyDescent="0.25">
      <c r="B8299" t="s">
        <v>226</v>
      </c>
      <c r="C8299" t="s">
        <v>250</v>
      </c>
      <c r="D8299" t="s">
        <v>259</v>
      </c>
      <c r="E8299">
        <v>1</v>
      </c>
      <c r="F8299">
        <v>2020</v>
      </c>
      <c r="G8299" s="161">
        <v>321511.22305600002</v>
      </c>
      <c r="H8299" s="161"/>
    </row>
    <row r="8300" spans="2:8" x14ac:dyDescent="0.25">
      <c r="B8300" t="s">
        <v>226</v>
      </c>
      <c r="C8300" t="s">
        <v>250</v>
      </c>
      <c r="D8300" t="s">
        <v>259</v>
      </c>
      <c r="E8300">
        <v>1</v>
      </c>
      <c r="F8300">
        <v>2025</v>
      </c>
      <c r="G8300" s="161">
        <v>350449.800865</v>
      </c>
      <c r="H8300" s="161"/>
    </row>
    <row r="8301" spans="2:8" x14ac:dyDescent="0.25">
      <c r="B8301" t="s">
        <v>226</v>
      </c>
      <c r="C8301" t="s">
        <v>250</v>
      </c>
      <c r="D8301" t="s">
        <v>259</v>
      </c>
      <c r="E8301">
        <v>1</v>
      </c>
      <c r="F8301">
        <v>2030</v>
      </c>
      <c r="G8301" s="161">
        <v>389891.25107200001</v>
      </c>
      <c r="H8301" s="161"/>
    </row>
    <row r="8302" spans="2:8" x14ac:dyDescent="0.25">
      <c r="B8302" t="s">
        <v>226</v>
      </c>
      <c r="C8302" t="s">
        <v>250</v>
      </c>
      <c r="D8302" t="s">
        <v>259</v>
      </c>
      <c r="E8302">
        <v>1</v>
      </c>
      <c r="F8302">
        <v>2035</v>
      </c>
      <c r="G8302" s="161">
        <v>417744.778705</v>
      </c>
      <c r="H8302" s="161"/>
    </row>
    <row r="8303" spans="2:8" x14ac:dyDescent="0.25">
      <c r="B8303" t="s">
        <v>226</v>
      </c>
      <c r="C8303" t="s">
        <v>250</v>
      </c>
      <c r="D8303" t="s">
        <v>259</v>
      </c>
      <c r="E8303">
        <v>1</v>
      </c>
      <c r="F8303">
        <v>2040</v>
      </c>
      <c r="G8303" s="161">
        <v>426244.43455800001</v>
      </c>
      <c r="H8303" s="161"/>
    </row>
    <row r="8304" spans="2:8" x14ac:dyDescent="0.25">
      <c r="B8304" t="s">
        <v>226</v>
      </c>
      <c r="C8304" t="s">
        <v>250</v>
      </c>
      <c r="D8304" t="s">
        <v>259</v>
      </c>
      <c r="E8304">
        <v>1</v>
      </c>
      <c r="F8304">
        <v>2045</v>
      </c>
      <c r="G8304" s="161">
        <v>453570.92509700003</v>
      </c>
      <c r="H8304" s="161"/>
    </row>
    <row r="8305" spans="2:8" x14ac:dyDescent="0.25">
      <c r="B8305" t="s">
        <v>226</v>
      </c>
      <c r="C8305" t="s">
        <v>250</v>
      </c>
      <c r="D8305" t="s">
        <v>259</v>
      </c>
      <c r="E8305">
        <v>1</v>
      </c>
      <c r="F8305">
        <v>2050</v>
      </c>
      <c r="G8305" s="161">
        <v>443211.304825</v>
      </c>
      <c r="H8305" s="161"/>
    </row>
    <row r="8306" spans="2:8" x14ac:dyDescent="0.25">
      <c r="B8306" t="s">
        <v>226</v>
      </c>
      <c r="C8306" t="s">
        <v>250</v>
      </c>
      <c r="D8306" t="s">
        <v>259</v>
      </c>
      <c r="E8306">
        <v>2</v>
      </c>
      <c r="F8306">
        <v>2010</v>
      </c>
      <c r="G8306" s="161">
        <v>392426.949394</v>
      </c>
      <c r="H8306" s="161"/>
    </row>
    <row r="8307" spans="2:8" x14ac:dyDescent="0.25">
      <c r="B8307" t="s">
        <v>226</v>
      </c>
      <c r="C8307" t="s">
        <v>250</v>
      </c>
      <c r="D8307" t="s">
        <v>259</v>
      </c>
      <c r="E8307">
        <v>2</v>
      </c>
      <c r="F8307">
        <v>2015</v>
      </c>
      <c r="G8307" s="161">
        <v>486399.824609</v>
      </c>
      <c r="H8307" s="161"/>
    </row>
    <row r="8308" spans="2:8" x14ac:dyDescent="0.25">
      <c r="B8308" t="s">
        <v>226</v>
      </c>
      <c r="C8308" t="s">
        <v>250</v>
      </c>
      <c r="D8308" t="s">
        <v>259</v>
      </c>
      <c r="E8308">
        <v>2</v>
      </c>
      <c r="F8308">
        <v>2020</v>
      </c>
      <c r="G8308" s="161">
        <v>583900.35485999996</v>
      </c>
      <c r="H8308" s="161"/>
    </row>
    <row r="8309" spans="2:8" x14ac:dyDescent="0.25">
      <c r="B8309" t="s">
        <v>226</v>
      </c>
      <c r="C8309" t="s">
        <v>250</v>
      </c>
      <c r="D8309" t="s">
        <v>259</v>
      </c>
      <c r="E8309">
        <v>2</v>
      </c>
      <c r="F8309">
        <v>2025</v>
      </c>
      <c r="G8309" s="161">
        <v>697386.64304400003</v>
      </c>
      <c r="H8309" s="161"/>
    </row>
    <row r="8310" spans="2:8" x14ac:dyDescent="0.25">
      <c r="B8310" t="s">
        <v>226</v>
      </c>
      <c r="C8310" t="s">
        <v>250</v>
      </c>
      <c r="D8310" t="s">
        <v>259</v>
      </c>
      <c r="E8310">
        <v>2</v>
      </c>
      <c r="F8310">
        <v>2030</v>
      </c>
      <c r="G8310" s="161">
        <v>771772.46686399996</v>
      </c>
      <c r="H8310" s="161"/>
    </row>
    <row r="8311" spans="2:8" x14ac:dyDescent="0.25">
      <c r="B8311" t="s">
        <v>226</v>
      </c>
      <c r="C8311" t="s">
        <v>250</v>
      </c>
      <c r="D8311" t="s">
        <v>259</v>
      </c>
      <c r="E8311">
        <v>2</v>
      </c>
      <c r="F8311">
        <v>2035</v>
      </c>
      <c r="G8311" s="161">
        <v>830614.65649600001</v>
      </c>
      <c r="H8311" s="161"/>
    </row>
    <row r="8312" spans="2:8" x14ac:dyDescent="0.25">
      <c r="B8312" t="s">
        <v>226</v>
      </c>
      <c r="C8312" t="s">
        <v>250</v>
      </c>
      <c r="D8312" t="s">
        <v>259</v>
      </c>
      <c r="E8312">
        <v>2</v>
      </c>
      <c r="F8312">
        <v>2040</v>
      </c>
      <c r="G8312" s="161">
        <v>855469.777733</v>
      </c>
      <c r="H8312" s="161"/>
    </row>
    <row r="8313" spans="2:8" x14ac:dyDescent="0.25">
      <c r="B8313" t="s">
        <v>226</v>
      </c>
      <c r="C8313" t="s">
        <v>250</v>
      </c>
      <c r="D8313" t="s">
        <v>259</v>
      </c>
      <c r="E8313">
        <v>2</v>
      </c>
      <c r="F8313">
        <v>2045</v>
      </c>
      <c r="G8313" s="161">
        <v>847547.132277</v>
      </c>
      <c r="H8313" s="161"/>
    </row>
    <row r="8314" spans="2:8" x14ac:dyDescent="0.25">
      <c r="B8314" t="s">
        <v>226</v>
      </c>
      <c r="C8314" t="s">
        <v>250</v>
      </c>
      <c r="D8314" t="s">
        <v>259</v>
      </c>
      <c r="E8314">
        <v>2</v>
      </c>
      <c r="F8314">
        <v>2050</v>
      </c>
      <c r="G8314" s="161">
        <v>858000.55691399996</v>
      </c>
      <c r="H8314" s="161"/>
    </row>
    <row r="8315" spans="2:8" x14ac:dyDescent="0.25">
      <c r="B8315" t="s">
        <v>226</v>
      </c>
      <c r="C8315" t="s">
        <v>250</v>
      </c>
      <c r="D8315" t="s">
        <v>259</v>
      </c>
      <c r="E8315">
        <v>3</v>
      </c>
      <c r="F8315">
        <v>2010</v>
      </c>
      <c r="G8315" s="161">
        <v>228085.788459</v>
      </c>
      <c r="H8315" s="161"/>
    </row>
    <row r="8316" spans="2:8" x14ac:dyDescent="0.25">
      <c r="B8316" t="s">
        <v>226</v>
      </c>
      <c r="C8316" t="s">
        <v>250</v>
      </c>
      <c r="D8316" t="s">
        <v>259</v>
      </c>
      <c r="E8316">
        <v>3</v>
      </c>
      <c r="F8316">
        <v>2015</v>
      </c>
      <c r="G8316" s="161">
        <v>250728.619056</v>
      </c>
      <c r="H8316" s="161"/>
    </row>
    <row r="8317" spans="2:8" x14ac:dyDescent="0.25">
      <c r="B8317" t="s">
        <v>226</v>
      </c>
      <c r="C8317" t="s">
        <v>250</v>
      </c>
      <c r="D8317" t="s">
        <v>259</v>
      </c>
      <c r="E8317">
        <v>3</v>
      </c>
      <c r="F8317">
        <v>2020</v>
      </c>
      <c r="G8317" s="161">
        <v>277743.21551100002</v>
      </c>
      <c r="H8317" s="161"/>
    </row>
    <row r="8318" spans="2:8" x14ac:dyDescent="0.25">
      <c r="B8318" t="s">
        <v>226</v>
      </c>
      <c r="C8318" t="s">
        <v>250</v>
      </c>
      <c r="D8318" t="s">
        <v>259</v>
      </c>
      <c r="E8318">
        <v>3</v>
      </c>
      <c r="F8318">
        <v>2025</v>
      </c>
      <c r="G8318" s="161">
        <v>296978.25264100003</v>
      </c>
      <c r="H8318" s="161"/>
    </row>
    <row r="8319" spans="2:8" x14ac:dyDescent="0.25">
      <c r="B8319" t="s">
        <v>226</v>
      </c>
      <c r="C8319" t="s">
        <v>250</v>
      </c>
      <c r="D8319" t="s">
        <v>259</v>
      </c>
      <c r="E8319">
        <v>3</v>
      </c>
      <c r="F8319">
        <v>2030</v>
      </c>
      <c r="G8319" s="161">
        <v>301005.81634800002</v>
      </c>
      <c r="H8319" s="161"/>
    </row>
    <row r="8320" spans="2:8" x14ac:dyDescent="0.25">
      <c r="B8320" t="s">
        <v>226</v>
      </c>
      <c r="C8320" t="s">
        <v>250</v>
      </c>
      <c r="D8320" t="s">
        <v>259</v>
      </c>
      <c r="E8320">
        <v>3</v>
      </c>
      <c r="F8320">
        <v>2035</v>
      </c>
      <c r="G8320" s="161">
        <v>286951.39241500001</v>
      </c>
      <c r="H8320" s="161"/>
    </row>
    <row r="8321" spans="2:8" x14ac:dyDescent="0.25">
      <c r="B8321" t="s">
        <v>226</v>
      </c>
      <c r="C8321" t="s">
        <v>250</v>
      </c>
      <c r="D8321" t="s">
        <v>259</v>
      </c>
      <c r="E8321">
        <v>3</v>
      </c>
      <c r="F8321">
        <v>2040</v>
      </c>
      <c r="G8321" s="161">
        <v>281404.11825</v>
      </c>
      <c r="H8321" s="161"/>
    </row>
    <row r="8322" spans="2:8" x14ac:dyDescent="0.25">
      <c r="B8322" t="s">
        <v>226</v>
      </c>
      <c r="C8322" t="s">
        <v>250</v>
      </c>
      <c r="D8322" t="s">
        <v>259</v>
      </c>
      <c r="E8322">
        <v>3</v>
      </c>
      <c r="F8322">
        <v>2045</v>
      </c>
      <c r="G8322" s="161">
        <v>277485.83438100002</v>
      </c>
      <c r="H8322" s="161"/>
    </row>
    <row r="8323" spans="2:8" x14ac:dyDescent="0.25">
      <c r="B8323" t="s">
        <v>226</v>
      </c>
      <c r="C8323" t="s">
        <v>250</v>
      </c>
      <c r="D8323" t="s">
        <v>259</v>
      </c>
      <c r="E8323">
        <v>3</v>
      </c>
      <c r="F8323">
        <v>2050</v>
      </c>
      <c r="G8323" s="161">
        <v>273395.10613099998</v>
      </c>
      <c r="H8323" s="161"/>
    </row>
    <row r="8324" spans="2:8" x14ac:dyDescent="0.25">
      <c r="B8324" t="s">
        <v>226</v>
      </c>
      <c r="C8324" t="s">
        <v>250</v>
      </c>
      <c r="D8324" t="s">
        <v>259</v>
      </c>
      <c r="E8324">
        <v>4</v>
      </c>
      <c r="F8324">
        <v>2010</v>
      </c>
      <c r="G8324" s="161">
        <v>423484.089018</v>
      </c>
      <c r="H8324" s="161"/>
    </row>
    <row r="8325" spans="2:8" x14ac:dyDescent="0.25">
      <c r="B8325" t="s">
        <v>226</v>
      </c>
      <c r="C8325" t="s">
        <v>250</v>
      </c>
      <c r="D8325" t="s">
        <v>259</v>
      </c>
      <c r="E8325">
        <v>4</v>
      </c>
      <c r="F8325">
        <v>2015</v>
      </c>
      <c r="G8325" s="161">
        <v>434235.07457699999</v>
      </c>
      <c r="H8325" s="161"/>
    </row>
    <row r="8326" spans="2:8" x14ac:dyDescent="0.25">
      <c r="B8326" t="s">
        <v>226</v>
      </c>
      <c r="C8326" t="s">
        <v>250</v>
      </c>
      <c r="D8326" t="s">
        <v>259</v>
      </c>
      <c r="E8326">
        <v>4</v>
      </c>
      <c r="F8326">
        <v>2020</v>
      </c>
      <c r="G8326" s="161">
        <v>430049.04801999999</v>
      </c>
      <c r="H8326" s="161"/>
    </row>
    <row r="8327" spans="2:8" x14ac:dyDescent="0.25">
      <c r="B8327" t="s">
        <v>226</v>
      </c>
      <c r="C8327" t="s">
        <v>250</v>
      </c>
      <c r="D8327" t="s">
        <v>259</v>
      </c>
      <c r="E8327">
        <v>4</v>
      </c>
      <c r="F8327">
        <v>2025</v>
      </c>
      <c r="G8327" s="161">
        <v>411728.33137099998</v>
      </c>
      <c r="H8327" s="161"/>
    </row>
    <row r="8328" spans="2:8" x14ac:dyDescent="0.25">
      <c r="B8328" t="s">
        <v>226</v>
      </c>
      <c r="C8328" t="s">
        <v>250</v>
      </c>
      <c r="D8328" t="s">
        <v>259</v>
      </c>
      <c r="E8328">
        <v>4</v>
      </c>
      <c r="F8328">
        <v>2030</v>
      </c>
      <c r="G8328" s="161">
        <v>397616.70216500002</v>
      </c>
      <c r="H8328" s="161"/>
    </row>
    <row r="8329" spans="2:8" x14ac:dyDescent="0.25">
      <c r="B8329" t="s">
        <v>226</v>
      </c>
      <c r="C8329" t="s">
        <v>250</v>
      </c>
      <c r="D8329" t="s">
        <v>259</v>
      </c>
      <c r="E8329">
        <v>4</v>
      </c>
      <c r="F8329">
        <v>2035</v>
      </c>
      <c r="G8329" s="161">
        <v>394819.45507000003</v>
      </c>
      <c r="H8329" s="161"/>
    </row>
    <row r="8330" spans="2:8" x14ac:dyDescent="0.25">
      <c r="B8330" t="s">
        <v>226</v>
      </c>
      <c r="C8330" t="s">
        <v>250</v>
      </c>
      <c r="D8330" t="s">
        <v>259</v>
      </c>
      <c r="E8330">
        <v>4</v>
      </c>
      <c r="F8330">
        <v>2040</v>
      </c>
      <c r="G8330" s="161">
        <v>389461.582016</v>
      </c>
      <c r="H8330" s="161"/>
    </row>
    <row r="8331" spans="2:8" x14ac:dyDescent="0.25">
      <c r="B8331" t="s">
        <v>226</v>
      </c>
      <c r="C8331" t="s">
        <v>250</v>
      </c>
      <c r="D8331" t="s">
        <v>259</v>
      </c>
      <c r="E8331">
        <v>4</v>
      </c>
      <c r="F8331">
        <v>2045</v>
      </c>
      <c r="G8331" s="161">
        <v>381695.61037100002</v>
      </c>
      <c r="H8331" s="161"/>
    </row>
    <row r="8332" spans="2:8" x14ac:dyDescent="0.25">
      <c r="B8332" t="s">
        <v>226</v>
      </c>
      <c r="C8332" t="s">
        <v>250</v>
      </c>
      <c r="D8332" t="s">
        <v>259</v>
      </c>
      <c r="E8332">
        <v>4</v>
      </c>
      <c r="F8332">
        <v>2050</v>
      </c>
      <c r="G8332" s="161">
        <v>375879.86947500001</v>
      </c>
      <c r="H8332" s="161"/>
    </row>
    <row r="8333" spans="2:8" x14ac:dyDescent="0.25">
      <c r="B8333" t="s">
        <v>226</v>
      </c>
      <c r="C8333" t="s">
        <v>250</v>
      </c>
      <c r="D8333" t="s">
        <v>259</v>
      </c>
      <c r="E8333">
        <v>5</v>
      </c>
      <c r="F8333">
        <v>2010</v>
      </c>
      <c r="G8333" s="161">
        <v>170257.03301499999</v>
      </c>
      <c r="H8333" s="161"/>
    </row>
    <row r="8334" spans="2:8" x14ac:dyDescent="0.25">
      <c r="B8334" t="s">
        <v>226</v>
      </c>
      <c r="C8334" t="s">
        <v>250</v>
      </c>
      <c r="D8334" t="s">
        <v>259</v>
      </c>
      <c r="E8334">
        <v>5</v>
      </c>
      <c r="F8334">
        <v>2015</v>
      </c>
      <c r="G8334" s="161">
        <v>178570.734272</v>
      </c>
      <c r="H8334" s="161"/>
    </row>
    <row r="8335" spans="2:8" x14ac:dyDescent="0.25">
      <c r="B8335" t="s">
        <v>226</v>
      </c>
      <c r="C8335" t="s">
        <v>250</v>
      </c>
      <c r="D8335" t="s">
        <v>259</v>
      </c>
      <c r="E8335">
        <v>5</v>
      </c>
      <c r="F8335">
        <v>2020</v>
      </c>
      <c r="G8335" s="161">
        <v>175411.20160500001</v>
      </c>
      <c r="H8335" s="161"/>
    </row>
    <row r="8336" spans="2:8" x14ac:dyDescent="0.25">
      <c r="B8336" t="s">
        <v>226</v>
      </c>
      <c r="C8336" t="s">
        <v>250</v>
      </c>
      <c r="D8336" t="s">
        <v>259</v>
      </c>
      <c r="E8336">
        <v>5</v>
      </c>
      <c r="F8336">
        <v>2025</v>
      </c>
      <c r="G8336" s="161">
        <v>158457.957639</v>
      </c>
      <c r="H8336" s="161"/>
    </row>
    <row r="8337" spans="2:8" x14ac:dyDescent="0.25">
      <c r="B8337" t="s">
        <v>226</v>
      </c>
      <c r="C8337" t="s">
        <v>250</v>
      </c>
      <c r="D8337" t="s">
        <v>259</v>
      </c>
      <c r="E8337">
        <v>5</v>
      </c>
      <c r="F8337">
        <v>2030</v>
      </c>
      <c r="G8337" s="161">
        <v>156762.818696</v>
      </c>
      <c r="H8337" s="161"/>
    </row>
    <row r="8338" spans="2:8" x14ac:dyDescent="0.25">
      <c r="B8338" t="s">
        <v>226</v>
      </c>
      <c r="C8338" t="s">
        <v>250</v>
      </c>
      <c r="D8338" t="s">
        <v>259</v>
      </c>
      <c r="E8338">
        <v>5</v>
      </c>
      <c r="F8338">
        <v>2035</v>
      </c>
      <c r="G8338" s="161">
        <v>163061.38287999999</v>
      </c>
      <c r="H8338" s="161"/>
    </row>
    <row r="8339" spans="2:8" x14ac:dyDescent="0.25">
      <c r="B8339" t="s">
        <v>226</v>
      </c>
      <c r="C8339" t="s">
        <v>250</v>
      </c>
      <c r="D8339" t="s">
        <v>259</v>
      </c>
      <c r="E8339">
        <v>5</v>
      </c>
      <c r="F8339">
        <v>2040</v>
      </c>
      <c r="G8339" s="161">
        <v>163309.813302</v>
      </c>
      <c r="H8339" s="161"/>
    </row>
    <row r="8340" spans="2:8" x14ac:dyDescent="0.25">
      <c r="B8340" t="s">
        <v>226</v>
      </c>
      <c r="C8340" t="s">
        <v>250</v>
      </c>
      <c r="D8340" t="s">
        <v>259</v>
      </c>
      <c r="E8340">
        <v>5</v>
      </c>
      <c r="F8340">
        <v>2045</v>
      </c>
      <c r="G8340" s="161">
        <v>157390.377484</v>
      </c>
      <c r="H8340" s="161"/>
    </row>
    <row r="8341" spans="2:8" x14ac:dyDescent="0.25">
      <c r="B8341" t="s">
        <v>226</v>
      </c>
      <c r="C8341" t="s">
        <v>250</v>
      </c>
      <c r="D8341" t="s">
        <v>259</v>
      </c>
      <c r="E8341">
        <v>5</v>
      </c>
      <c r="F8341">
        <v>2050</v>
      </c>
      <c r="G8341" s="161">
        <v>148302.837527</v>
      </c>
    </row>
    <row r="8342" spans="2:8" x14ac:dyDescent="0.25">
      <c r="B8342" t="s">
        <v>226</v>
      </c>
      <c r="C8342" t="s">
        <v>250</v>
      </c>
      <c r="D8342" t="s">
        <v>259</v>
      </c>
      <c r="E8342">
        <v>6</v>
      </c>
      <c r="F8342">
        <v>2010</v>
      </c>
      <c r="G8342">
        <v>40378.761134300003</v>
      </c>
    </row>
    <row r="8343" spans="2:8" x14ac:dyDescent="0.25">
      <c r="B8343" t="s">
        <v>226</v>
      </c>
      <c r="C8343" t="s">
        <v>250</v>
      </c>
      <c r="D8343" t="s">
        <v>259</v>
      </c>
      <c r="E8343">
        <v>6</v>
      </c>
      <c r="F8343">
        <v>2015</v>
      </c>
      <c r="G8343">
        <v>54361.149931679996</v>
      </c>
    </row>
    <row r="8344" spans="2:8" x14ac:dyDescent="0.25">
      <c r="B8344" t="s">
        <v>226</v>
      </c>
      <c r="C8344" t="s">
        <v>250</v>
      </c>
      <c r="D8344" t="s">
        <v>259</v>
      </c>
      <c r="E8344">
        <v>6</v>
      </c>
      <c r="F8344">
        <v>2020</v>
      </c>
      <c r="G8344">
        <v>55673.763056440002</v>
      </c>
    </row>
    <row r="8345" spans="2:8" x14ac:dyDescent="0.25">
      <c r="B8345" t="s">
        <v>226</v>
      </c>
      <c r="C8345" t="s">
        <v>250</v>
      </c>
      <c r="D8345" t="s">
        <v>259</v>
      </c>
      <c r="E8345">
        <v>6</v>
      </c>
      <c r="F8345">
        <v>2025</v>
      </c>
      <c r="G8345">
        <v>57837.84870989</v>
      </c>
    </row>
    <row r="8346" spans="2:8" x14ac:dyDescent="0.25">
      <c r="B8346" t="s">
        <v>226</v>
      </c>
      <c r="C8346" t="s">
        <v>250</v>
      </c>
      <c r="D8346" t="s">
        <v>259</v>
      </c>
      <c r="E8346">
        <v>6</v>
      </c>
      <c r="F8346">
        <v>2030</v>
      </c>
      <c r="G8346">
        <v>54187.397815949997</v>
      </c>
    </row>
    <row r="8347" spans="2:8" x14ac:dyDescent="0.25">
      <c r="B8347" t="s">
        <v>226</v>
      </c>
      <c r="C8347" t="s">
        <v>250</v>
      </c>
      <c r="D8347" t="s">
        <v>259</v>
      </c>
      <c r="E8347">
        <v>6</v>
      </c>
      <c r="F8347">
        <v>2035</v>
      </c>
      <c r="G8347">
        <v>55874.946889120001</v>
      </c>
    </row>
    <row r="8348" spans="2:8" x14ac:dyDescent="0.25">
      <c r="B8348" t="s">
        <v>226</v>
      </c>
      <c r="C8348" t="s">
        <v>250</v>
      </c>
      <c r="D8348" t="s">
        <v>259</v>
      </c>
      <c r="E8348">
        <v>6</v>
      </c>
      <c r="F8348">
        <v>2040</v>
      </c>
      <c r="G8348">
        <v>62404.735069900002</v>
      </c>
    </row>
    <row r="8349" spans="2:8" x14ac:dyDescent="0.25">
      <c r="B8349" t="s">
        <v>226</v>
      </c>
      <c r="C8349" t="s">
        <v>250</v>
      </c>
      <c r="D8349" t="s">
        <v>259</v>
      </c>
      <c r="E8349">
        <v>6</v>
      </c>
      <c r="F8349">
        <v>2045</v>
      </c>
      <c r="G8349">
        <v>57086.250793209998</v>
      </c>
    </row>
    <row r="8350" spans="2:8" x14ac:dyDescent="0.25">
      <c r="B8350" t="s">
        <v>226</v>
      </c>
      <c r="C8350" t="s">
        <v>250</v>
      </c>
      <c r="D8350" t="s">
        <v>259</v>
      </c>
      <c r="E8350">
        <v>6</v>
      </c>
      <c r="F8350">
        <v>2050</v>
      </c>
      <c r="G8350">
        <v>56623.508782080004</v>
      </c>
      <c r="H8350" s="161"/>
    </row>
    <row r="8351" spans="2:8" x14ac:dyDescent="0.25">
      <c r="B8351" t="s">
        <v>226</v>
      </c>
      <c r="C8351" t="s">
        <v>253</v>
      </c>
      <c r="D8351" t="s">
        <v>251</v>
      </c>
      <c r="E8351">
        <v>1</v>
      </c>
      <c r="F8351">
        <v>2010</v>
      </c>
      <c r="G8351" s="161">
        <v>234724.17524300001</v>
      </c>
      <c r="H8351" s="161"/>
    </row>
    <row r="8352" spans="2:8" x14ac:dyDescent="0.25">
      <c r="B8352" t="s">
        <v>226</v>
      </c>
      <c r="C8352" t="s">
        <v>253</v>
      </c>
      <c r="D8352" t="s">
        <v>251</v>
      </c>
      <c r="E8352">
        <v>1</v>
      </c>
      <c r="F8352">
        <v>2015</v>
      </c>
      <c r="G8352" s="161">
        <v>300768.39835099998</v>
      </c>
      <c r="H8352" s="161"/>
    </row>
    <row r="8353" spans="2:8" x14ac:dyDescent="0.25">
      <c r="B8353" t="s">
        <v>226</v>
      </c>
      <c r="C8353" t="s">
        <v>253</v>
      </c>
      <c r="D8353" t="s">
        <v>251</v>
      </c>
      <c r="E8353">
        <v>1</v>
      </c>
      <c r="F8353">
        <v>2020</v>
      </c>
      <c r="G8353" s="161">
        <v>328235.47778700001</v>
      </c>
      <c r="H8353" s="161"/>
    </row>
    <row r="8354" spans="2:8" x14ac:dyDescent="0.25">
      <c r="B8354" t="s">
        <v>226</v>
      </c>
      <c r="C8354" t="s">
        <v>253</v>
      </c>
      <c r="D8354" t="s">
        <v>251</v>
      </c>
      <c r="E8354">
        <v>1</v>
      </c>
      <c r="F8354">
        <v>2025</v>
      </c>
      <c r="G8354" s="161">
        <v>338469.15505100001</v>
      </c>
      <c r="H8354" s="161"/>
    </row>
    <row r="8355" spans="2:8" x14ac:dyDescent="0.25">
      <c r="B8355" t="s">
        <v>226</v>
      </c>
      <c r="C8355" t="s">
        <v>253</v>
      </c>
      <c r="D8355" t="s">
        <v>251</v>
      </c>
      <c r="E8355">
        <v>1</v>
      </c>
      <c r="F8355">
        <v>2030</v>
      </c>
      <c r="G8355" s="161">
        <v>357018.42401800002</v>
      </c>
      <c r="H8355" s="161"/>
    </row>
    <row r="8356" spans="2:8" x14ac:dyDescent="0.25">
      <c r="B8356" t="s">
        <v>226</v>
      </c>
      <c r="C8356" t="s">
        <v>253</v>
      </c>
      <c r="D8356" t="s">
        <v>251</v>
      </c>
      <c r="E8356">
        <v>1</v>
      </c>
      <c r="F8356">
        <v>2035</v>
      </c>
      <c r="G8356" s="161">
        <v>368430.81811699999</v>
      </c>
      <c r="H8356" s="161"/>
    </row>
    <row r="8357" spans="2:8" x14ac:dyDescent="0.25">
      <c r="B8357" t="s">
        <v>226</v>
      </c>
      <c r="C8357" t="s">
        <v>253</v>
      </c>
      <c r="D8357" t="s">
        <v>251</v>
      </c>
      <c r="E8357">
        <v>1</v>
      </c>
      <c r="F8357">
        <v>2040</v>
      </c>
      <c r="G8357" s="161">
        <v>362500.24985299999</v>
      </c>
      <c r="H8357" s="161"/>
    </row>
    <row r="8358" spans="2:8" x14ac:dyDescent="0.25">
      <c r="B8358" t="s">
        <v>226</v>
      </c>
      <c r="C8358" t="s">
        <v>253</v>
      </c>
      <c r="D8358" t="s">
        <v>251</v>
      </c>
      <c r="E8358">
        <v>1</v>
      </c>
      <c r="F8358">
        <v>2045</v>
      </c>
      <c r="G8358" s="161">
        <v>368903.87554799998</v>
      </c>
      <c r="H8358" s="161"/>
    </row>
    <row r="8359" spans="2:8" x14ac:dyDescent="0.25">
      <c r="B8359" t="s">
        <v>226</v>
      </c>
      <c r="C8359" t="s">
        <v>253</v>
      </c>
      <c r="D8359" t="s">
        <v>251</v>
      </c>
      <c r="E8359">
        <v>1</v>
      </c>
      <c r="F8359">
        <v>2050</v>
      </c>
      <c r="G8359" s="161">
        <v>368438.59129900002</v>
      </c>
      <c r="H8359" s="161"/>
    </row>
    <row r="8360" spans="2:8" x14ac:dyDescent="0.25">
      <c r="B8360" t="s">
        <v>226</v>
      </c>
      <c r="C8360" t="s">
        <v>253</v>
      </c>
      <c r="D8360" t="s">
        <v>251</v>
      </c>
      <c r="E8360">
        <v>2</v>
      </c>
      <c r="F8360">
        <v>2010</v>
      </c>
      <c r="G8360" s="161">
        <v>179343.94421099999</v>
      </c>
      <c r="H8360" s="161"/>
    </row>
    <row r="8361" spans="2:8" x14ac:dyDescent="0.25">
      <c r="B8361" t="s">
        <v>226</v>
      </c>
      <c r="C8361" t="s">
        <v>253</v>
      </c>
      <c r="D8361" t="s">
        <v>251</v>
      </c>
      <c r="E8361">
        <v>2</v>
      </c>
      <c r="F8361">
        <v>2015</v>
      </c>
      <c r="G8361" s="161">
        <v>211770.81794099999</v>
      </c>
      <c r="H8361" s="161"/>
    </row>
    <row r="8362" spans="2:8" x14ac:dyDescent="0.25">
      <c r="B8362" t="s">
        <v>226</v>
      </c>
      <c r="C8362" t="s">
        <v>253</v>
      </c>
      <c r="D8362" t="s">
        <v>251</v>
      </c>
      <c r="E8362">
        <v>2</v>
      </c>
      <c r="F8362">
        <v>2020</v>
      </c>
      <c r="G8362" s="161">
        <v>216468.590887</v>
      </c>
      <c r="H8362" s="161"/>
    </row>
    <row r="8363" spans="2:8" x14ac:dyDescent="0.25">
      <c r="B8363" t="s">
        <v>226</v>
      </c>
      <c r="C8363" t="s">
        <v>253</v>
      </c>
      <c r="D8363" t="s">
        <v>251</v>
      </c>
      <c r="E8363">
        <v>2</v>
      </c>
      <c r="F8363">
        <v>2025</v>
      </c>
      <c r="G8363" s="161">
        <v>220403.835616</v>
      </c>
      <c r="H8363" s="161"/>
    </row>
    <row r="8364" spans="2:8" x14ac:dyDescent="0.25">
      <c r="B8364" t="s">
        <v>226</v>
      </c>
      <c r="C8364" t="s">
        <v>253</v>
      </c>
      <c r="D8364" t="s">
        <v>251</v>
      </c>
      <c r="E8364">
        <v>2</v>
      </c>
      <c r="F8364">
        <v>2030</v>
      </c>
      <c r="G8364" s="161">
        <v>225585.37760899999</v>
      </c>
      <c r="H8364" s="161"/>
    </row>
    <row r="8365" spans="2:8" x14ac:dyDescent="0.25">
      <c r="B8365" t="s">
        <v>226</v>
      </c>
      <c r="C8365" t="s">
        <v>253</v>
      </c>
      <c r="D8365" t="s">
        <v>251</v>
      </c>
      <c r="E8365">
        <v>2</v>
      </c>
      <c r="F8365">
        <v>2035</v>
      </c>
      <c r="G8365" s="161">
        <v>219152.344782</v>
      </c>
      <c r="H8365" s="161"/>
    </row>
    <row r="8366" spans="2:8" x14ac:dyDescent="0.25">
      <c r="B8366" t="s">
        <v>226</v>
      </c>
      <c r="C8366" t="s">
        <v>253</v>
      </c>
      <c r="D8366" t="s">
        <v>251</v>
      </c>
      <c r="E8366">
        <v>2</v>
      </c>
      <c r="F8366">
        <v>2040</v>
      </c>
      <c r="G8366" s="161">
        <v>216033.2426</v>
      </c>
      <c r="H8366" s="161"/>
    </row>
    <row r="8367" spans="2:8" x14ac:dyDescent="0.25">
      <c r="B8367" t="s">
        <v>226</v>
      </c>
      <c r="C8367" t="s">
        <v>253</v>
      </c>
      <c r="D8367" t="s">
        <v>251</v>
      </c>
      <c r="E8367">
        <v>2</v>
      </c>
      <c r="F8367">
        <v>2045</v>
      </c>
      <c r="G8367" s="161">
        <v>214393.457001</v>
      </c>
      <c r="H8367" s="161"/>
    </row>
    <row r="8368" spans="2:8" x14ac:dyDescent="0.25">
      <c r="B8368" t="s">
        <v>226</v>
      </c>
      <c r="C8368" t="s">
        <v>253</v>
      </c>
      <c r="D8368" t="s">
        <v>251</v>
      </c>
      <c r="E8368">
        <v>2</v>
      </c>
      <c r="F8368">
        <v>2050</v>
      </c>
      <c r="G8368" s="161">
        <v>206090.42888699999</v>
      </c>
    </row>
    <row r="8369" spans="2:7" x14ac:dyDescent="0.25">
      <c r="B8369" t="s">
        <v>226</v>
      </c>
      <c r="C8369" t="s">
        <v>253</v>
      </c>
      <c r="D8369" t="s">
        <v>251</v>
      </c>
      <c r="E8369">
        <v>3</v>
      </c>
      <c r="F8369">
        <v>2010</v>
      </c>
      <c r="G8369">
        <v>63026.977802100002</v>
      </c>
    </row>
    <row r="8370" spans="2:7" x14ac:dyDescent="0.25">
      <c r="B8370" t="s">
        <v>226</v>
      </c>
      <c r="C8370" t="s">
        <v>253</v>
      </c>
      <c r="D8370" t="s">
        <v>251</v>
      </c>
      <c r="E8370">
        <v>3</v>
      </c>
      <c r="F8370">
        <v>2015</v>
      </c>
      <c r="G8370">
        <v>77624.456446070006</v>
      </c>
    </row>
    <row r="8371" spans="2:7" x14ac:dyDescent="0.25">
      <c r="B8371" t="s">
        <v>226</v>
      </c>
      <c r="C8371" t="s">
        <v>253</v>
      </c>
      <c r="D8371" t="s">
        <v>251</v>
      </c>
      <c r="E8371">
        <v>3</v>
      </c>
      <c r="F8371">
        <v>2020</v>
      </c>
      <c r="G8371">
        <v>77989.934350419993</v>
      </c>
    </row>
    <row r="8372" spans="2:7" x14ac:dyDescent="0.25">
      <c r="B8372" t="s">
        <v>226</v>
      </c>
      <c r="C8372" t="s">
        <v>253</v>
      </c>
      <c r="D8372" t="s">
        <v>251</v>
      </c>
      <c r="E8372">
        <v>3</v>
      </c>
      <c r="F8372">
        <v>2025</v>
      </c>
      <c r="G8372">
        <v>81219.317476419994</v>
      </c>
    </row>
    <row r="8373" spans="2:7" x14ac:dyDescent="0.25">
      <c r="B8373" t="s">
        <v>226</v>
      </c>
      <c r="C8373" t="s">
        <v>253</v>
      </c>
      <c r="D8373" t="s">
        <v>251</v>
      </c>
      <c r="E8373">
        <v>3</v>
      </c>
      <c r="F8373">
        <v>2030</v>
      </c>
      <c r="G8373">
        <v>78682.987361520005</v>
      </c>
    </row>
    <row r="8374" spans="2:7" x14ac:dyDescent="0.25">
      <c r="B8374" t="s">
        <v>226</v>
      </c>
      <c r="C8374" t="s">
        <v>253</v>
      </c>
      <c r="D8374" t="s">
        <v>251</v>
      </c>
      <c r="E8374">
        <v>3</v>
      </c>
      <c r="F8374">
        <v>2035</v>
      </c>
      <c r="G8374">
        <v>83386.208973989997</v>
      </c>
    </row>
    <row r="8375" spans="2:7" x14ac:dyDescent="0.25">
      <c r="B8375" t="s">
        <v>226</v>
      </c>
      <c r="C8375" t="s">
        <v>253</v>
      </c>
      <c r="D8375" t="s">
        <v>251</v>
      </c>
      <c r="E8375">
        <v>3</v>
      </c>
      <c r="F8375">
        <v>2040</v>
      </c>
      <c r="G8375">
        <v>83495.485121150006</v>
      </c>
    </row>
    <row r="8376" spans="2:7" x14ac:dyDescent="0.25">
      <c r="B8376" t="s">
        <v>226</v>
      </c>
      <c r="C8376" t="s">
        <v>253</v>
      </c>
      <c r="D8376" t="s">
        <v>251</v>
      </c>
      <c r="E8376">
        <v>3</v>
      </c>
      <c r="F8376">
        <v>2045</v>
      </c>
      <c r="G8376">
        <v>83169.609816280004</v>
      </c>
    </row>
    <row r="8377" spans="2:7" x14ac:dyDescent="0.25">
      <c r="B8377" t="s">
        <v>226</v>
      </c>
      <c r="C8377" t="s">
        <v>253</v>
      </c>
      <c r="D8377" t="s">
        <v>251</v>
      </c>
      <c r="E8377">
        <v>3</v>
      </c>
      <c r="F8377">
        <v>2050</v>
      </c>
      <c r="G8377">
        <v>76360.589403720005</v>
      </c>
    </row>
    <row r="8378" spans="2:7" x14ac:dyDescent="0.25">
      <c r="B8378" t="s">
        <v>226</v>
      </c>
      <c r="C8378" t="s">
        <v>253</v>
      </c>
      <c r="D8378" t="s">
        <v>251</v>
      </c>
      <c r="E8378">
        <v>4</v>
      </c>
      <c r="F8378">
        <v>2010</v>
      </c>
      <c r="G8378">
        <v>47176.3642855</v>
      </c>
    </row>
    <row r="8379" spans="2:7" x14ac:dyDescent="0.25">
      <c r="B8379" t="s">
        <v>226</v>
      </c>
      <c r="C8379" t="s">
        <v>253</v>
      </c>
      <c r="D8379" t="s">
        <v>251</v>
      </c>
      <c r="E8379">
        <v>4</v>
      </c>
      <c r="F8379">
        <v>2015</v>
      </c>
      <c r="G8379">
        <v>54364.416998749999</v>
      </c>
    </row>
    <row r="8380" spans="2:7" x14ac:dyDescent="0.25">
      <c r="B8380" t="s">
        <v>226</v>
      </c>
      <c r="C8380" t="s">
        <v>253</v>
      </c>
      <c r="D8380" t="s">
        <v>251</v>
      </c>
      <c r="E8380">
        <v>4</v>
      </c>
      <c r="F8380">
        <v>2020</v>
      </c>
      <c r="G8380">
        <v>60896.962871770003</v>
      </c>
    </row>
    <row r="8381" spans="2:7" x14ac:dyDescent="0.25">
      <c r="B8381" t="s">
        <v>226</v>
      </c>
      <c r="C8381" t="s">
        <v>253</v>
      </c>
      <c r="D8381" t="s">
        <v>251</v>
      </c>
      <c r="E8381">
        <v>4</v>
      </c>
      <c r="F8381">
        <v>2025</v>
      </c>
      <c r="G8381">
        <v>63871.213918549998</v>
      </c>
    </row>
    <row r="8382" spans="2:7" x14ac:dyDescent="0.25">
      <c r="B8382" t="s">
        <v>226</v>
      </c>
      <c r="C8382" t="s">
        <v>253</v>
      </c>
      <c r="D8382" t="s">
        <v>251</v>
      </c>
      <c r="E8382">
        <v>4</v>
      </c>
      <c r="F8382">
        <v>2030</v>
      </c>
      <c r="G8382">
        <v>69036.337092949994</v>
      </c>
    </row>
    <row r="8383" spans="2:7" x14ac:dyDescent="0.25">
      <c r="B8383" t="s">
        <v>226</v>
      </c>
      <c r="C8383" t="s">
        <v>253</v>
      </c>
      <c r="D8383" t="s">
        <v>251</v>
      </c>
      <c r="E8383">
        <v>4</v>
      </c>
      <c r="F8383">
        <v>2035</v>
      </c>
      <c r="G8383">
        <v>68706.065035659994</v>
      </c>
    </row>
    <row r="8384" spans="2:7" x14ac:dyDescent="0.25">
      <c r="B8384" t="s">
        <v>226</v>
      </c>
      <c r="C8384" t="s">
        <v>253</v>
      </c>
      <c r="D8384" t="s">
        <v>251</v>
      </c>
      <c r="E8384">
        <v>4</v>
      </c>
      <c r="F8384">
        <v>2040</v>
      </c>
      <c r="G8384">
        <v>66579.07784985</v>
      </c>
    </row>
    <row r="8385" spans="2:7" x14ac:dyDescent="0.25">
      <c r="B8385" t="s">
        <v>226</v>
      </c>
      <c r="C8385" t="s">
        <v>253</v>
      </c>
      <c r="D8385" t="s">
        <v>251</v>
      </c>
      <c r="E8385">
        <v>4</v>
      </c>
      <c r="F8385">
        <v>2045</v>
      </c>
      <c r="G8385">
        <v>61338.153006909997</v>
      </c>
    </row>
    <row r="8386" spans="2:7" x14ac:dyDescent="0.25">
      <c r="B8386" t="s">
        <v>226</v>
      </c>
      <c r="C8386" t="s">
        <v>253</v>
      </c>
      <c r="D8386" t="s">
        <v>251</v>
      </c>
      <c r="E8386">
        <v>4</v>
      </c>
      <c r="F8386">
        <v>2050</v>
      </c>
      <c r="G8386">
        <v>64462.687920459997</v>
      </c>
    </row>
    <row r="8387" spans="2:7" x14ac:dyDescent="0.25">
      <c r="B8387" t="s">
        <v>226</v>
      </c>
      <c r="C8387" t="s">
        <v>253</v>
      </c>
      <c r="D8387" t="s">
        <v>251</v>
      </c>
      <c r="E8387">
        <v>5</v>
      </c>
      <c r="F8387">
        <v>2010</v>
      </c>
      <c r="G8387">
        <v>16362.08182768</v>
      </c>
    </row>
    <row r="8388" spans="2:7" x14ac:dyDescent="0.25">
      <c r="B8388" t="s">
        <v>226</v>
      </c>
      <c r="C8388" t="s">
        <v>253</v>
      </c>
      <c r="D8388" t="s">
        <v>251</v>
      </c>
      <c r="E8388">
        <v>5</v>
      </c>
      <c r="F8388">
        <v>2015</v>
      </c>
      <c r="G8388">
        <v>19047.079125420001</v>
      </c>
    </row>
    <row r="8389" spans="2:7" x14ac:dyDescent="0.25">
      <c r="B8389" t="s">
        <v>226</v>
      </c>
      <c r="C8389" t="s">
        <v>253</v>
      </c>
      <c r="D8389" t="s">
        <v>251</v>
      </c>
      <c r="E8389">
        <v>5</v>
      </c>
      <c r="F8389">
        <v>2020</v>
      </c>
      <c r="G8389">
        <v>19300.45644477</v>
      </c>
    </row>
    <row r="8390" spans="2:7" x14ac:dyDescent="0.25">
      <c r="B8390" t="s">
        <v>226</v>
      </c>
      <c r="C8390" t="s">
        <v>253</v>
      </c>
      <c r="D8390" t="s">
        <v>251</v>
      </c>
      <c r="E8390">
        <v>5</v>
      </c>
      <c r="F8390">
        <v>2025</v>
      </c>
      <c r="G8390">
        <v>21161.998291190001</v>
      </c>
    </row>
    <row r="8391" spans="2:7" x14ac:dyDescent="0.25">
      <c r="B8391" t="s">
        <v>226</v>
      </c>
      <c r="C8391" t="s">
        <v>253</v>
      </c>
      <c r="D8391" t="s">
        <v>251</v>
      </c>
      <c r="E8391">
        <v>5</v>
      </c>
      <c r="F8391">
        <v>2030</v>
      </c>
      <c r="G8391">
        <v>20896.59143964</v>
      </c>
    </row>
    <row r="8392" spans="2:7" x14ac:dyDescent="0.25">
      <c r="B8392" t="s">
        <v>226</v>
      </c>
      <c r="C8392" t="s">
        <v>253</v>
      </c>
      <c r="D8392" t="s">
        <v>251</v>
      </c>
      <c r="E8392">
        <v>5</v>
      </c>
      <c r="F8392">
        <v>2035</v>
      </c>
      <c r="G8392">
        <v>22595.360337120001</v>
      </c>
    </row>
    <row r="8393" spans="2:7" x14ac:dyDescent="0.25">
      <c r="B8393" t="s">
        <v>226</v>
      </c>
      <c r="C8393" t="s">
        <v>253</v>
      </c>
      <c r="D8393" t="s">
        <v>251</v>
      </c>
      <c r="E8393">
        <v>5</v>
      </c>
      <c r="F8393">
        <v>2040</v>
      </c>
      <c r="G8393">
        <v>21664.538033029999</v>
      </c>
    </row>
    <row r="8394" spans="2:7" x14ac:dyDescent="0.25">
      <c r="B8394" t="s">
        <v>226</v>
      </c>
      <c r="C8394" t="s">
        <v>253</v>
      </c>
      <c r="D8394" t="s">
        <v>251</v>
      </c>
      <c r="E8394">
        <v>5</v>
      </c>
      <c r="F8394">
        <v>2045</v>
      </c>
      <c r="G8394">
        <v>20022.747206429998</v>
      </c>
    </row>
    <row r="8395" spans="2:7" x14ac:dyDescent="0.25">
      <c r="B8395" t="s">
        <v>226</v>
      </c>
      <c r="C8395" t="s">
        <v>253</v>
      </c>
      <c r="D8395" t="s">
        <v>251</v>
      </c>
      <c r="E8395">
        <v>5</v>
      </c>
      <c r="F8395">
        <v>2050</v>
      </c>
      <c r="G8395">
        <v>18608.228568390001</v>
      </c>
    </row>
    <row r="8396" spans="2:7" x14ac:dyDescent="0.25">
      <c r="B8396" t="s">
        <v>226</v>
      </c>
      <c r="C8396" t="s">
        <v>253</v>
      </c>
      <c r="D8396" t="s">
        <v>251</v>
      </c>
      <c r="E8396">
        <v>6</v>
      </c>
      <c r="F8396">
        <v>2010</v>
      </c>
      <c r="G8396">
        <v>6260.5387575599998</v>
      </c>
    </row>
    <row r="8397" spans="2:7" x14ac:dyDescent="0.25">
      <c r="B8397" t="s">
        <v>226</v>
      </c>
      <c r="C8397" t="s">
        <v>253</v>
      </c>
      <c r="D8397" t="s">
        <v>251</v>
      </c>
      <c r="E8397">
        <v>6</v>
      </c>
      <c r="F8397">
        <v>2015</v>
      </c>
      <c r="G8397">
        <v>7680.2955462</v>
      </c>
    </row>
    <row r="8398" spans="2:7" x14ac:dyDescent="0.25">
      <c r="B8398" t="s">
        <v>226</v>
      </c>
      <c r="C8398" t="s">
        <v>253</v>
      </c>
      <c r="D8398" t="s">
        <v>251</v>
      </c>
      <c r="E8398">
        <v>6</v>
      </c>
      <c r="F8398">
        <v>2020</v>
      </c>
      <c r="G8398">
        <v>6628.5391975399998</v>
      </c>
    </row>
    <row r="8399" spans="2:7" x14ac:dyDescent="0.25">
      <c r="B8399" t="s">
        <v>226</v>
      </c>
      <c r="C8399" t="s">
        <v>253</v>
      </c>
      <c r="D8399" t="s">
        <v>251</v>
      </c>
      <c r="E8399">
        <v>6</v>
      </c>
      <c r="F8399">
        <v>2025</v>
      </c>
      <c r="G8399">
        <v>5498.4639049999996</v>
      </c>
    </row>
    <row r="8400" spans="2:7" x14ac:dyDescent="0.25">
      <c r="B8400" t="s">
        <v>226</v>
      </c>
      <c r="C8400" t="s">
        <v>253</v>
      </c>
      <c r="D8400" t="s">
        <v>251</v>
      </c>
      <c r="E8400">
        <v>6</v>
      </c>
      <c r="F8400">
        <v>2030</v>
      </c>
      <c r="G8400">
        <v>6442.5185481199997</v>
      </c>
    </row>
    <row r="8401" spans="2:8" x14ac:dyDescent="0.25">
      <c r="B8401" t="s">
        <v>226</v>
      </c>
      <c r="C8401" t="s">
        <v>253</v>
      </c>
      <c r="D8401" t="s">
        <v>251</v>
      </c>
      <c r="E8401">
        <v>6</v>
      </c>
      <c r="F8401">
        <v>2035</v>
      </c>
      <c r="G8401">
        <v>5656.7209314800002</v>
      </c>
    </row>
    <row r="8402" spans="2:8" x14ac:dyDescent="0.25">
      <c r="B8402" t="s">
        <v>226</v>
      </c>
      <c r="C8402" t="s">
        <v>253</v>
      </c>
      <c r="D8402" t="s">
        <v>251</v>
      </c>
      <c r="E8402">
        <v>6</v>
      </c>
      <c r="F8402">
        <v>2040</v>
      </c>
      <c r="G8402">
        <v>6404.2020921200001</v>
      </c>
    </row>
    <row r="8403" spans="2:8" x14ac:dyDescent="0.25">
      <c r="B8403" t="s">
        <v>226</v>
      </c>
      <c r="C8403" t="s">
        <v>253</v>
      </c>
      <c r="D8403" t="s">
        <v>251</v>
      </c>
      <c r="E8403">
        <v>6</v>
      </c>
      <c r="F8403">
        <v>2045</v>
      </c>
      <c r="G8403">
        <v>6364.7675254799997</v>
      </c>
    </row>
    <row r="8404" spans="2:8" x14ac:dyDescent="0.25">
      <c r="B8404" t="s">
        <v>226</v>
      </c>
      <c r="C8404" t="s">
        <v>253</v>
      </c>
      <c r="D8404" t="s">
        <v>251</v>
      </c>
      <c r="E8404">
        <v>6</v>
      </c>
      <c r="F8404">
        <v>2050</v>
      </c>
      <c r="G8404">
        <v>6518.2886927700001</v>
      </c>
      <c r="H8404" s="161"/>
    </row>
    <row r="8405" spans="2:8" x14ac:dyDescent="0.25">
      <c r="B8405" t="s">
        <v>226</v>
      </c>
      <c r="C8405" t="s">
        <v>253</v>
      </c>
      <c r="D8405" t="s">
        <v>254</v>
      </c>
      <c r="E8405">
        <v>1</v>
      </c>
      <c r="F8405">
        <v>2010</v>
      </c>
      <c r="G8405" s="161">
        <v>162228.14079100001</v>
      </c>
      <c r="H8405" s="161"/>
    </row>
    <row r="8406" spans="2:8" x14ac:dyDescent="0.25">
      <c r="B8406" t="s">
        <v>226</v>
      </c>
      <c r="C8406" t="s">
        <v>253</v>
      </c>
      <c r="D8406" t="s">
        <v>254</v>
      </c>
      <c r="E8406">
        <v>1</v>
      </c>
      <c r="F8406">
        <v>2015</v>
      </c>
      <c r="G8406" s="161">
        <v>183688.93711699999</v>
      </c>
      <c r="H8406" s="161"/>
    </row>
    <row r="8407" spans="2:8" x14ac:dyDescent="0.25">
      <c r="B8407" t="s">
        <v>226</v>
      </c>
      <c r="C8407" t="s">
        <v>253</v>
      </c>
      <c r="D8407" t="s">
        <v>254</v>
      </c>
      <c r="E8407">
        <v>1</v>
      </c>
      <c r="F8407">
        <v>2020</v>
      </c>
      <c r="G8407" s="161">
        <v>193229.574039</v>
      </c>
      <c r="H8407" s="161"/>
    </row>
    <row r="8408" spans="2:8" x14ac:dyDescent="0.25">
      <c r="B8408" t="s">
        <v>226</v>
      </c>
      <c r="C8408" t="s">
        <v>253</v>
      </c>
      <c r="D8408" t="s">
        <v>254</v>
      </c>
      <c r="E8408">
        <v>1</v>
      </c>
      <c r="F8408">
        <v>2025</v>
      </c>
      <c r="G8408" s="161">
        <v>205283.96736499999</v>
      </c>
      <c r="H8408" s="161"/>
    </row>
    <row r="8409" spans="2:8" x14ac:dyDescent="0.25">
      <c r="B8409" t="s">
        <v>226</v>
      </c>
      <c r="C8409" t="s">
        <v>253</v>
      </c>
      <c r="D8409" t="s">
        <v>254</v>
      </c>
      <c r="E8409">
        <v>1</v>
      </c>
      <c r="F8409">
        <v>2030</v>
      </c>
      <c r="G8409" s="161">
        <v>221809.49647099999</v>
      </c>
      <c r="H8409" s="161"/>
    </row>
    <row r="8410" spans="2:8" x14ac:dyDescent="0.25">
      <c r="B8410" t="s">
        <v>226</v>
      </c>
      <c r="C8410" t="s">
        <v>253</v>
      </c>
      <c r="D8410" t="s">
        <v>254</v>
      </c>
      <c r="E8410">
        <v>1</v>
      </c>
      <c r="F8410">
        <v>2035</v>
      </c>
      <c r="G8410" s="161">
        <v>221010.83921999999</v>
      </c>
      <c r="H8410" s="161"/>
    </row>
    <row r="8411" spans="2:8" x14ac:dyDescent="0.25">
      <c r="B8411" t="s">
        <v>226</v>
      </c>
      <c r="C8411" t="s">
        <v>253</v>
      </c>
      <c r="D8411" t="s">
        <v>254</v>
      </c>
      <c r="E8411">
        <v>1</v>
      </c>
      <c r="F8411">
        <v>2040</v>
      </c>
      <c r="G8411" s="161">
        <v>222060.252033</v>
      </c>
      <c r="H8411" s="161"/>
    </row>
    <row r="8412" spans="2:8" x14ac:dyDescent="0.25">
      <c r="B8412" t="s">
        <v>226</v>
      </c>
      <c r="C8412" t="s">
        <v>253</v>
      </c>
      <c r="D8412" t="s">
        <v>254</v>
      </c>
      <c r="E8412">
        <v>1</v>
      </c>
      <c r="F8412">
        <v>2045</v>
      </c>
      <c r="G8412" s="161">
        <v>226584.86761799999</v>
      </c>
      <c r="H8412" s="161"/>
    </row>
    <row r="8413" spans="2:8" x14ac:dyDescent="0.25">
      <c r="B8413" t="s">
        <v>226</v>
      </c>
      <c r="C8413" t="s">
        <v>253</v>
      </c>
      <c r="D8413" t="s">
        <v>254</v>
      </c>
      <c r="E8413">
        <v>1</v>
      </c>
      <c r="F8413">
        <v>2050</v>
      </c>
      <c r="G8413" s="161">
        <v>235000.83076800001</v>
      </c>
      <c r="H8413" s="161"/>
    </row>
    <row r="8414" spans="2:8" x14ac:dyDescent="0.25">
      <c r="B8414" t="s">
        <v>226</v>
      </c>
      <c r="C8414" t="s">
        <v>253</v>
      </c>
      <c r="D8414" t="s">
        <v>254</v>
      </c>
      <c r="E8414">
        <v>2</v>
      </c>
      <c r="F8414">
        <v>2010</v>
      </c>
      <c r="G8414" s="161">
        <v>115355.80001399999</v>
      </c>
      <c r="H8414" s="161"/>
    </row>
    <row r="8415" spans="2:8" x14ac:dyDescent="0.25">
      <c r="B8415" t="s">
        <v>226</v>
      </c>
      <c r="C8415" t="s">
        <v>253</v>
      </c>
      <c r="D8415" t="s">
        <v>254</v>
      </c>
      <c r="E8415">
        <v>2</v>
      </c>
      <c r="F8415">
        <v>2015</v>
      </c>
      <c r="G8415" s="161">
        <v>124434.186678</v>
      </c>
      <c r="H8415" s="161"/>
    </row>
    <row r="8416" spans="2:8" x14ac:dyDescent="0.25">
      <c r="B8416" t="s">
        <v>226</v>
      </c>
      <c r="C8416" t="s">
        <v>253</v>
      </c>
      <c r="D8416" t="s">
        <v>254</v>
      </c>
      <c r="E8416">
        <v>2</v>
      </c>
      <c r="F8416">
        <v>2020</v>
      </c>
      <c r="G8416" s="161">
        <v>127794.580029</v>
      </c>
      <c r="H8416" s="161"/>
    </row>
    <row r="8417" spans="2:8" x14ac:dyDescent="0.25">
      <c r="B8417" t="s">
        <v>226</v>
      </c>
      <c r="C8417" t="s">
        <v>253</v>
      </c>
      <c r="D8417" t="s">
        <v>254</v>
      </c>
      <c r="E8417">
        <v>2</v>
      </c>
      <c r="F8417">
        <v>2025</v>
      </c>
      <c r="G8417" s="161">
        <v>135447.74093500001</v>
      </c>
      <c r="H8417" s="161"/>
    </row>
    <row r="8418" spans="2:8" x14ac:dyDescent="0.25">
      <c r="B8418" t="s">
        <v>226</v>
      </c>
      <c r="C8418" t="s">
        <v>253</v>
      </c>
      <c r="D8418" t="s">
        <v>254</v>
      </c>
      <c r="E8418">
        <v>2</v>
      </c>
      <c r="F8418">
        <v>2030</v>
      </c>
      <c r="G8418" s="161">
        <v>128694.367055</v>
      </c>
      <c r="H8418" s="161"/>
    </row>
    <row r="8419" spans="2:8" x14ac:dyDescent="0.25">
      <c r="B8419" t="s">
        <v>226</v>
      </c>
      <c r="C8419" t="s">
        <v>253</v>
      </c>
      <c r="D8419" t="s">
        <v>254</v>
      </c>
      <c r="E8419">
        <v>2</v>
      </c>
      <c r="F8419">
        <v>2035</v>
      </c>
      <c r="G8419" s="161">
        <v>131371.094908</v>
      </c>
      <c r="H8419" s="161"/>
    </row>
    <row r="8420" spans="2:8" x14ac:dyDescent="0.25">
      <c r="B8420" t="s">
        <v>226</v>
      </c>
      <c r="C8420" t="s">
        <v>253</v>
      </c>
      <c r="D8420" t="s">
        <v>254</v>
      </c>
      <c r="E8420">
        <v>2</v>
      </c>
      <c r="F8420">
        <v>2040</v>
      </c>
      <c r="G8420" s="161">
        <v>128304.094239</v>
      </c>
      <c r="H8420" s="161"/>
    </row>
    <row r="8421" spans="2:8" x14ac:dyDescent="0.25">
      <c r="B8421" t="s">
        <v>226</v>
      </c>
      <c r="C8421" t="s">
        <v>253</v>
      </c>
      <c r="D8421" t="s">
        <v>254</v>
      </c>
      <c r="E8421">
        <v>2</v>
      </c>
      <c r="F8421">
        <v>2045</v>
      </c>
      <c r="G8421" s="161">
        <v>123332.79767</v>
      </c>
      <c r="H8421" s="161"/>
    </row>
    <row r="8422" spans="2:8" x14ac:dyDescent="0.25">
      <c r="B8422" t="s">
        <v>226</v>
      </c>
      <c r="C8422" t="s">
        <v>253</v>
      </c>
      <c r="D8422" t="s">
        <v>254</v>
      </c>
      <c r="E8422">
        <v>2</v>
      </c>
      <c r="F8422">
        <v>2050</v>
      </c>
      <c r="G8422" s="161">
        <v>121241.806358</v>
      </c>
    </row>
    <row r="8423" spans="2:8" x14ac:dyDescent="0.25">
      <c r="B8423" t="s">
        <v>226</v>
      </c>
      <c r="C8423" t="s">
        <v>253</v>
      </c>
      <c r="D8423" t="s">
        <v>254</v>
      </c>
      <c r="E8423">
        <v>3</v>
      </c>
      <c r="F8423">
        <v>2010</v>
      </c>
      <c r="G8423">
        <v>44996.712132000001</v>
      </c>
    </row>
    <row r="8424" spans="2:8" x14ac:dyDescent="0.25">
      <c r="B8424" t="s">
        <v>226</v>
      </c>
      <c r="C8424" t="s">
        <v>253</v>
      </c>
      <c r="D8424" t="s">
        <v>254</v>
      </c>
      <c r="E8424">
        <v>3</v>
      </c>
      <c r="F8424">
        <v>2015</v>
      </c>
      <c r="G8424">
        <v>45856.269323530003</v>
      </c>
    </row>
    <row r="8425" spans="2:8" x14ac:dyDescent="0.25">
      <c r="B8425" t="s">
        <v>226</v>
      </c>
      <c r="C8425" t="s">
        <v>253</v>
      </c>
      <c r="D8425" t="s">
        <v>254</v>
      </c>
      <c r="E8425">
        <v>3</v>
      </c>
      <c r="F8425">
        <v>2020</v>
      </c>
      <c r="G8425">
        <v>43914.285369550002</v>
      </c>
    </row>
    <row r="8426" spans="2:8" x14ac:dyDescent="0.25">
      <c r="B8426" t="s">
        <v>226</v>
      </c>
      <c r="C8426" t="s">
        <v>253</v>
      </c>
      <c r="D8426" t="s">
        <v>254</v>
      </c>
      <c r="E8426">
        <v>3</v>
      </c>
      <c r="F8426">
        <v>2025</v>
      </c>
      <c r="G8426">
        <v>42579.547395089998</v>
      </c>
    </row>
    <row r="8427" spans="2:8" x14ac:dyDescent="0.25">
      <c r="B8427" t="s">
        <v>226</v>
      </c>
      <c r="C8427" t="s">
        <v>253</v>
      </c>
      <c r="D8427" t="s">
        <v>254</v>
      </c>
      <c r="E8427">
        <v>3</v>
      </c>
      <c r="F8427">
        <v>2030</v>
      </c>
      <c r="G8427">
        <v>44278.401396130001</v>
      </c>
    </row>
    <row r="8428" spans="2:8" x14ac:dyDescent="0.25">
      <c r="B8428" t="s">
        <v>226</v>
      </c>
      <c r="C8428" t="s">
        <v>253</v>
      </c>
      <c r="D8428" t="s">
        <v>254</v>
      </c>
      <c r="E8428">
        <v>3</v>
      </c>
      <c r="F8428">
        <v>2035</v>
      </c>
      <c r="G8428">
        <v>45822.2930394</v>
      </c>
    </row>
    <row r="8429" spans="2:8" x14ac:dyDescent="0.25">
      <c r="B8429" t="s">
        <v>226</v>
      </c>
      <c r="C8429" t="s">
        <v>253</v>
      </c>
      <c r="D8429" t="s">
        <v>254</v>
      </c>
      <c r="E8429">
        <v>3</v>
      </c>
      <c r="F8429">
        <v>2040</v>
      </c>
      <c r="G8429">
        <v>44150.579567180001</v>
      </c>
    </row>
    <row r="8430" spans="2:8" x14ac:dyDescent="0.25">
      <c r="B8430" t="s">
        <v>226</v>
      </c>
      <c r="C8430" t="s">
        <v>253</v>
      </c>
      <c r="D8430" t="s">
        <v>254</v>
      </c>
      <c r="E8430">
        <v>3</v>
      </c>
      <c r="F8430">
        <v>2045</v>
      </c>
      <c r="G8430">
        <v>45893.382850419999</v>
      </c>
    </row>
    <row r="8431" spans="2:8" x14ac:dyDescent="0.25">
      <c r="B8431" t="s">
        <v>226</v>
      </c>
      <c r="C8431" t="s">
        <v>253</v>
      </c>
      <c r="D8431" t="s">
        <v>254</v>
      </c>
      <c r="E8431">
        <v>3</v>
      </c>
      <c r="F8431">
        <v>2050</v>
      </c>
      <c r="G8431">
        <v>43119.271831589998</v>
      </c>
    </row>
    <row r="8432" spans="2:8" x14ac:dyDescent="0.25">
      <c r="B8432" t="s">
        <v>226</v>
      </c>
      <c r="C8432" t="s">
        <v>253</v>
      </c>
      <c r="D8432" t="s">
        <v>254</v>
      </c>
      <c r="E8432">
        <v>4</v>
      </c>
      <c r="F8432">
        <v>2010</v>
      </c>
      <c r="G8432">
        <v>34581.953939630002</v>
      </c>
    </row>
    <row r="8433" spans="2:7" x14ac:dyDescent="0.25">
      <c r="B8433" t="s">
        <v>226</v>
      </c>
      <c r="C8433" t="s">
        <v>253</v>
      </c>
      <c r="D8433" t="s">
        <v>254</v>
      </c>
      <c r="E8433">
        <v>4</v>
      </c>
      <c r="F8433">
        <v>2015</v>
      </c>
      <c r="G8433">
        <v>32682.460999229999</v>
      </c>
    </row>
    <row r="8434" spans="2:7" x14ac:dyDescent="0.25">
      <c r="B8434" t="s">
        <v>226</v>
      </c>
      <c r="C8434" t="s">
        <v>253</v>
      </c>
      <c r="D8434" t="s">
        <v>254</v>
      </c>
      <c r="E8434">
        <v>4</v>
      </c>
      <c r="F8434">
        <v>2020</v>
      </c>
      <c r="G8434">
        <v>34967.009222779998</v>
      </c>
    </row>
    <row r="8435" spans="2:7" x14ac:dyDescent="0.25">
      <c r="B8435" t="s">
        <v>226</v>
      </c>
      <c r="C8435" t="s">
        <v>253</v>
      </c>
      <c r="D8435" t="s">
        <v>254</v>
      </c>
      <c r="E8435">
        <v>4</v>
      </c>
      <c r="F8435">
        <v>2025</v>
      </c>
      <c r="G8435">
        <v>36508.399505200003</v>
      </c>
    </row>
    <row r="8436" spans="2:7" x14ac:dyDescent="0.25">
      <c r="B8436" t="s">
        <v>226</v>
      </c>
      <c r="C8436" t="s">
        <v>253</v>
      </c>
      <c r="D8436" t="s">
        <v>254</v>
      </c>
      <c r="E8436">
        <v>4</v>
      </c>
      <c r="F8436">
        <v>2030</v>
      </c>
      <c r="G8436">
        <v>36728.716367540001</v>
      </c>
    </row>
    <row r="8437" spans="2:7" x14ac:dyDescent="0.25">
      <c r="B8437" t="s">
        <v>226</v>
      </c>
      <c r="C8437" t="s">
        <v>253</v>
      </c>
      <c r="D8437" t="s">
        <v>254</v>
      </c>
      <c r="E8437">
        <v>4</v>
      </c>
      <c r="F8437">
        <v>2035</v>
      </c>
      <c r="G8437">
        <v>36013.326613800004</v>
      </c>
    </row>
    <row r="8438" spans="2:7" x14ac:dyDescent="0.25">
      <c r="B8438" t="s">
        <v>226</v>
      </c>
      <c r="C8438" t="s">
        <v>253</v>
      </c>
      <c r="D8438" t="s">
        <v>254</v>
      </c>
      <c r="E8438">
        <v>4</v>
      </c>
      <c r="F8438">
        <v>2040</v>
      </c>
      <c r="G8438">
        <v>38038.04029035</v>
      </c>
    </row>
    <row r="8439" spans="2:7" x14ac:dyDescent="0.25">
      <c r="B8439" t="s">
        <v>226</v>
      </c>
      <c r="C8439" t="s">
        <v>253</v>
      </c>
      <c r="D8439" t="s">
        <v>254</v>
      </c>
      <c r="E8439">
        <v>4</v>
      </c>
      <c r="F8439">
        <v>2045</v>
      </c>
      <c r="G8439">
        <v>37485.439510390002</v>
      </c>
    </row>
    <row r="8440" spans="2:7" x14ac:dyDescent="0.25">
      <c r="B8440" t="s">
        <v>226</v>
      </c>
      <c r="C8440" t="s">
        <v>253</v>
      </c>
      <c r="D8440" t="s">
        <v>254</v>
      </c>
      <c r="E8440">
        <v>4</v>
      </c>
      <c r="F8440">
        <v>2050</v>
      </c>
      <c r="G8440">
        <v>36522.063203719998</v>
      </c>
    </row>
    <row r="8441" spans="2:7" x14ac:dyDescent="0.25">
      <c r="B8441" t="s">
        <v>226</v>
      </c>
      <c r="C8441" t="s">
        <v>253</v>
      </c>
      <c r="D8441" t="s">
        <v>254</v>
      </c>
      <c r="E8441">
        <v>5</v>
      </c>
      <c r="F8441">
        <v>2010</v>
      </c>
      <c r="G8441">
        <v>9836.5752984899991</v>
      </c>
    </row>
    <row r="8442" spans="2:7" x14ac:dyDescent="0.25">
      <c r="B8442" t="s">
        <v>226</v>
      </c>
      <c r="C8442" t="s">
        <v>253</v>
      </c>
      <c r="D8442" t="s">
        <v>254</v>
      </c>
      <c r="E8442">
        <v>5</v>
      </c>
      <c r="F8442">
        <v>2015</v>
      </c>
      <c r="G8442">
        <v>9428.9117856600005</v>
      </c>
    </row>
    <row r="8443" spans="2:7" x14ac:dyDescent="0.25">
      <c r="B8443" t="s">
        <v>226</v>
      </c>
      <c r="C8443" t="s">
        <v>253</v>
      </c>
      <c r="D8443" t="s">
        <v>254</v>
      </c>
      <c r="E8443">
        <v>5</v>
      </c>
      <c r="F8443">
        <v>2020</v>
      </c>
      <c r="G8443">
        <v>10642.130930990001</v>
      </c>
    </row>
    <row r="8444" spans="2:7" x14ac:dyDescent="0.25">
      <c r="B8444" t="s">
        <v>226</v>
      </c>
      <c r="C8444" t="s">
        <v>253</v>
      </c>
      <c r="D8444" t="s">
        <v>254</v>
      </c>
      <c r="E8444">
        <v>5</v>
      </c>
      <c r="F8444">
        <v>2025</v>
      </c>
      <c r="G8444">
        <v>12313.42909293</v>
      </c>
    </row>
    <row r="8445" spans="2:7" x14ac:dyDescent="0.25">
      <c r="B8445" t="s">
        <v>226</v>
      </c>
      <c r="C8445" t="s">
        <v>253</v>
      </c>
      <c r="D8445" t="s">
        <v>254</v>
      </c>
      <c r="E8445">
        <v>5</v>
      </c>
      <c r="F8445">
        <v>2030</v>
      </c>
      <c r="G8445">
        <v>13717.22860034</v>
      </c>
    </row>
    <row r="8446" spans="2:7" x14ac:dyDescent="0.25">
      <c r="B8446" t="s">
        <v>226</v>
      </c>
      <c r="C8446" t="s">
        <v>253</v>
      </c>
      <c r="D8446" t="s">
        <v>254</v>
      </c>
      <c r="E8446">
        <v>5</v>
      </c>
      <c r="F8446">
        <v>2035</v>
      </c>
      <c r="G8446">
        <v>13286.325338909999</v>
      </c>
    </row>
    <row r="8447" spans="2:7" x14ac:dyDescent="0.25">
      <c r="B8447" t="s">
        <v>226</v>
      </c>
      <c r="C8447" t="s">
        <v>253</v>
      </c>
      <c r="D8447" t="s">
        <v>254</v>
      </c>
      <c r="E8447">
        <v>5</v>
      </c>
      <c r="F8447">
        <v>2040</v>
      </c>
      <c r="G8447">
        <v>13502.053777540001</v>
      </c>
    </row>
    <row r="8448" spans="2:7" x14ac:dyDescent="0.25">
      <c r="B8448" t="s">
        <v>226</v>
      </c>
      <c r="C8448" t="s">
        <v>253</v>
      </c>
      <c r="D8448" t="s">
        <v>254</v>
      </c>
      <c r="E8448">
        <v>5</v>
      </c>
      <c r="F8448">
        <v>2045</v>
      </c>
      <c r="G8448">
        <v>12583.53936832</v>
      </c>
    </row>
    <row r="8449" spans="2:8" x14ac:dyDescent="0.25">
      <c r="B8449" t="s">
        <v>226</v>
      </c>
      <c r="C8449" t="s">
        <v>253</v>
      </c>
      <c r="D8449" t="s">
        <v>254</v>
      </c>
      <c r="E8449">
        <v>5</v>
      </c>
      <c r="F8449">
        <v>2050</v>
      </c>
      <c r="G8449">
        <v>11772.67623435</v>
      </c>
    </row>
    <row r="8450" spans="2:8" x14ac:dyDescent="0.25">
      <c r="B8450" t="s">
        <v>226</v>
      </c>
      <c r="C8450" t="s">
        <v>253</v>
      </c>
      <c r="D8450" t="s">
        <v>254</v>
      </c>
      <c r="E8450">
        <v>6</v>
      </c>
      <c r="F8450">
        <v>2010</v>
      </c>
      <c r="G8450">
        <v>3914.49369716</v>
      </c>
    </row>
    <row r="8451" spans="2:8" x14ac:dyDescent="0.25">
      <c r="B8451" t="s">
        <v>226</v>
      </c>
      <c r="C8451" t="s">
        <v>253</v>
      </c>
      <c r="D8451" t="s">
        <v>254</v>
      </c>
      <c r="E8451">
        <v>6</v>
      </c>
      <c r="F8451">
        <v>2015</v>
      </c>
      <c r="G8451">
        <v>3564.7437305100002</v>
      </c>
    </row>
    <row r="8452" spans="2:8" x14ac:dyDescent="0.25">
      <c r="B8452" t="s">
        <v>226</v>
      </c>
      <c r="C8452" t="s">
        <v>253</v>
      </c>
      <c r="D8452" t="s">
        <v>254</v>
      </c>
      <c r="E8452">
        <v>6</v>
      </c>
      <c r="F8452">
        <v>2020</v>
      </c>
      <c r="G8452">
        <v>3205.4530772399999</v>
      </c>
    </row>
    <row r="8453" spans="2:8" x14ac:dyDescent="0.25">
      <c r="B8453" t="s">
        <v>226</v>
      </c>
      <c r="C8453" t="s">
        <v>253</v>
      </c>
      <c r="D8453" t="s">
        <v>254</v>
      </c>
      <c r="E8453">
        <v>6</v>
      </c>
      <c r="F8453">
        <v>2025</v>
      </c>
      <c r="G8453">
        <v>2818.6413768900002</v>
      </c>
    </row>
    <row r="8454" spans="2:8" x14ac:dyDescent="0.25">
      <c r="B8454" t="s">
        <v>226</v>
      </c>
      <c r="C8454" t="s">
        <v>253</v>
      </c>
      <c r="D8454" t="s">
        <v>254</v>
      </c>
      <c r="E8454">
        <v>6</v>
      </c>
      <c r="F8454">
        <v>2030</v>
      </c>
      <c r="G8454">
        <v>3921.6438899200002</v>
      </c>
    </row>
    <row r="8455" spans="2:8" x14ac:dyDescent="0.25">
      <c r="B8455" t="s">
        <v>226</v>
      </c>
      <c r="C8455" t="s">
        <v>253</v>
      </c>
      <c r="D8455" t="s">
        <v>254</v>
      </c>
      <c r="E8455">
        <v>6</v>
      </c>
      <c r="F8455">
        <v>2035</v>
      </c>
      <c r="G8455">
        <v>2969.7212669</v>
      </c>
    </row>
    <row r="8456" spans="2:8" x14ac:dyDescent="0.25">
      <c r="B8456" t="s">
        <v>226</v>
      </c>
      <c r="C8456" t="s">
        <v>253</v>
      </c>
      <c r="D8456" t="s">
        <v>254</v>
      </c>
      <c r="E8456">
        <v>6</v>
      </c>
      <c r="F8456">
        <v>2040</v>
      </c>
      <c r="G8456">
        <v>4475.0010425999999</v>
      </c>
    </row>
    <row r="8457" spans="2:8" x14ac:dyDescent="0.25">
      <c r="B8457" t="s">
        <v>226</v>
      </c>
      <c r="C8457" t="s">
        <v>253</v>
      </c>
      <c r="D8457" t="s">
        <v>254</v>
      </c>
      <c r="E8457">
        <v>6</v>
      </c>
      <c r="F8457">
        <v>2045</v>
      </c>
      <c r="G8457">
        <v>3849.7833374699999</v>
      </c>
    </row>
    <row r="8458" spans="2:8" x14ac:dyDescent="0.25">
      <c r="B8458" t="s">
        <v>226</v>
      </c>
      <c r="C8458" t="s">
        <v>253</v>
      </c>
      <c r="D8458" t="s">
        <v>254</v>
      </c>
      <c r="E8458">
        <v>6</v>
      </c>
      <c r="F8458">
        <v>2050</v>
      </c>
      <c r="G8458">
        <v>3062.7910776799999</v>
      </c>
      <c r="H8458" s="161"/>
    </row>
    <row r="8459" spans="2:8" x14ac:dyDescent="0.25">
      <c r="B8459" t="s">
        <v>226</v>
      </c>
      <c r="C8459" t="s">
        <v>253</v>
      </c>
      <c r="D8459" t="s">
        <v>257</v>
      </c>
      <c r="E8459">
        <v>1</v>
      </c>
      <c r="F8459">
        <v>2010</v>
      </c>
      <c r="G8459" s="161">
        <v>114758.258328</v>
      </c>
      <c r="H8459" s="161"/>
    </row>
    <row r="8460" spans="2:8" x14ac:dyDescent="0.25">
      <c r="B8460" t="s">
        <v>226</v>
      </c>
      <c r="C8460" t="s">
        <v>253</v>
      </c>
      <c r="D8460" t="s">
        <v>257</v>
      </c>
      <c r="E8460">
        <v>1</v>
      </c>
      <c r="F8460">
        <v>2015</v>
      </c>
      <c r="G8460" s="161">
        <v>131158.42803099999</v>
      </c>
      <c r="H8460" s="161"/>
    </row>
    <row r="8461" spans="2:8" x14ac:dyDescent="0.25">
      <c r="B8461" t="s">
        <v>226</v>
      </c>
      <c r="C8461" t="s">
        <v>253</v>
      </c>
      <c r="D8461" t="s">
        <v>257</v>
      </c>
      <c r="E8461">
        <v>1</v>
      </c>
      <c r="F8461">
        <v>2020</v>
      </c>
      <c r="G8461" s="161">
        <v>138331.12219600001</v>
      </c>
      <c r="H8461" s="161"/>
    </row>
    <row r="8462" spans="2:8" x14ac:dyDescent="0.25">
      <c r="B8462" t="s">
        <v>226</v>
      </c>
      <c r="C8462" t="s">
        <v>253</v>
      </c>
      <c r="D8462" t="s">
        <v>257</v>
      </c>
      <c r="E8462">
        <v>1</v>
      </c>
      <c r="F8462">
        <v>2025</v>
      </c>
      <c r="G8462" s="161">
        <v>144426.56114899999</v>
      </c>
      <c r="H8462" s="161"/>
    </row>
    <row r="8463" spans="2:8" x14ac:dyDescent="0.25">
      <c r="B8463" t="s">
        <v>226</v>
      </c>
      <c r="C8463" t="s">
        <v>253</v>
      </c>
      <c r="D8463" t="s">
        <v>257</v>
      </c>
      <c r="E8463">
        <v>1</v>
      </c>
      <c r="F8463">
        <v>2030</v>
      </c>
      <c r="G8463" s="161">
        <v>156556.82179799999</v>
      </c>
      <c r="H8463" s="161"/>
    </row>
    <row r="8464" spans="2:8" x14ac:dyDescent="0.25">
      <c r="B8464" t="s">
        <v>226</v>
      </c>
      <c r="C8464" t="s">
        <v>253</v>
      </c>
      <c r="D8464" t="s">
        <v>257</v>
      </c>
      <c r="E8464">
        <v>1</v>
      </c>
      <c r="F8464">
        <v>2035</v>
      </c>
      <c r="G8464" s="161">
        <v>156377.343846</v>
      </c>
      <c r="H8464" s="161"/>
    </row>
    <row r="8465" spans="2:8" x14ac:dyDescent="0.25">
      <c r="B8465" t="s">
        <v>226</v>
      </c>
      <c r="C8465" t="s">
        <v>253</v>
      </c>
      <c r="D8465" t="s">
        <v>257</v>
      </c>
      <c r="E8465">
        <v>1</v>
      </c>
      <c r="F8465">
        <v>2040</v>
      </c>
      <c r="G8465" s="161">
        <v>159100.38976399999</v>
      </c>
      <c r="H8465" s="161"/>
    </row>
    <row r="8466" spans="2:8" x14ac:dyDescent="0.25">
      <c r="B8466" t="s">
        <v>226</v>
      </c>
      <c r="C8466" t="s">
        <v>253</v>
      </c>
      <c r="D8466" t="s">
        <v>257</v>
      </c>
      <c r="E8466">
        <v>1</v>
      </c>
      <c r="F8466">
        <v>2045</v>
      </c>
      <c r="G8466" s="161">
        <v>161373.21596500001</v>
      </c>
      <c r="H8466" s="161"/>
    </row>
    <row r="8467" spans="2:8" x14ac:dyDescent="0.25">
      <c r="B8467" t="s">
        <v>226</v>
      </c>
      <c r="C8467" t="s">
        <v>253</v>
      </c>
      <c r="D8467" t="s">
        <v>257</v>
      </c>
      <c r="E8467">
        <v>1</v>
      </c>
      <c r="F8467">
        <v>2050</v>
      </c>
      <c r="G8467" s="161">
        <v>165603.41299099999</v>
      </c>
    </row>
    <row r="8468" spans="2:8" x14ac:dyDescent="0.25">
      <c r="B8468" t="s">
        <v>226</v>
      </c>
      <c r="C8468" t="s">
        <v>253</v>
      </c>
      <c r="D8468" t="s">
        <v>257</v>
      </c>
      <c r="E8468">
        <v>2</v>
      </c>
      <c r="F8468">
        <v>2010</v>
      </c>
      <c r="G8468">
        <v>79043.626713610007</v>
      </c>
    </row>
    <row r="8469" spans="2:8" x14ac:dyDescent="0.25">
      <c r="B8469" t="s">
        <v>226</v>
      </c>
      <c r="C8469" t="s">
        <v>253</v>
      </c>
      <c r="D8469" t="s">
        <v>257</v>
      </c>
      <c r="E8469">
        <v>2</v>
      </c>
      <c r="F8469">
        <v>2015</v>
      </c>
      <c r="G8469">
        <v>90107.281261929995</v>
      </c>
    </row>
    <row r="8470" spans="2:8" x14ac:dyDescent="0.25">
      <c r="B8470" t="s">
        <v>226</v>
      </c>
      <c r="C8470" t="s">
        <v>253</v>
      </c>
      <c r="D8470" t="s">
        <v>257</v>
      </c>
      <c r="E8470">
        <v>2</v>
      </c>
      <c r="F8470">
        <v>2020</v>
      </c>
      <c r="G8470">
        <v>93631.421805100006</v>
      </c>
      <c r="H8470" s="161"/>
    </row>
    <row r="8471" spans="2:8" x14ac:dyDescent="0.25">
      <c r="B8471" t="s">
        <v>226</v>
      </c>
      <c r="C8471" t="s">
        <v>253</v>
      </c>
      <c r="D8471" t="s">
        <v>257</v>
      </c>
      <c r="E8471">
        <v>2</v>
      </c>
      <c r="F8471">
        <v>2025</v>
      </c>
      <c r="G8471" s="161">
        <v>101493.888548</v>
      </c>
    </row>
    <row r="8472" spans="2:8" x14ac:dyDescent="0.25">
      <c r="B8472" t="s">
        <v>226</v>
      </c>
      <c r="C8472" t="s">
        <v>253</v>
      </c>
      <c r="D8472" t="s">
        <v>257</v>
      </c>
      <c r="E8472">
        <v>2</v>
      </c>
      <c r="F8472">
        <v>2030</v>
      </c>
      <c r="G8472">
        <v>95906.168523219996</v>
      </c>
    </row>
    <row r="8473" spans="2:8" x14ac:dyDescent="0.25">
      <c r="B8473" t="s">
        <v>226</v>
      </c>
      <c r="C8473" t="s">
        <v>253</v>
      </c>
      <c r="D8473" t="s">
        <v>257</v>
      </c>
      <c r="E8473">
        <v>2</v>
      </c>
      <c r="F8473">
        <v>2035</v>
      </c>
      <c r="G8473">
        <v>95582.770650270002</v>
      </c>
    </row>
    <row r="8474" spans="2:8" x14ac:dyDescent="0.25">
      <c r="B8474" t="s">
        <v>226</v>
      </c>
      <c r="C8474" t="s">
        <v>253</v>
      </c>
      <c r="D8474" t="s">
        <v>257</v>
      </c>
      <c r="E8474">
        <v>2</v>
      </c>
      <c r="F8474">
        <v>2040</v>
      </c>
      <c r="G8474">
        <v>89469.009832199998</v>
      </c>
    </row>
    <row r="8475" spans="2:8" x14ac:dyDescent="0.25">
      <c r="B8475" t="s">
        <v>226</v>
      </c>
      <c r="C8475" t="s">
        <v>253</v>
      </c>
      <c r="D8475" t="s">
        <v>257</v>
      </c>
      <c r="E8475">
        <v>2</v>
      </c>
      <c r="F8475">
        <v>2045</v>
      </c>
      <c r="G8475">
        <v>86594.819684140006</v>
      </c>
    </row>
    <row r="8476" spans="2:8" x14ac:dyDescent="0.25">
      <c r="B8476" t="s">
        <v>226</v>
      </c>
      <c r="C8476" t="s">
        <v>253</v>
      </c>
      <c r="D8476" t="s">
        <v>257</v>
      </c>
      <c r="E8476">
        <v>2</v>
      </c>
      <c r="F8476">
        <v>2050</v>
      </c>
      <c r="G8476">
        <v>87176.121497979999</v>
      </c>
    </row>
    <row r="8477" spans="2:8" x14ac:dyDescent="0.25">
      <c r="B8477" t="s">
        <v>226</v>
      </c>
      <c r="C8477" t="s">
        <v>253</v>
      </c>
      <c r="D8477" t="s">
        <v>257</v>
      </c>
      <c r="E8477">
        <v>3</v>
      </c>
      <c r="F8477">
        <v>2010</v>
      </c>
      <c r="G8477">
        <v>33643.252057489997</v>
      </c>
    </row>
    <row r="8478" spans="2:8" x14ac:dyDescent="0.25">
      <c r="B8478" t="s">
        <v>226</v>
      </c>
      <c r="C8478" t="s">
        <v>253</v>
      </c>
      <c r="D8478" t="s">
        <v>257</v>
      </c>
      <c r="E8478">
        <v>3</v>
      </c>
      <c r="F8478">
        <v>2015</v>
      </c>
      <c r="G8478">
        <v>36688.774659529998</v>
      </c>
    </row>
    <row r="8479" spans="2:8" x14ac:dyDescent="0.25">
      <c r="B8479" t="s">
        <v>226</v>
      </c>
      <c r="C8479" t="s">
        <v>253</v>
      </c>
      <c r="D8479" t="s">
        <v>257</v>
      </c>
      <c r="E8479">
        <v>3</v>
      </c>
      <c r="F8479">
        <v>2020</v>
      </c>
      <c r="G8479">
        <v>32394.601163309999</v>
      </c>
    </row>
    <row r="8480" spans="2:8" x14ac:dyDescent="0.25">
      <c r="B8480" t="s">
        <v>226</v>
      </c>
      <c r="C8480" t="s">
        <v>253</v>
      </c>
      <c r="D8480" t="s">
        <v>257</v>
      </c>
      <c r="E8480">
        <v>3</v>
      </c>
      <c r="F8480">
        <v>2025</v>
      </c>
      <c r="G8480">
        <v>29636.130401840001</v>
      </c>
    </row>
    <row r="8481" spans="2:7" x14ac:dyDescent="0.25">
      <c r="B8481" t="s">
        <v>226</v>
      </c>
      <c r="C8481" t="s">
        <v>253</v>
      </c>
      <c r="D8481" t="s">
        <v>257</v>
      </c>
      <c r="E8481">
        <v>3</v>
      </c>
      <c r="F8481">
        <v>2030</v>
      </c>
      <c r="G8481">
        <v>30991.004812939998</v>
      </c>
    </row>
    <row r="8482" spans="2:7" x14ac:dyDescent="0.25">
      <c r="B8482" t="s">
        <v>226</v>
      </c>
      <c r="C8482" t="s">
        <v>253</v>
      </c>
      <c r="D8482" t="s">
        <v>257</v>
      </c>
      <c r="E8482">
        <v>3</v>
      </c>
      <c r="F8482">
        <v>2035</v>
      </c>
      <c r="G8482">
        <v>33953.477418939998</v>
      </c>
    </row>
    <row r="8483" spans="2:7" x14ac:dyDescent="0.25">
      <c r="B8483" t="s">
        <v>226</v>
      </c>
      <c r="C8483" t="s">
        <v>253</v>
      </c>
      <c r="D8483" t="s">
        <v>257</v>
      </c>
      <c r="E8483">
        <v>3</v>
      </c>
      <c r="F8483">
        <v>2040</v>
      </c>
      <c r="G8483">
        <v>30882.785852810001</v>
      </c>
    </row>
    <row r="8484" spans="2:7" x14ac:dyDescent="0.25">
      <c r="B8484" t="s">
        <v>226</v>
      </c>
      <c r="C8484" t="s">
        <v>253</v>
      </c>
      <c r="D8484" t="s">
        <v>257</v>
      </c>
      <c r="E8484">
        <v>3</v>
      </c>
      <c r="F8484">
        <v>2045</v>
      </c>
      <c r="G8484">
        <v>33945.43914301</v>
      </c>
    </row>
    <row r="8485" spans="2:7" x14ac:dyDescent="0.25">
      <c r="B8485" t="s">
        <v>226</v>
      </c>
      <c r="C8485" t="s">
        <v>253</v>
      </c>
      <c r="D8485" t="s">
        <v>257</v>
      </c>
      <c r="E8485">
        <v>3</v>
      </c>
      <c r="F8485">
        <v>2050</v>
      </c>
      <c r="G8485">
        <v>30203.437827469999</v>
      </c>
    </row>
    <row r="8486" spans="2:7" x14ac:dyDescent="0.25">
      <c r="B8486" t="s">
        <v>226</v>
      </c>
      <c r="C8486" t="s">
        <v>253</v>
      </c>
      <c r="D8486" t="s">
        <v>257</v>
      </c>
      <c r="E8486">
        <v>4</v>
      </c>
      <c r="F8486">
        <v>2010</v>
      </c>
      <c r="G8486">
        <v>25844.675202070001</v>
      </c>
    </row>
    <row r="8487" spans="2:7" x14ac:dyDescent="0.25">
      <c r="B8487" t="s">
        <v>226</v>
      </c>
      <c r="C8487" t="s">
        <v>253</v>
      </c>
      <c r="D8487" t="s">
        <v>257</v>
      </c>
      <c r="E8487">
        <v>4</v>
      </c>
      <c r="F8487">
        <v>2015</v>
      </c>
      <c r="G8487">
        <v>22862.626472079999</v>
      </c>
    </row>
    <row r="8488" spans="2:7" x14ac:dyDescent="0.25">
      <c r="B8488" t="s">
        <v>226</v>
      </c>
      <c r="C8488" t="s">
        <v>253</v>
      </c>
      <c r="D8488" t="s">
        <v>257</v>
      </c>
      <c r="E8488">
        <v>4</v>
      </c>
      <c r="F8488">
        <v>2020</v>
      </c>
      <c r="G8488">
        <v>26506.853128719998</v>
      </c>
    </row>
    <row r="8489" spans="2:7" x14ac:dyDescent="0.25">
      <c r="B8489" t="s">
        <v>226</v>
      </c>
      <c r="C8489" t="s">
        <v>253</v>
      </c>
      <c r="D8489" t="s">
        <v>257</v>
      </c>
      <c r="E8489">
        <v>4</v>
      </c>
      <c r="F8489">
        <v>2025</v>
      </c>
      <c r="G8489">
        <v>25291.64927337</v>
      </c>
    </row>
    <row r="8490" spans="2:7" x14ac:dyDescent="0.25">
      <c r="B8490" t="s">
        <v>226</v>
      </c>
      <c r="C8490" t="s">
        <v>253</v>
      </c>
      <c r="D8490" t="s">
        <v>257</v>
      </c>
      <c r="E8490">
        <v>4</v>
      </c>
      <c r="F8490">
        <v>2030</v>
      </c>
      <c r="G8490">
        <v>25859.518636410001</v>
      </c>
    </row>
    <row r="8491" spans="2:7" x14ac:dyDescent="0.25">
      <c r="B8491" t="s">
        <v>226</v>
      </c>
      <c r="C8491" t="s">
        <v>253</v>
      </c>
      <c r="D8491" t="s">
        <v>257</v>
      </c>
      <c r="E8491">
        <v>4</v>
      </c>
      <c r="F8491">
        <v>2035</v>
      </c>
      <c r="G8491">
        <v>25798.98010624</v>
      </c>
    </row>
    <row r="8492" spans="2:7" x14ac:dyDescent="0.25">
      <c r="B8492" t="s">
        <v>226</v>
      </c>
      <c r="C8492" t="s">
        <v>253</v>
      </c>
      <c r="D8492" t="s">
        <v>257</v>
      </c>
      <c r="E8492">
        <v>4</v>
      </c>
      <c r="F8492">
        <v>2040</v>
      </c>
      <c r="G8492">
        <v>26219.305320390002</v>
      </c>
    </row>
    <row r="8493" spans="2:7" x14ac:dyDescent="0.25">
      <c r="B8493" t="s">
        <v>226</v>
      </c>
      <c r="C8493" t="s">
        <v>253</v>
      </c>
      <c r="D8493" t="s">
        <v>257</v>
      </c>
      <c r="E8493">
        <v>4</v>
      </c>
      <c r="F8493">
        <v>2045</v>
      </c>
      <c r="G8493">
        <v>26178.558685209999</v>
      </c>
    </row>
    <row r="8494" spans="2:7" x14ac:dyDescent="0.25">
      <c r="B8494" t="s">
        <v>226</v>
      </c>
      <c r="C8494" t="s">
        <v>253</v>
      </c>
      <c r="D8494" t="s">
        <v>257</v>
      </c>
      <c r="E8494">
        <v>4</v>
      </c>
      <c r="F8494">
        <v>2050</v>
      </c>
      <c r="G8494">
        <v>24351.18495567</v>
      </c>
    </row>
    <row r="8495" spans="2:7" x14ac:dyDescent="0.25">
      <c r="B8495" t="s">
        <v>226</v>
      </c>
      <c r="C8495" t="s">
        <v>253</v>
      </c>
      <c r="D8495" t="s">
        <v>257</v>
      </c>
      <c r="E8495">
        <v>5</v>
      </c>
      <c r="F8495">
        <v>2010</v>
      </c>
      <c r="G8495">
        <v>9550.6023393300002</v>
      </c>
    </row>
    <row r="8496" spans="2:7" x14ac:dyDescent="0.25">
      <c r="B8496" t="s">
        <v>226</v>
      </c>
      <c r="C8496" t="s">
        <v>253</v>
      </c>
      <c r="D8496" t="s">
        <v>257</v>
      </c>
      <c r="E8496">
        <v>5</v>
      </c>
      <c r="F8496">
        <v>2015</v>
      </c>
      <c r="G8496">
        <v>8816.8876886399994</v>
      </c>
    </row>
    <row r="8497" spans="2:8" x14ac:dyDescent="0.25">
      <c r="B8497" t="s">
        <v>226</v>
      </c>
      <c r="C8497" t="s">
        <v>253</v>
      </c>
      <c r="D8497" t="s">
        <v>257</v>
      </c>
      <c r="E8497">
        <v>5</v>
      </c>
      <c r="F8497">
        <v>2020</v>
      </c>
      <c r="G8497">
        <v>8007.5108589199999</v>
      </c>
    </row>
    <row r="8498" spans="2:8" x14ac:dyDescent="0.25">
      <c r="B8498" t="s">
        <v>226</v>
      </c>
      <c r="C8498" t="s">
        <v>253</v>
      </c>
      <c r="D8498" t="s">
        <v>257</v>
      </c>
      <c r="E8498">
        <v>5</v>
      </c>
      <c r="F8498">
        <v>2025</v>
      </c>
      <c r="G8498">
        <v>8723.6625600000007</v>
      </c>
    </row>
    <row r="8499" spans="2:8" x14ac:dyDescent="0.25">
      <c r="B8499" t="s">
        <v>226</v>
      </c>
      <c r="C8499" t="s">
        <v>253</v>
      </c>
      <c r="D8499" t="s">
        <v>257</v>
      </c>
      <c r="E8499">
        <v>5</v>
      </c>
      <c r="F8499">
        <v>2030</v>
      </c>
      <c r="G8499">
        <v>10124.91478752</v>
      </c>
    </row>
    <row r="8500" spans="2:8" x14ac:dyDescent="0.25">
      <c r="B8500" t="s">
        <v>226</v>
      </c>
      <c r="C8500" t="s">
        <v>253</v>
      </c>
      <c r="D8500" t="s">
        <v>257</v>
      </c>
      <c r="E8500">
        <v>5</v>
      </c>
      <c r="F8500">
        <v>2035</v>
      </c>
      <c r="G8500">
        <v>9532.5673610899994</v>
      </c>
    </row>
    <row r="8501" spans="2:8" x14ac:dyDescent="0.25">
      <c r="B8501" t="s">
        <v>226</v>
      </c>
      <c r="C8501" t="s">
        <v>253</v>
      </c>
      <c r="D8501" t="s">
        <v>257</v>
      </c>
      <c r="E8501">
        <v>5</v>
      </c>
      <c r="F8501">
        <v>2040</v>
      </c>
      <c r="G8501">
        <v>8205.1556329899995</v>
      </c>
    </row>
    <row r="8502" spans="2:8" x14ac:dyDescent="0.25">
      <c r="B8502" t="s">
        <v>226</v>
      </c>
      <c r="C8502" t="s">
        <v>253</v>
      </c>
      <c r="D8502" t="s">
        <v>257</v>
      </c>
      <c r="E8502">
        <v>5</v>
      </c>
      <c r="F8502">
        <v>2045</v>
      </c>
      <c r="G8502">
        <v>7615.6527710600003</v>
      </c>
    </row>
    <row r="8503" spans="2:8" x14ac:dyDescent="0.25">
      <c r="B8503" t="s">
        <v>226</v>
      </c>
      <c r="C8503" t="s">
        <v>253</v>
      </c>
      <c r="D8503" t="s">
        <v>257</v>
      </c>
      <c r="E8503">
        <v>5</v>
      </c>
      <c r="F8503">
        <v>2050</v>
      </c>
      <c r="G8503">
        <v>8335.8848975700002</v>
      </c>
    </row>
    <row r="8504" spans="2:8" x14ac:dyDescent="0.25">
      <c r="B8504" t="s">
        <v>226</v>
      </c>
      <c r="C8504" t="s">
        <v>253</v>
      </c>
      <c r="D8504" t="s">
        <v>257</v>
      </c>
      <c r="E8504">
        <v>6</v>
      </c>
      <c r="F8504">
        <v>2010</v>
      </c>
      <c r="G8504">
        <v>3734.3350804199999</v>
      </c>
    </row>
    <row r="8505" spans="2:8" x14ac:dyDescent="0.25">
      <c r="B8505" t="s">
        <v>226</v>
      </c>
      <c r="C8505" t="s">
        <v>253</v>
      </c>
      <c r="D8505" t="s">
        <v>257</v>
      </c>
      <c r="E8505">
        <v>6</v>
      </c>
      <c r="F8505">
        <v>2015</v>
      </c>
      <c r="G8505">
        <v>2798.6292794000001</v>
      </c>
    </row>
    <row r="8506" spans="2:8" x14ac:dyDescent="0.25">
      <c r="B8506" t="s">
        <v>226</v>
      </c>
      <c r="C8506" t="s">
        <v>253</v>
      </c>
      <c r="D8506" t="s">
        <v>257</v>
      </c>
      <c r="E8506">
        <v>6</v>
      </c>
      <c r="F8506">
        <v>2020</v>
      </c>
      <c r="G8506">
        <v>2022.9170588300001</v>
      </c>
    </row>
    <row r="8507" spans="2:8" x14ac:dyDescent="0.25">
      <c r="B8507" t="s">
        <v>226</v>
      </c>
      <c r="C8507" t="s">
        <v>253</v>
      </c>
      <c r="D8507" t="s">
        <v>257</v>
      </c>
      <c r="E8507">
        <v>6</v>
      </c>
      <c r="F8507">
        <v>2025</v>
      </c>
      <c r="G8507">
        <v>1836</v>
      </c>
    </row>
    <row r="8508" spans="2:8" x14ac:dyDescent="0.25">
      <c r="B8508" t="s">
        <v>226</v>
      </c>
      <c r="C8508" t="s">
        <v>253</v>
      </c>
      <c r="D8508" t="s">
        <v>257</v>
      </c>
      <c r="E8508">
        <v>6</v>
      </c>
      <c r="F8508">
        <v>2030</v>
      </c>
      <c r="G8508">
        <v>2454</v>
      </c>
    </row>
    <row r="8509" spans="2:8" x14ac:dyDescent="0.25">
      <c r="B8509" t="s">
        <v>226</v>
      </c>
      <c r="C8509" t="s">
        <v>253</v>
      </c>
      <c r="D8509" t="s">
        <v>257</v>
      </c>
      <c r="E8509">
        <v>6</v>
      </c>
      <c r="F8509">
        <v>2035</v>
      </c>
      <c r="G8509">
        <v>1764</v>
      </c>
    </row>
    <row r="8510" spans="2:8" x14ac:dyDescent="0.25">
      <c r="B8510" t="s">
        <v>226</v>
      </c>
      <c r="C8510" t="s">
        <v>253</v>
      </c>
      <c r="D8510" t="s">
        <v>257</v>
      </c>
      <c r="E8510">
        <v>6</v>
      </c>
      <c r="F8510">
        <v>2040</v>
      </c>
      <c r="G8510">
        <v>2385.91393561</v>
      </c>
    </row>
    <row r="8511" spans="2:8" x14ac:dyDescent="0.25">
      <c r="B8511" t="s">
        <v>226</v>
      </c>
      <c r="C8511" t="s">
        <v>253</v>
      </c>
      <c r="D8511" t="s">
        <v>257</v>
      </c>
      <c r="E8511">
        <v>6</v>
      </c>
      <c r="F8511">
        <v>2045</v>
      </c>
      <c r="G8511">
        <v>3390.06949351</v>
      </c>
    </row>
    <row r="8512" spans="2:8" x14ac:dyDescent="0.25">
      <c r="B8512" t="s">
        <v>226</v>
      </c>
      <c r="C8512" t="s">
        <v>253</v>
      </c>
      <c r="D8512" t="s">
        <v>257</v>
      </c>
      <c r="E8512">
        <v>6</v>
      </c>
      <c r="F8512">
        <v>2050</v>
      </c>
      <c r="G8512">
        <v>3316.4247635800002</v>
      </c>
      <c r="H8512" s="161"/>
    </row>
    <row r="8513" spans="2:8" x14ac:dyDescent="0.25">
      <c r="B8513" t="s">
        <v>226</v>
      </c>
      <c r="C8513" t="s">
        <v>253</v>
      </c>
      <c r="D8513" t="s">
        <v>258</v>
      </c>
      <c r="E8513">
        <v>1</v>
      </c>
      <c r="F8513">
        <v>2010</v>
      </c>
      <c r="G8513" s="161">
        <v>830461.55940499995</v>
      </c>
      <c r="H8513" s="161"/>
    </row>
    <row r="8514" spans="2:8" x14ac:dyDescent="0.25">
      <c r="B8514" t="s">
        <v>226</v>
      </c>
      <c r="C8514" t="s">
        <v>253</v>
      </c>
      <c r="D8514" t="s">
        <v>258</v>
      </c>
      <c r="E8514">
        <v>1</v>
      </c>
      <c r="F8514">
        <v>2015</v>
      </c>
      <c r="G8514" s="161">
        <v>833579.99631399999</v>
      </c>
      <c r="H8514" s="161"/>
    </row>
    <row r="8515" spans="2:8" x14ac:dyDescent="0.25">
      <c r="B8515" t="s">
        <v>226</v>
      </c>
      <c r="C8515" t="s">
        <v>253</v>
      </c>
      <c r="D8515" t="s">
        <v>258</v>
      </c>
      <c r="E8515">
        <v>1</v>
      </c>
      <c r="F8515">
        <v>2020</v>
      </c>
      <c r="G8515" s="161">
        <v>860385.40248199995</v>
      </c>
      <c r="H8515" s="161"/>
    </row>
    <row r="8516" spans="2:8" x14ac:dyDescent="0.25">
      <c r="B8516" t="s">
        <v>226</v>
      </c>
      <c r="C8516" t="s">
        <v>253</v>
      </c>
      <c r="D8516" t="s">
        <v>258</v>
      </c>
      <c r="E8516">
        <v>1</v>
      </c>
      <c r="F8516">
        <v>2025</v>
      </c>
      <c r="G8516" s="161">
        <v>906202.66395900003</v>
      </c>
      <c r="H8516" s="161"/>
    </row>
    <row r="8517" spans="2:8" x14ac:dyDescent="0.25">
      <c r="B8517" t="s">
        <v>226</v>
      </c>
      <c r="C8517" t="s">
        <v>253</v>
      </c>
      <c r="D8517" t="s">
        <v>258</v>
      </c>
      <c r="E8517">
        <v>1</v>
      </c>
      <c r="F8517">
        <v>2030</v>
      </c>
      <c r="G8517" s="161">
        <v>931791.34185800003</v>
      </c>
      <c r="H8517" s="161"/>
    </row>
    <row r="8518" spans="2:8" x14ac:dyDescent="0.25">
      <c r="B8518" t="s">
        <v>226</v>
      </c>
      <c r="C8518" t="s">
        <v>253</v>
      </c>
      <c r="D8518" t="s">
        <v>258</v>
      </c>
      <c r="E8518">
        <v>1</v>
      </c>
      <c r="F8518">
        <v>2035</v>
      </c>
      <c r="G8518" s="161">
        <v>963666.30463799997</v>
      </c>
      <c r="H8518" s="161"/>
    </row>
    <row r="8519" spans="2:8" x14ac:dyDescent="0.25">
      <c r="B8519" t="s">
        <v>226</v>
      </c>
      <c r="C8519" t="s">
        <v>253</v>
      </c>
      <c r="D8519" t="s">
        <v>258</v>
      </c>
      <c r="E8519">
        <v>1</v>
      </c>
      <c r="F8519">
        <v>2040</v>
      </c>
      <c r="G8519" s="161">
        <v>974638.96670200001</v>
      </c>
      <c r="H8519" s="161"/>
    </row>
    <row r="8520" spans="2:8" x14ac:dyDescent="0.25">
      <c r="B8520" t="s">
        <v>226</v>
      </c>
      <c r="C8520" t="s">
        <v>253</v>
      </c>
      <c r="D8520" t="s">
        <v>258</v>
      </c>
      <c r="E8520">
        <v>1</v>
      </c>
      <c r="F8520">
        <v>2045</v>
      </c>
      <c r="G8520" s="161">
        <v>992798.14419499994</v>
      </c>
      <c r="H8520" s="161"/>
    </row>
    <row r="8521" spans="2:8" x14ac:dyDescent="0.25">
      <c r="B8521" t="s">
        <v>226</v>
      </c>
      <c r="C8521" t="s">
        <v>253</v>
      </c>
      <c r="D8521" t="s">
        <v>258</v>
      </c>
      <c r="E8521">
        <v>1</v>
      </c>
      <c r="F8521">
        <v>2050</v>
      </c>
      <c r="G8521" s="161">
        <v>987590.18481300003</v>
      </c>
      <c r="H8521" s="161"/>
    </row>
    <row r="8522" spans="2:8" x14ac:dyDescent="0.25">
      <c r="B8522" t="s">
        <v>226</v>
      </c>
      <c r="C8522" t="s">
        <v>253</v>
      </c>
      <c r="D8522" t="s">
        <v>258</v>
      </c>
      <c r="E8522">
        <v>2</v>
      </c>
      <c r="F8522">
        <v>2010</v>
      </c>
      <c r="G8522" s="161">
        <v>409529.63170000003</v>
      </c>
      <c r="H8522" s="161"/>
    </row>
    <row r="8523" spans="2:8" x14ac:dyDescent="0.25">
      <c r="B8523" t="s">
        <v>226</v>
      </c>
      <c r="C8523" t="s">
        <v>253</v>
      </c>
      <c r="D8523" t="s">
        <v>258</v>
      </c>
      <c r="E8523">
        <v>2</v>
      </c>
      <c r="F8523">
        <v>2015</v>
      </c>
      <c r="G8523" s="161">
        <v>430453.74453299999</v>
      </c>
      <c r="H8523" s="161"/>
    </row>
    <row r="8524" spans="2:8" x14ac:dyDescent="0.25">
      <c r="B8524" t="s">
        <v>226</v>
      </c>
      <c r="C8524" t="s">
        <v>253</v>
      </c>
      <c r="D8524" t="s">
        <v>258</v>
      </c>
      <c r="E8524">
        <v>2</v>
      </c>
      <c r="F8524">
        <v>2020</v>
      </c>
      <c r="G8524" s="161">
        <v>446008.86293300003</v>
      </c>
      <c r="H8524" s="161"/>
    </row>
    <row r="8525" spans="2:8" x14ac:dyDescent="0.25">
      <c r="B8525" t="s">
        <v>226</v>
      </c>
      <c r="C8525" t="s">
        <v>253</v>
      </c>
      <c r="D8525" t="s">
        <v>258</v>
      </c>
      <c r="E8525">
        <v>2</v>
      </c>
      <c r="F8525">
        <v>2025</v>
      </c>
      <c r="G8525" s="161">
        <v>457398.13110300002</v>
      </c>
      <c r="H8525" s="161"/>
    </row>
    <row r="8526" spans="2:8" x14ac:dyDescent="0.25">
      <c r="B8526" t="s">
        <v>226</v>
      </c>
      <c r="C8526" t="s">
        <v>253</v>
      </c>
      <c r="D8526" t="s">
        <v>258</v>
      </c>
      <c r="E8526">
        <v>2</v>
      </c>
      <c r="F8526">
        <v>2030</v>
      </c>
      <c r="G8526" s="161">
        <v>457959.176653</v>
      </c>
      <c r="H8526" s="161"/>
    </row>
    <row r="8527" spans="2:8" x14ac:dyDescent="0.25">
      <c r="B8527" t="s">
        <v>226</v>
      </c>
      <c r="C8527" t="s">
        <v>253</v>
      </c>
      <c r="D8527" t="s">
        <v>258</v>
      </c>
      <c r="E8527">
        <v>2</v>
      </c>
      <c r="F8527">
        <v>2035</v>
      </c>
      <c r="G8527" s="161">
        <v>448551.51210200001</v>
      </c>
      <c r="H8527" s="161"/>
    </row>
    <row r="8528" spans="2:8" x14ac:dyDescent="0.25">
      <c r="B8528" t="s">
        <v>226</v>
      </c>
      <c r="C8528" t="s">
        <v>253</v>
      </c>
      <c r="D8528" t="s">
        <v>258</v>
      </c>
      <c r="E8528">
        <v>2</v>
      </c>
      <c r="F8528">
        <v>2040</v>
      </c>
      <c r="G8528" s="161">
        <v>440209.89711399999</v>
      </c>
      <c r="H8528" s="161"/>
    </row>
    <row r="8529" spans="2:8" x14ac:dyDescent="0.25">
      <c r="B8529" t="s">
        <v>226</v>
      </c>
      <c r="C8529" t="s">
        <v>253</v>
      </c>
      <c r="D8529" t="s">
        <v>258</v>
      </c>
      <c r="E8529">
        <v>2</v>
      </c>
      <c r="F8529">
        <v>2045</v>
      </c>
      <c r="G8529" s="161">
        <v>434365.33562000003</v>
      </c>
      <c r="H8529" s="161"/>
    </row>
    <row r="8530" spans="2:8" x14ac:dyDescent="0.25">
      <c r="B8530" t="s">
        <v>226</v>
      </c>
      <c r="C8530" t="s">
        <v>253</v>
      </c>
      <c r="D8530" t="s">
        <v>258</v>
      </c>
      <c r="E8530">
        <v>2</v>
      </c>
      <c r="F8530">
        <v>2050</v>
      </c>
      <c r="G8530" s="161">
        <v>424228.216052</v>
      </c>
      <c r="H8530" s="161"/>
    </row>
    <row r="8531" spans="2:8" x14ac:dyDescent="0.25">
      <c r="B8531" t="s">
        <v>226</v>
      </c>
      <c r="C8531" t="s">
        <v>253</v>
      </c>
      <c r="D8531" t="s">
        <v>258</v>
      </c>
      <c r="E8531">
        <v>3</v>
      </c>
      <c r="F8531">
        <v>2010</v>
      </c>
      <c r="G8531" s="161">
        <v>127192.261491</v>
      </c>
      <c r="H8531" s="161"/>
    </row>
    <row r="8532" spans="2:8" x14ac:dyDescent="0.25">
      <c r="B8532" t="s">
        <v>226</v>
      </c>
      <c r="C8532" t="s">
        <v>253</v>
      </c>
      <c r="D8532" t="s">
        <v>258</v>
      </c>
      <c r="E8532">
        <v>3</v>
      </c>
      <c r="F8532">
        <v>2015</v>
      </c>
      <c r="G8532" s="161">
        <v>138531.365399</v>
      </c>
      <c r="H8532" s="161"/>
    </row>
    <row r="8533" spans="2:8" x14ac:dyDescent="0.25">
      <c r="B8533" t="s">
        <v>226</v>
      </c>
      <c r="C8533" t="s">
        <v>253</v>
      </c>
      <c r="D8533" t="s">
        <v>258</v>
      </c>
      <c r="E8533">
        <v>3</v>
      </c>
      <c r="F8533">
        <v>2020</v>
      </c>
      <c r="G8533" s="161">
        <v>135338.58077100001</v>
      </c>
      <c r="H8533" s="161"/>
    </row>
    <row r="8534" spans="2:8" x14ac:dyDescent="0.25">
      <c r="B8534" t="s">
        <v>226</v>
      </c>
      <c r="C8534" t="s">
        <v>253</v>
      </c>
      <c r="D8534" t="s">
        <v>258</v>
      </c>
      <c r="E8534">
        <v>3</v>
      </c>
      <c r="F8534">
        <v>2025</v>
      </c>
      <c r="G8534" s="161">
        <v>138390.91957500001</v>
      </c>
      <c r="H8534" s="161"/>
    </row>
    <row r="8535" spans="2:8" x14ac:dyDescent="0.25">
      <c r="B8535" t="s">
        <v>226</v>
      </c>
      <c r="C8535" t="s">
        <v>253</v>
      </c>
      <c r="D8535" t="s">
        <v>258</v>
      </c>
      <c r="E8535">
        <v>3</v>
      </c>
      <c r="F8535">
        <v>2030</v>
      </c>
      <c r="G8535" s="161">
        <v>139837.113365</v>
      </c>
      <c r="H8535" s="161"/>
    </row>
    <row r="8536" spans="2:8" x14ac:dyDescent="0.25">
      <c r="B8536" t="s">
        <v>226</v>
      </c>
      <c r="C8536" t="s">
        <v>253</v>
      </c>
      <c r="D8536" t="s">
        <v>258</v>
      </c>
      <c r="E8536">
        <v>3</v>
      </c>
      <c r="F8536">
        <v>2035</v>
      </c>
      <c r="G8536" s="161">
        <v>142741.27539699999</v>
      </c>
      <c r="H8536" s="161"/>
    </row>
    <row r="8537" spans="2:8" x14ac:dyDescent="0.25">
      <c r="B8537" t="s">
        <v>226</v>
      </c>
      <c r="C8537" t="s">
        <v>253</v>
      </c>
      <c r="D8537" t="s">
        <v>258</v>
      </c>
      <c r="E8537">
        <v>3</v>
      </c>
      <c r="F8537">
        <v>2040</v>
      </c>
      <c r="G8537" s="161">
        <v>139340.26201400001</v>
      </c>
      <c r="H8537" s="161"/>
    </row>
    <row r="8538" spans="2:8" x14ac:dyDescent="0.25">
      <c r="B8538" t="s">
        <v>226</v>
      </c>
      <c r="C8538" t="s">
        <v>253</v>
      </c>
      <c r="D8538" t="s">
        <v>258</v>
      </c>
      <c r="E8538">
        <v>3</v>
      </c>
      <c r="F8538">
        <v>2045</v>
      </c>
      <c r="G8538" s="161">
        <v>142221.76908699999</v>
      </c>
      <c r="H8538" s="161"/>
    </row>
    <row r="8539" spans="2:8" x14ac:dyDescent="0.25">
      <c r="B8539" t="s">
        <v>226</v>
      </c>
      <c r="C8539" t="s">
        <v>253</v>
      </c>
      <c r="D8539" t="s">
        <v>258</v>
      </c>
      <c r="E8539">
        <v>3</v>
      </c>
      <c r="F8539">
        <v>2050</v>
      </c>
      <c r="G8539" s="161">
        <v>135884.18014700001</v>
      </c>
    </row>
    <row r="8540" spans="2:8" x14ac:dyDescent="0.25">
      <c r="B8540" t="s">
        <v>226</v>
      </c>
      <c r="C8540" t="s">
        <v>253</v>
      </c>
      <c r="D8540" t="s">
        <v>258</v>
      </c>
      <c r="E8540">
        <v>4</v>
      </c>
      <c r="F8540">
        <v>2010</v>
      </c>
      <c r="G8540">
        <v>72549.902172799993</v>
      </c>
    </row>
    <row r="8541" spans="2:8" x14ac:dyDescent="0.25">
      <c r="B8541" t="s">
        <v>226</v>
      </c>
      <c r="C8541" t="s">
        <v>253</v>
      </c>
      <c r="D8541" t="s">
        <v>258</v>
      </c>
      <c r="E8541">
        <v>4</v>
      </c>
      <c r="F8541">
        <v>2015</v>
      </c>
      <c r="G8541">
        <v>84286.840900109994</v>
      </c>
    </row>
    <row r="8542" spans="2:8" x14ac:dyDescent="0.25">
      <c r="B8542" t="s">
        <v>226</v>
      </c>
      <c r="C8542" t="s">
        <v>253</v>
      </c>
      <c r="D8542" t="s">
        <v>258</v>
      </c>
      <c r="E8542">
        <v>4</v>
      </c>
      <c r="F8542">
        <v>2020</v>
      </c>
      <c r="G8542">
        <v>88433.937441319998</v>
      </c>
    </row>
    <row r="8543" spans="2:8" x14ac:dyDescent="0.25">
      <c r="B8543" t="s">
        <v>226</v>
      </c>
      <c r="C8543" t="s">
        <v>253</v>
      </c>
      <c r="D8543" t="s">
        <v>258</v>
      </c>
      <c r="E8543">
        <v>4</v>
      </c>
      <c r="F8543">
        <v>2025</v>
      </c>
      <c r="G8543">
        <v>90945.115688250007</v>
      </c>
    </row>
    <row r="8544" spans="2:8" x14ac:dyDescent="0.25">
      <c r="B8544" t="s">
        <v>226</v>
      </c>
      <c r="C8544" t="s">
        <v>253</v>
      </c>
      <c r="D8544" t="s">
        <v>258</v>
      </c>
      <c r="E8544">
        <v>4</v>
      </c>
      <c r="F8544">
        <v>2030</v>
      </c>
      <c r="G8544">
        <v>92415.625846030001</v>
      </c>
    </row>
    <row r="8545" spans="2:8" x14ac:dyDescent="0.25">
      <c r="B8545" t="s">
        <v>226</v>
      </c>
      <c r="C8545" t="s">
        <v>253</v>
      </c>
      <c r="D8545" t="s">
        <v>258</v>
      </c>
      <c r="E8545">
        <v>4</v>
      </c>
      <c r="F8545">
        <v>2035</v>
      </c>
      <c r="G8545">
        <v>94330.683435390005</v>
      </c>
      <c r="H8545" s="161"/>
    </row>
    <row r="8546" spans="2:8" x14ac:dyDescent="0.25">
      <c r="B8546" t="s">
        <v>226</v>
      </c>
      <c r="C8546" t="s">
        <v>253</v>
      </c>
      <c r="D8546" t="s">
        <v>258</v>
      </c>
      <c r="E8546">
        <v>4</v>
      </c>
      <c r="F8546">
        <v>2040</v>
      </c>
      <c r="G8546" s="161">
        <v>100621.010278</v>
      </c>
    </row>
    <row r="8547" spans="2:8" x14ac:dyDescent="0.25">
      <c r="B8547" t="s">
        <v>226</v>
      </c>
      <c r="C8547" t="s">
        <v>253</v>
      </c>
      <c r="D8547" t="s">
        <v>258</v>
      </c>
      <c r="E8547">
        <v>4</v>
      </c>
      <c r="F8547">
        <v>2045</v>
      </c>
      <c r="G8547">
        <v>99340.137184969994</v>
      </c>
    </row>
    <row r="8548" spans="2:8" x14ac:dyDescent="0.25">
      <c r="B8548" t="s">
        <v>226</v>
      </c>
      <c r="C8548" t="s">
        <v>253</v>
      </c>
      <c r="D8548" t="s">
        <v>258</v>
      </c>
      <c r="E8548">
        <v>4</v>
      </c>
      <c r="F8548">
        <v>2050</v>
      </c>
      <c r="G8548">
        <v>97654.141685619994</v>
      </c>
    </row>
    <row r="8549" spans="2:8" x14ac:dyDescent="0.25">
      <c r="B8549" t="s">
        <v>226</v>
      </c>
      <c r="C8549" t="s">
        <v>253</v>
      </c>
      <c r="D8549" t="s">
        <v>258</v>
      </c>
      <c r="E8549">
        <v>5</v>
      </c>
      <c r="F8549">
        <v>2010</v>
      </c>
      <c r="G8549">
        <v>17363.414404169998</v>
      </c>
    </row>
    <row r="8550" spans="2:8" x14ac:dyDescent="0.25">
      <c r="B8550" t="s">
        <v>226</v>
      </c>
      <c r="C8550" t="s">
        <v>253</v>
      </c>
      <c r="D8550" t="s">
        <v>258</v>
      </c>
      <c r="E8550">
        <v>5</v>
      </c>
      <c r="F8550">
        <v>2015</v>
      </c>
      <c r="G8550">
        <v>23868.4086561</v>
      </c>
    </row>
    <row r="8551" spans="2:8" x14ac:dyDescent="0.25">
      <c r="B8551" t="s">
        <v>226</v>
      </c>
      <c r="C8551" t="s">
        <v>253</v>
      </c>
      <c r="D8551" t="s">
        <v>258</v>
      </c>
      <c r="E8551">
        <v>5</v>
      </c>
      <c r="F8551">
        <v>2020</v>
      </c>
      <c r="G8551">
        <v>27196.799214499999</v>
      </c>
    </row>
    <row r="8552" spans="2:8" x14ac:dyDescent="0.25">
      <c r="B8552" t="s">
        <v>226</v>
      </c>
      <c r="C8552" t="s">
        <v>253</v>
      </c>
      <c r="D8552" t="s">
        <v>258</v>
      </c>
      <c r="E8552">
        <v>5</v>
      </c>
      <c r="F8552">
        <v>2025</v>
      </c>
      <c r="G8552">
        <v>30280.748217870001</v>
      </c>
    </row>
    <row r="8553" spans="2:8" x14ac:dyDescent="0.25">
      <c r="B8553" t="s">
        <v>226</v>
      </c>
      <c r="C8553" t="s">
        <v>253</v>
      </c>
      <c r="D8553" t="s">
        <v>258</v>
      </c>
      <c r="E8553">
        <v>5</v>
      </c>
      <c r="F8553">
        <v>2030</v>
      </c>
      <c r="G8553">
        <v>30959.750320700001</v>
      </c>
    </row>
    <row r="8554" spans="2:8" x14ac:dyDescent="0.25">
      <c r="B8554" t="s">
        <v>226</v>
      </c>
      <c r="C8554" t="s">
        <v>253</v>
      </c>
      <c r="D8554" t="s">
        <v>258</v>
      </c>
      <c r="E8554">
        <v>5</v>
      </c>
      <c r="F8554">
        <v>2035</v>
      </c>
      <c r="G8554">
        <v>31082.300102099998</v>
      </c>
    </row>
    <row r="8555" spans="2:8" x14ac:dyDescent="0.25">
      <c r="B8555" t="s">
        <v>226</v>
      </c>
      <c r="C8555" t="s">
        <v>253</v>
      </c>
      <c r="D8555" t="s">
        <v>258</v>
      </c>
      <c r="E8555">
        <v>5</v>
      </c>
      <c r="F8555">
        <v>2040</v>
      </c>
      <c r="G8555">
        <v>30396.024012270002</v>
      </c>
    </row>
    <row r="8556" spans="2:8" x14ac:dyDescent="0.25">
      <c r="B8556" t="s">
        <v>226</v>
      </c>
      <c r="C8556" t="s">
        <v>253</v>
      </c>
      <c r="D8556" t="s">
        <v>258</v>
      </c>
      <c r="E8556">
        <v>5</v>
      </c>
      <c r="F8556">
        <v>2045</v>
      </c>
      <c r="G8556">
        <v>31426.57634915</v>
      </c>
    </row>
    <row r="8557" spans="2:8" x14ac:dyDescent="0.25">
      <c r="B8557" t="s">
        <v>226</v>
      </c>
      <c r="C8557" t="s">
        <v>253</v>
      </c>
      <c r="D8557" t="s">
        <v>258</v>
      </c>
      <c r="E8557">
        <v>5</v>
      </c>
      <c r="F8557">
        <v>2050</v>
      </c>
      <c r="G8557">
        <v>31927.455867370001</v>
      </c>
    </row>
    <row r="8558" spans="2:8" x14ac:dyDescent="0.25">
      <c r="B8558" t="s">
        <v>226</v>
      </c>
      <c r="C8558" t="s">
        <v>253</v>
      </c>
      <c r="D8558" t="s">
        <v>258</v>
      </c>
      <c r="E8558">
        <v>6</v>
      </c>
      <c r="F8558">
        <v>2010</v>
      </c>
      <c r="G8558">
        <v>5341.0923428200003</v>
      </c>
    </row>
    <row r="8559" spans="2:8" x14ac:dyDescent="0.25">
      <c r="B8559" t="s">
        <v>226</v>
      </c>
      <c r="C8559" t="s">
        <v>253</v>
      </c>
      <c r="D8559" t="s">
        <v>258</v>
      </c>
      <c r="E8559">
        <v>6</v>
      </c>
      <c r="F8559">
        <v>2015</v>
      </c>
      <c r="G8559">
        <v>8162.8625540700004</v>
      </c>
    </row>
    <row r="8560" spans="2:8" x14ac:dyDescent="0.25">
      <c r="B8560" t="s">
        <v>226</v>
      </c>
      <c r="C8560" t="s">
        <v>253</v>
      </c>
      <c r="D8560" t="s">
        <v>258</v>
      </c>
      <c r="E8560">
        <v>6</v>
      </c>
      <c r="F8560">
        <v>2020</v>
      </c>
      <c r="G8560">
        <v>6409.9339808499999</v>
      </c>
    </row>
    <row r="8561" spans="2:8" x14ac:dyDescent="0.25">
      <c r="B8561" t="s">
        <v>226</v>
      </c>
      <c r="C8561" t="s">
        <v>253</v>
      </c>
      <c r="D8561" t="s">
        <v>258</v>
      </c>
      <c r="E8561">
        <v>6</v>
      </c>
      <c r="F8561">
        <v>2025</v>
      </c>
      <c r="G8561">
        <v>5764.6757677699998</v>
      </c>
    </row>
    <row r="8562" spans="2:8" x14ac:dyDescent="0.25">
      <c r="B8562" t="s">
        <v>226</v>
      </c>
      <c r="C8562" t="s">
        <v>253</v>
      </c>
      <c r="D8562" t="s">
        <v>258</v>
      </c>
      <c r="E8562">
        <v>6</v>
      </c>
      <c r="F8562">
        <v>2030</v>
      </c>
      <c r="G8562">
        <v>7506.39878623</v>
      </c>
    </row>
    <row r="8563" spans="2:8" x14ac:dyDescent="0.25">
      <c r="B8563" t="s">
        <v>226</v>
      </c>
      <c r="C8563" t="s">
        <v>253</v>
      </c>
      <c r="D8563" t="s">
        <v>258</v>
      </c>
      <c r="E8563">
        <v>6</v>
      </c>
      <c r="F8563">
        <v>2035</v>
      </c>
      <c r="G8563">
        <v>8126.0597530900004</v>
      </c>
    </row>
    <row r="8564" spans="2:8" x14ac:dyDescent="0.25">
      <c r="B8564" t="s">
        <v>226</v>
      </c>
      <c r="C8564" t="s">
        <v>253</v>
      </c>
      <c r="D8564" t="s">
        <v>258</v>
      </c>
      <c r="E8564">
        <v>6</v>
      </c>
      <c r="F8564">
        <v>2040</v>
      </c>
      <c r="G8564">
        <v>8112.5435851399998</v>
      </c>
    </row>
    <row r="8565" spans="2:8" x14ac:dyDescent="0.25">
      <c r="B8565" t="s">
        <v>226</v>
      </c>
      <c r="C8565" t="s">
        <v>253</v>
      </c>
      <c r="D8565" t="s">
        <v>258</v>
      </c>
      <c r="E8565">
        <v>6</v>
      </c>
      <c r="F8565">
        <v>2045</v>
      </c>
      <c r="G8565">
        <v>8558.5592158100008</v>
      </c>
    </row>
    <row r="8566" spans="2:8" x14ac:dyDescent="0.25">
      <c r="B8566" t="s">
        <v>226</v>
      </c>
      <c r="C8566" t="s">
        <v>253</v>
      </c>
      <c r="D8566" t="s">
        <v>258</v>
      </c>
      <c r="E8566">
        <v>6</v>
      </c>
      <c r="F8566">
        <v>2050</v>
      </c>
      <c r="G8566">
        <v>8364.8777161199996</v>
      </c>
      <c r="H8566" s="161"/>
    </row>
    <row r="8567" spans="2:8" x14ac:dyDescent="0.25">
      <c r="B8567" t="s">
        <v>226</v>
      </c>
      <c r="C8567" t="s">
        <v>253</v>
      </c>
      <c r="D8567" t="s">
        <v>259</v>
      </c>
      <c r="E8567">
        <v>1</v>
      </c>
      <c r="F8567">
        <v>2010</v>
      </c>
      <c r="G8567" s="161">
        <v>280060.71019700001</v>
      </c>
      <c r="H8567" s="161"/>
    </row>
    <row r="8568" spans="2:8" x14ac:dyDescent="0.25">
      <c r="B8568" t="s">
        <v>226</v>
      </c>
      <c r="C8568" t="s">
        <v>253</v>
      </c>
      <c r="D8568" t="s">
        <v>259</v>
      </c>
      <c r="E8568">
        <v>1</v>
      </c>
      <c r="F8568">
        <v>2015</v>
      </c>
      <c r="G8568" s="161">
        <v>320871.39742699999</v>
      </c>
      <c r="H8568" s="161"/>
    </row>
    <row r="8569" spans="2:8" x14ac:dyDescent="0.25">
      <c r="B8569" t="s">
        <v>226</v>
      </c>
      <c r="C8569" t="s">
        <v>253</v>
      </c>
      <c r="D8569" t="s">
        <v>259</v>
      </c>
      <c r="E8569">
        <v>1</v>
      </c>
      <c r="F8569">
        <v>2020</v>
      </c>
      <c r="G8569" s="161">
        <v>346054.66954799998</v>
      </c>
      <c r="H8569" s="161"/>
    </row>
    <row r="8570" spans="2:8" x14ac:dyDescent="0.25">
      <c r="B8570" t="s">
        <v>226</v>
      </c>
      <c r="C8570" t="s">
        <v>253</v>
      </c>
      <c r="D8570" t="s">
        <v>259</v>
      </c>
      <c r="E8570">
        <v>1</v>
      </c>
      <c r="F8570">
        <v>2025</v>
      </c>
      <c r="G8570" s="161">
        <v>394685.20300099999</v>
      </c>
      <c r="H8570" s="161"/>
    </row>
    <row r="8571" spans="2:8" x14ac:dyDescent="0.25">
      <c r="B8571" t="s">
        <v>226</v>
      </c>
      <c r="C8571" t="s">
        <v>253</v>
      </c>
      <c r="D8571" t="s">
        <v>259</v>
      </c>
      <c r="E8571">
        <v>1</v>
      </c>
      <c r="F8571">
        <v>2030</v>
      </c>
      <c r="G8571" s="161">
        <v>426184.49056200002</v>
      </c>
      <c r="H8571" s="161"/>
    </row>
    <row r="8572" spans="2:8" x14ac:dyDescent="0.25">
      <c r="B8572" t="s">
        <v>226</v>
      </c>
      <c r="C8572" t="s">
        <v>253</v>
      </c>
      <c r="D8572" t="s">
        <v>259</v>
      </c>
      <c r="E8572">
        <v>1</v>
      </c>
      <c r="F8572">
        <v>2035</v>
      </c>
      <c r="G8572" s="161">
        <v>452767.18508700002</v>
      </c>
      <c r="H8572" s="161"/>
    </row>
    <row r="8573" spans="2:8" x14ac:dyDescent="0.25">
      <c r="B8573" t="s">
        <v>226</v>
      </c>
      <c r="C8573" t="s">
        <v>253</v>
      </c>
      <c r="D8573" t="s">
        <v>259</v>
      </c>
      <c r="E8573">
        <v>1</v>
      </c>
      <c r="F8573">
        <v>2040</v>
      </c>
      <c r="G8573" s="161">
        <v>464163.63587900001</v>
      </c>
      <c r="H8573" s="161"/>
    </row>
    <row r="8574" spans="2:8" x14ac:dyDescent="0.25">
      <c r="B8574" t="s">
        <v>226</v>
      </c>
      <c r="C8574" t="s">
        <v>253</v>
      </c>
      <c r="D8574" t="s">
        <v>259</v>
      </c>
      <c r="E8574">
        <v>1</v>
      </c>
      <c r="F8574">
        <v>2045</v>
      </c>
      <c r="G8574" s="161">
        <v>469488.44461599999</v>
      </c>
      <c r="H8574" s="161"/>
    </row>
    <row r="8575" spans="2:8" x14ac:dyDescent="0.25">
      <c r="B8575" t="s">
        <v>226</v>
      </c>
      <c r="C8575" t="s">
        <v>253</v>
      </c>
      <c r="D8575" t="s">
        <v>259</v>
      </c>
      <c r="E8575">
        <v>1</v>
      </c>
      <c r="F8575">
        <v>2050</v>
      </c>
      <c r="G8575" s="161">
        <v>463368.45894699998</v>
      </c>
      <c r="H8575" s="161"/>
    </row>
    <row r="8576" spans="2:8" x14ac:dyDescent="0.25">
      <c r="B8576" t="s">
        <v>226</v>
      </c>
      <c r="C8576" t="s">
        <v>253</v>
      </c>
      <c r="D8576" t="s">
        <v>259</v>
      </c>
      <c r="E8576">
        <v>2</v>
      </c>
      <c r="F8576">
        <v>2010</v>
      </c>
      <c r="G8576" s="161">
        <v>210424.25539400001</v>
      </c>
      <c r="H8576" s="161"/>
    </row>
    <row r="8577" spans="2:8" x14ac:dyDescent="0.25">
      <c r="B8577" t="s">
        <v>226</v>
      </c>
      <c r="C8577" t="s">
        <v>253</v>
      </c>
      <c r="D8577" t="s">
        <v>259</v>
      </c>
      <c r="E8577">
        <v>2</v>
      </c>
      <c r="F8577">
        <v>2015</v>
      </c>
      <c r="G8577" s="161">
        <v>232497.663352</v>
      </c>
      <c r="H8577" s="161"/>
    </row>
    <row r="8578" spans="2:8" x14ac:dyDescent="0.25">
      <c r="B8578" t="s">
        <v>226</v>
      </c>
      <c r="C8578" t="s">
        <v>253</v>
      </c>
      <c r="D8578" t="s">
        <v>259</v>
      </c>
      <c r="E8578">
        <v>2</v>
      </c>
      <c r="F8578">
        <v>2020</v>
      </c>
      <c r="G8578" s="161">
        <v>259033.48711799999</v>
      </c>
      <c r="H8578" s="161"/>
    </row>
    <row r="8579" spans="2:8" x14ac:dyDescent="0.25">
      <c r="B8579" t="s">
        <v>226</v>
      </c>
      <c r="C8579" t="s">
        <v>253</v>
      </c>
      <c r="D8579" t="s">
        <v>259</v>
      </c>
      <c r="E8579">
        <v>2</v>
      </c>
      <c r="F8579">
        <v>2025</v>
      </c>
      <c r="G8579" s="161">
        <v>271261.11047000001</v>
      </c>
      <c r="H8579" s="161"/>
    </row>
    <row r="8580" spans="2:8" x14ac:dyDescent="0.25">
      <c r="B8580" t="s">
        <v>226</v>
      </c>
      <c r="C8580" t="s">
        <v>253</v>
      </c>
      <c r="D8580" t="s">
        <v>259</v>
      </c>
      <c r="E8580">
        <v>2</v>
      </c>
      <c r="F8580">
        <v>2030</v>
      </c>
      <c r="G8580" s="161">
        <v>275491.60012800002</v>
      </c>
      <c r="H8580" s="161"/>
    </row>
    <row r="8581" spans="2:8" x14ac:dyDescent="0.25">
      <c r="B8581" t="s">
        <v>226</v>
      </c>
      <c r="C8581" t="s">
        <v>253</v>
      </c>
      <c r="D8581" t="s">
        <v>259</v>
      </c>
      <c r="E8581">
        <v>2</v>
      </c>
      <c r="F8581">
        <v>2035</v>
      </c>
      <c r="G8581" s="161">
        <v>274490.07819500001</v>
      </c>
      <c r="H8581" s="161"/>
    </row>
    <row r="8582" spans="2:8" x14ac:dyDescent="0.25">
      <c r="B8582" t="s">
        <v>226</v>
      </c>
      <c r="C8582" t="s">
        <v>253</v>
      </c>
      <c r="D8582" t="s">
        <v>259</v>
      </c>
      <c r="E8582">
        <v>2</v>
      </c>
      <c r="F8582">
        <v>2040</v>
      </c>
      <c r="G8582" s="161">
        <v>264642.79469900002</v>
      </c>
      <c r="H8582" s="161"/>
    </row>
    <row r="8583" spans="2:8" x14ac:dyDescent="0.25">
      <c r="B8583" t="s">
        <v>226</v>
      </c>
      <c r="C8583" t="s">
        <v>253</v>
      </c>
      <c r="D8583" t="s">
        <v>259</v>
      </c>
      <c r="E8583">
        <v>2</v>
      </c>
      <c r="F8583">
        <v>2045</v>
      </c>
      <c r="G8583" s="161">
        <v>267630.02517600002</v>
      </c>
      <c r="H8583" s="161"/>
    </row>
    <row r="8584" spans="2:8" x14ac:dyDescent="0.25">
      <c r="B8584" t="s">
        <v>226</v>
      </c>
      <c r="C8584" t="s">
        <v>253</v>
      </c>
      <c r="D8584" t="s">
        <v>259</v>
      </c>
      <c r="E8584">
        <v>2</v>
      </c>
      <c r="F8584">
        <v>2050</v>
      </c>
      <c r="G8584" s="161">
        <v>254577.361886</v>
      </c>
    </row>
    <row r="8585" spans="2:8" x14ac:dyDescent="0.25">
      <c r="B8585" t="s">
        <v>226</v>
      </c>
      <c r="C8585" t="s">
        <v>253</v>
      </c>
      <c r="D8585" t="s">
        <v>259</v>
      </c>
      <c r="E8585">
        <v>3</v>
      </c>
      <c r="F8585">
        <v>2010</v>
      </c>
      <c r="G8585">
        <v>45435.214279090003</v>
      </c>
    </row>
    <row r="8586" spans="2:8" x14ac:dyDescent="0.25">
      <c r="B8586" t="s">
        <v>226</v>
      </c>
      <c r="C8586" t="s">
        <v>253</v>
      </c>
      <c r="D8586" t="s">
        <v>259</v>
      </c>
      <c r="E8586">
        <v>3</v>
      </c>
      <c r="F8586">
        <v>2015</v>
      </c>
      <c r="G8586">
        <v>44638.22633197</v>
      </c>
    </row>
    <row r="8587" spans="2:8" x14ac:dyDescent="0.25">
      <c r="B8587" t="s">
        <v>226</v>
      </c>
      <c r="C8587" t="s">
        <v>253</v>
      </c>
      <c r="D8587" t="s">
        <v>259</v>
      </c>
      <c r="E8587">
        <v>3</v>
      </c>
      <c r="F8587">
        <v>2020</v>
      </c>
      <c r="G8587">
        <v>42998.734946700002</v>
      </c>
    </row>
    <row r="8588" spans="2:8" x14ac:dyDescent="0.25">
      <c r="B8588" t="s">
        <v>226</v>
      </c>
      <c r="C8588" t="s">
        <v>253</v>
      </c>
      <c r="D8588" t="s">
        <v>259</v>
      </c>
      <c r="E8588">
        <v>3</v>
      </c>
      <c r="F8588">
        <v>2025</v>
      </c>
      <c r="G8588">
        <v>43286.74492058</v>
      </c>
    </row>
    <row r="8589" spans="2:8" x14ac:dyDescent="0.25">
      <c r="B8589" t="s">
        <v>226</v>
      </c>
      <c r="C8589" t="s">
        <v>253</v>
      </c>
      <c r="D8589" t="s">
        <v>259</v>
      </c>
      <c r="E8589">
        <v>3</v>
      </c>
      <c r="F8589">
        <v>2030</v>
      </c>
      <c r="G8589">
        <v>46278.085942190002</v>
      </c>
    </row>
    <row r="8590" spans="2:8" x14ac:dyDescent="0.25">
      <c r="B8590" t="s">
        <v>226</v>
      </c>
      <c r="C8590" t="s">
        <v>253</v>
      </c>
      <c r="D8590" t="s">
        <v>259</v>
      </c>
      <c r="E8590">
        <v>3</v>
      </c>
      <c r="F8590">
        <v>2035</v>
      </c>
      <c r="G8590">
        <v>46186.422518849999</v>
      </c>
    </row>
    <row r="8591" spans="2:8" x14ac:dyDescent="0.25">
      <c r="B8591" t="s">
        <v>226</v>
      </c>
      <c r="C8591" t="s">
        <v>253</v>
      </c>
      <c r="D8591" t="s">
        <v>259</v>
      </c>
      <c r="E8591">
        <v>3</v>
      </c>
      <c r="F8591">
        <v>2040</v>
      </c>
      <c r="G8591">
        <v>44460.577689569996</v>
      </c>
    </row>
    <row r="8592" spans="2:8" x14ac:dyDescent="0.25">
      <c r="B8592" t="s">
        <v>226</v>
      </c>
      <c r="C8592" t="s">
        <v>253</v>
      </c>
      <c r="D8592" t="s">
        <v>259</v>
      </c>
      <c r="E8592">
        <v>3</v>
      </c>
      <c r="F8592">
        <v>2045</v>
      </c>
      <c r="G8592">
        <v>46770.178736369999</v>
      </c>
    </row>
    <row r="8593" spans="2:7" x14ac:dyDescent="0.25">
      <c r="B8593" t="s">
        <v>226</v>
      </c>
      <c r="C8593" t="s">
        <v>253</v>
      </c>
      <c r="D8593" t="s">
        <v>259</v>
      </c>
      <c r="E8593">
        <v>3</v>
      </c>
      <c r="F8593">
        <v>2050</v>
      </c>
      <c r="G8593">
        <v>45966.464556799998</v>
      </c>
    </row>
    <row r="8594" spans="2:7" x14ac:dyDescent="0.25">
      <c r="B8594" t="s">
        <v>226</v>
      </c>
      <c r="C8594" t="s">
        <v>253</v>
      </c>
      <c r="D8594" t="s">
        <v>259</v>
      </c>
      <c r="E8594">
        <v>4</v>
      </c>
      <c r="F8594">
        <v>2010</v>
      </c>
      <c r="G8594">
        <v>23222.01088433</v>
      </c>
    </row>
    <row r="8595" spans="2:7" x14ac:dyDescent="0.25">
      <c r="B8595" t="s">
        <v>226</v>
      </c>
      <c r="C8595" t="s">
        <v>253</v>
      </c>
      <c r="D8595" t="s">
        <v>259</v>
      </c>
      <c r="E8595">
        <v>4</v>
      </c>
      <c r="F8595">
        <v>2015</v>
      </c>
      <c r="G8595">
        <v>28596.446347919999</v>
      </c>
    </row>
    <row r="8596" spans="2:7" x14ac:dyDescent="0.25">
      <c r="B8596" t="s">
        <v>226</v>
      </c>
      <c r="C8596" t="s">
        <v>253</v>
      </c>
      <c r="D8596" t="s">
        <v>259</v>
      </c>
      <c r="E8596">
        <v>4</v>
      </c>
      <c r="F8596">
        <v>2020</v>
      </c>
      <c r="G8596">
        <v>30567.918289419998</v>
      </c>
    </row>
    <row r="8597" spans="2:7" x14ac:dyDescent="0.25">
      <c r="B8597" t="s">
        <v>226</v>
      </c>
      <c r="C8597" t="s">
        <v>253</v>
      </c>
      <c r="D8597" t="s">
        <v>259</v>
      </c>
      <c r="E8597">
        <v>4</v>
      </c>
      <c r="F8597">
        <v>2025</v>
      </c>
      <c r="G8597">
        <v>32392.099107540002</v>
      </c>
    </row>
    <row r="8598" spans="2:7" x14ac:dyDescent="0.25">
      <c r="B8598" t="s">
        <v>226</v>
      </c>
      <c r="C8598" t="s">
        <v>253</v>
      </c>
      <c r="D8598" t="s">
        <v>259</v>
      </c>
      <c r="E8598">
        <v>4</v>
      </c>
      <c r="F8598">
        <v>2030</v>
      </c>
      <c r="G8598">
        <v>35104.594833839998</v>
      </c>
    </row>
    <row r="8599" spans="2:7" x14ac:dyDescent="0.25">
      <c r="B8599" t="s">
        <v>226</v>
      </c>
      <c r="C8599" t="s">
        <v>253</v>
      </c>
      <c r="D8599" t="s">
        <v>259</v>
      </c>
      <c r="E8599">
        <v>4</v>
      </c>
      <c r="F8599">
        <v>2035</v>
      </c>
      <c r="G8599">
        <v>32227.319582960001</v>
      </c>
    </row>
    <row r="8600" spans="2:7" x14ac:dyDescent="0.25">
      <c r="B8600" t="s">
        <v>226</v>
      </c>
      <c r="C8600" t="s">
        <v>253</v>
      </c>
      <c r="D8600" t="s">
        <v>259</v>
      </c>
      <c r="E8600">
        <v>4</v>
      </c>
      <c r="F8600">
        <v>2040</v>
      </c>
      <c r="G8600">
        <v>35523.879217039997</v>
      </c>
    </row>
    <row r="8601" spans="2:7" x14ac:dyDescent="0.25">
      <c r="B8601" t="s">
        <v>226</v>
      </c>
      <c r="C8601" t="s">
        <v>253</v>
      </c>
      <c r="D8601" t="s">
        <v>259</v>
      </c>
      <c r="E8601">
        <v>4</v>
      </c>
      <c r="F8601">
        <v>2045</v>
      </c>
      <c r="G8601">
        <v>34126.310083099997</v>
      </c>
    </row>
    <row r="8602" spans="2:7" x14ac:dyDescent="0.25">
      <c r="B8602" t="s">
        <v>226</v>
      </c>
      <c r="C8602" t="s">
        <v>253</v>
      </c>
      <c r="D8602" t="s">
        <v>259</v>
      </c>
      <c r="E8602">
        <v>4</v>
      </c>
      <c r="F8602">
        <v>2050</v>
      </c>
      <c r="G8602">
        <v>35482.35084472</v>
      </c>
    </row>
    <row r="8603" spans="2:7" x14ac:dyDescent="0.25">
      <c r="B8603" t="s">
        <v>226</v>
      </c>
      <c r="C8603" t="s">
        <v>253</v>
      </c>
      <c r="D8603" t="s">
        <v>259</v>
      </c>
      <c r="E8603">
        <v>5</v>
      </c>
      <c r="F8603">
        <v>2010</v>
      </c>
      <c r="G8603">
        <v>6265.0992469700004</v>
      </c>
    </row>
    <row r="8604" spans="2:7" x14ac:dyDescent="0.25">
      <c r="B8604" t="s">
        <v>226</v>
      </c>
      <c r="C8604" t="s">
        <v>253</v>
      </c>
      <c r="D8604" t="s">
        <v>259</v>
      </c>
      <c r="E8604">
        <v>5</v>
      </c>
      <c r="F8604">
        <v>2015</v>
      </c>
      <c r="G8604">
        <v>9804.0192608399993</v>
      </c>
    </row>
    <row r="8605" spans="2:7" x14ac:dyDescent="0.25">
      <c r="B8605" t="s">
        <v>226</v>
      </c>
      <c r="C8605" t="s">
        <v>253</v>
      </c>
      <c r="D8605" t="s">
        <v>259</v>
      </c>
      <c r="E8605">
        <v>5</v>
      </c>
      <c r="F8605">
        <v>2020</v>
      </c>
      <c r="G8605">
        <v>11620.94811342</v>
      </c>
    </row>
    <row r="8606" spans="2:7" x14ac:dyDescent="0.25">
      <c r="B8606" t="s">
        <v>226</v>
      </c>
      <c r="C8606" t="s">
        <v>253</v>
      </c>
      <c r="D8606" t="s">
        <v>259</v>
      </c>
      <c r="E8606">
        <v>5</v>
      </c>
      <c r="F8606">
        <v>2025</v>
      </c>
      <c r="G8606">
        <v>10850.879095230001</v>
      </c>
    </row>
    <row r="8607" spans="2:7" x14ac:dyDescent="0.25">
      <c r="B8607" t="s">
        <v>226</v>
      </c>
      <c r="C8607" t="s">
        <v>253</v>
      </c>
      <c r="D8607" t="s">
        <v>259</v>
      </c>
      <c r="E8607">
        <v>5</v>
      </c>
      <c r="F8607">
        <v>2030</v>
      </c>
      <c r="G8607">
        <v>13101.204307100001</v>
      </c>
    </row>
    <row r="8608" spans="2:7" x14ac:dyDescent="0.25">
      <c r="B8608" t="s">
        <v>226</v>
      </c>
      <c r="C8608" t="s">
        <v>253</v>
      </c>
      <c r="D8608" t="s">
        <v>259</v>
      </c>
      <c r="E8608">
        <v>5</v>
      </c>
      <c r="F8608">
        <v>2035</v>
      </c>
      <c r="G8608">
        <v>11478.46667071</v>
      </c>
    </row>
    <row r="8609" spans="2:8" x14ac:dyDescent="0.25">
      <c r="B8609" t="s">
        <v>226</v>
      </c>
      <c r="C8609" t="s">
        <v>253</v>
      </c>
      <c r="D8609" t="s">
        <v>259</v>
      </c>
      <c r="E8609">
        <v>5</v>
      </c>
      <c r="F8609">
        <v>2040</v>
      </c>
      <c r="G8609">
        <v>13606.3996281</v>
      </c>
    </row>
    <row r="8610" spans="2:8" x14ac:dyDescent="0.25">
      <c r="B8610" t="s">
        <v>226</v>
      </c>
      <c r="C8610" t="s">
        <v>253</v>
      </c>
      <c r="D8610" t="s">
        <v>259</v>
      </c>
      <c r="E8610">
        <v>5</v>
      </c>
      <c r="F8610">
        <v>2045</v>
      </c>
      <c r="G8610">
        <v>11755.44629095</v>
      </c>
    </row>
    <row r="8611" spans="2:8" x14ac:dyDescent="0.25">
      <c r="B8611" t="s">
        <v>226</v>
      </c>
      <c r="C8611" t="s">
        <v>253</v>
      </c>
      <c r="D8611" t="s">
        <v>259</v>
      </c>
      <c r="E8611">
        <v>5</v>
      </c>
      <c r="F8611">
        <v>2050</v>
      </c>
      <c r="G8611">
        <v>12160.25129876</v>
      </c>
    </row>
    <row r="8612" spans="2:8" x14ac:dyDescent="0.25">
      <c r="B8612" t="s">
        <v>226</v>
      </c>
      <c r="C8612" t="s">
        <v>253</v>
      </c>
      <c r="D8612" t="s">
        <v>259</v>
      </c>
      <c r="E8612">
        <v>6</v>
      </c>
      <c r="F8612">
        <v>2010</v>
      </c>
      <c r="G8612">
        <v>2001.7174427099999</v>
      </c>
    </row>
    <row r="8613" spans="2:8" x14ac:dyDescent="0.25">
      <c r="B8613" t="s">
        <v>226</v>
      </c>
      <c r="C8613" t="s">
        <v>253</v>
      </c>
      <c r="D8613" t="s">
        <v>259</v>
      </c>
      <c r="E8613">
        <v>6</v>
      </c>
      <c r="F8613">
        <v>2015</v>
      </c>
      <c r="G8613">
        <v>1428</v>
      </c>
    </row>
    <row r="8614" spans="2:8" x14ac:dyDescent="0.25">
      <c r="B8614" t="s">
        <v>226</v>
      </c>
      <c r="C8614" t="s">
        <v>253</v>
      </c>
      <c r="D8614" t="s">
        <v>259</v>
      </c>
      <c r="E8614">
        <v>6</v>
      </c>
      <c r="F8614">
        <v>2020</v>
      </c>
      <c r="G8614">
        <v>2751.7097804300001</v>
      </c>
    </row>
    <row r="8615" spans="2:8" x14ac:dyDescent="0.25">
      <c r="B8615" t="s">
        <v>226</v>
      </c>
      <c r="C8615" t="s">
        <v>253</v>
      </c>
      <c r="D8615" t="s">
        <v>259</v>
      </c>
      <c r="E8615">
        <v>6</v>
      </c>
      <c r="F8615">
        <v>2025</v>
      </c>
      <c r="G8615">
        <v>3052.69662466</v>
      </c>
    </row>
    <row r="8616" spans="2:8" x14ac:dyDescent="0.25">
      <c r="B8616" t="s">
        <v>226</v>
      </c>
      <c r="C8616" t="s">
        <v>253</v>
      </c>
      <c r="D8616" t="s">
        <v>259</v>
      </c>
      <c r="E8616">
        <v>6</v>
      </c>
      <c r="F8616">
        <v>2030</v>
      </c>
      <c r="G8616">
        <v>2630.33229003</v>
      </c>
    </row>
    <row r="8617" spans="2:8" x14ac:dyDescent="0.25">
      <c r="B8617" t="s">
        <v>226</v>
      </c>
      <c r="C8617" t="s">
        <v>253</v>
      </c>
      <c r="D8617" t="s">
        <v>259</v>
      </c>
      <c r="E8617">
        <v>6</v>
      </c>
      <c r="F8617">
        <v>2035</v>
      </c>
      <c r="G8617">
        <v>2823.6527830300001</v>
      </c>
    </row>
    <row r="8618" spans="2:8" x14ac:dyDescent="0.25">
      <c r="B8618" t="s">
        <v>226</v>
      </c>
      <c r="C8618" t="s">
        <v>253</v>
      </c>
      <c r="D8618" t="s">
        <v>259</v>
      </c>
      <c r="E8618">
        <v>6</v>
      </c>
      <c r="F8618">
        <v>2040</v>
      </c>
      <c r="G8618">
        <v>3234.5951824200001</v>
      </c>
    </row>
    <row r="8619" spans="2:8" x14ac:dyDescent="0.25">
      <c r="B8619" t="s">
        <v>226</v>
      </c>
      <c r="C8619" t="s">
        <v>253</v>
      </c>
      <c r="D8619" t="s">
        <v>259</v>
      </c>
      <c r="E8619">
        <v>6</v>
      </c>
      <c r="F8619">
        <v>2045</v>
      </c>
      <c r="G8619">
        <v>3483.8502198000001</v>
      </c>
    </row>
    <row r="8620" spans="2:8" x14ac:dyDescent="0.25">
      <c r="B8620" t="s">
        <v>226</v>
      </c>
      <c r="C8620" t="s">
        <v>253</v>
      </c>
      <c r="D8620" t="s">
        <v>259</v>
      </c>
      <c r="E8620">
        <v>6</v>
      </c>
      <c r="F8620">
        <v>2050</v>
      </c>
      <c r="G8620">
        <v>3252</v>
      </c>
      <c r="H8620" s="161"/>
    </row>
    <row r="8621" spans="2:8" x14ac:dyDescent="0.25">
      <c r="B8621" t="s">
        <v>226</v>
      </c>
      <c r="C8621" t="s">
        <v>252</v>
      </c>
      <c r="D8621" t="s">
        <v>251</v>
      </c>
      <c r="E8621">
        <v>1</v>
      </c>
      <c r="F8621">
        <v>2010</v>
      </c>
      <c r="G8621" s="161">
        <v>1896952.56449</v>
      </c>
      <c r="H8621" s="161"/>
    </row>
    <row r="8622" spans="2:8" x14ac:dyDescent="0.25">
      <c r="B8622" t="s">
        <v>226</v>
      </c>
      <c r="C8622" t="s">
        <v>252</v>
      </c>
      <c r="D8622" t="s">
        <v>251</v>
      </c>
      <c r="E8622">
        <v>1</v>
      </c>
      <c r="F8622">
        <v>2015</v>
      </c>
      <c r="G8622" s="161">
        <v>1851192.14402</v>
      </c>
      <c r="H8622" s="161"/>
    </row>
    <row r="8623" spans="2:8" x14ac:dyDescent="0.25">
      <c r="B8623" t="s">
        <v>226</v>
      </c>
      <c r="C8623" t="s">
        <v>252</v>
      </c>
      <c r="D8623" t="s">
        <v>251</v>
      </c>
      <c r="E8623">
        <v>1</v>
      </c>
      <c r="F8623">
        <v>2020</v>
      </c>
      <c r="G8623" s="161">
        <v>1836168.61571</v>
      </c>
      <c r="H8623" s="161"/>
    </row>
    <row r="8624" spans="2:8" x14ac:dyDescent="0.25">
      <c r="B8624" t="s">
        <v>226</v>
      </c>
      <c r="C8624" t="s">
        <v>252</v>
      </c>
      <c r="D8624" t="s">
        <v>251</v>
      </c>
      <c r="E8624">
        <v>1</v>
      </c>
      <c r="F8624">
        <v>2025</v>
      </c>
      <c r="G8624" s="161">
        <v>1846580.35834</v>
      </c>
      <c r="H8624" s="161"/>
    </row>
    <row r="8625" spans="2:8" x14ac:dyDescent="0.25">
      <c r="B8625" t="s">
        <v>226</v>
      </c>
      <c r="C8625" t="s">
        <v>252</v>
      </c>
      <c r="D8625" t="s">
        <v>251</v>
      </c>
      <c r="E8625">
        <v>1</v>
      </c>
      <c r="F8625">
        <v>2030</v>
      </c>
      <c r="G8625" s="161">
        <v>1871476.4698699999</v>
      </c>
      <c r="H8625" s="161"/>
    </row>
    <row r="8626" spans="2:8" x14ac:dyDescent="0.25">
      <c r="B8626" t="s">
        <v>226</v>
      </c>
      <c r="C8626" t="s">
        <v>252</v>
      </c>
      <c r="D8626" t="s">
        <v>251</v>
      </c>
      <c r="E8626">
        <v>1</v>
      </c>
      <c r="F8626">
        <v>2035</v>
      </c>
      <c r="G8626" s="161">
        <v>1859024.42386</v>
      </c>
      <c r="H8626" s="161"/>
    </row>
    <row r="8627" spans="2:8" x14ac:dyDescent="0.25">
      <c r="B8627" t="s">
        <v>226</v>
      </c>
      <c r="C8627" t="s">
        <v>252</v>
      </c>
      <c r="D8627" t="s">
        <v>251</v>
      </c>
      <c r="E8627">
        <v>1</v>
      </c>
      <c r="F8627">
        <v>2040</v>
      </c>
      <c r="G8627" s="161">
        <v>1853682.9181599999</v>
      </c>
      <c r="H8627" s="161"/>
    </row>
    <row r="8628" spans="2:8" x14ac:dyDescent="0.25">
      <c r="B8628" t="s">
        <v>226</v>
      </c>
      <c r="C8628" t="s">
        <v>252</v>
      </c>
      <c r="D8628" t="s">
        <v>251</v>
      </c>
      <c r="E8628">
        <v>1</v>
      </c>
      <c r="F8628">
        <v>2045</v>
      </c>
      <c r="G8628" s="161">
        <v>1852453.79886</v>
      </c>
      <c r="H8628" s="161"/>
    </row>
    <row r="8629" spans="2:8" x14ac:dyDescent="0.25">
      <c r="B8629" t="s">
        <v>226</v>
      </c>
      <c r="C8629" t="s">
        <v>252</v>
      </c>
      <c r="D8629" t="s">
        <v>251</v>
      </c>
      <c r="E8629">
        <v>1</v>
      </c>
      <c r="F8629">
        <v>2050</v>
      </c>
      <c r="G8629" s="161">
        <v>1868181.3344399999</v>
      </c>
      <c r="H8629" s="161"/>
    </row>
    <row r="8630" spans="2:8" x14ac:dyDescent="0.25">
      <c r="B8630" t="s">
        <v>226</v>
      </c>
      <c r="C8630" t="s">
        <v>252</v>
      </c>
      <c r="D8630" t="s">
        <v>251</v>
      </c>
      <c r="E8630">
        <v>2</v>
      </c>
      <c r="F8630">
        <v>2010</v>
      </c>
      <c r="G8630" s="161">
        <v>902418.11806600005</v>
      </c>
      <c r="H8630" s="161"/>
    </row>
    <row r="8631" spans="2:8" x14ac:dyDescent="0.25">
      <c r="B8631" t="s">
        <v>226</v>
      </c>
      <c r="C8631" t="s">
        <v>252</v>
      </c>
      <c r="D8631" t="s">
        <v>251</v>
      </c>
      <c r="E8631">
        <v>2</v>
      </c>
      <c r="F8631">
        <v>2015</v>
      </c>
      <c r="G8631" s="161">
        <v>838366.77955600002</v>
      </c>
      <c r="H8631" s="161"/>
    </row>
    <row r="8632" spans="2:8" x14ac:dyDescent="0.25">
      <c r="B8632" t="s">
        <v>226</v>
      </c>
      <c r="C8632" t="s">
        <v>252</v>
      </c>
      <c r="D8632" t="s">
        <v>251</v>
      </c>
      <c r="E8632">
        <v>2</v>
      </c>
      <c r="F8632">
        <v>2020</v>
      </c>
      <c r="G8632" s="161">
        <v>822603.90771599999</v>
      </c>
      <c r="H8632" s="161"/>
    </row>
    <row r="8633" spans="2:8" x14ac:dyDescent="0.25">
      <c r="B8633" t="s">
        <v>226</v>
      </c>
      <c r="C8633" t="s">
        <v>252</v>
      </c>
      <c r="D8633" t="s">
        <v>251</v>
      </c>
      <c r="E8633">
        <v>2</v>
      </c>
      <c r="F8633">
        <v>2025</v>
      </c>
      <c r="G8633" s="161">
        <v>802954.16765800002</v>
      </c>
      <c r="H8633" s="161"/>
    </row>
    <row r="8634" spans="2:8" x14ac:dyDescent="0.25">
      <c r="B8634" t="s">
        <v>226</v>
      </c>
      <c r="C8634" t="s">
        <v>252</v>
      </c>
      <c r="D8634" t="s">
        <v>251</v>
      </c>
      <c r="E8634">
        <v>2</v>
      </c>
      <c r="F8634">
        <v>2030</v>
      </c>
      <c r="G8634" s="161">
        <v>775555.04672099999</v>
      </c>
      <c r="H8634" s="161"/>
    </row>
    <row r="8635" spans="2:8" x14ac:dyDescent="0.25">
      <c r="B8635" t="s">
        <v>226</v>
      </c>
      <c r="C8635" t="s">
        <v>252</v>
      </c>
      <c r="D8635" t="s">
        <v>251</v>
      </c>
      <c r="E8635">
        <v>2</v>
      </c>
      <c r="F8635">
        <v>2035</v>
      </c>
      <c r="G8635" s="161">
        <v>755617.07775599998</v>
      </c>
      <c r="H8635" s="161"/>
    </row>
    <row r="8636" spans="2:8" x14ac:dyDescent="0.25">
      <c r="B8636" t="s">
        <v>226</v>
      </c>
      <c r="C8636" t="s">
        <v>252</v>
      </c>
      <c r="D8636" t="s">
        <v>251</v>
      </c>
      <c r="E8636">
        <v>2</v>
      </c>
      <c r="F8636">
        <v>2040</v>
      </c>
      <c r="G8636" s="161">
        <v>748613.09843599994</v>
      </c>
      <c r="H8636" s="161"/>
    </row>
    <row r="8637" spans="2:8" x14ac:dyDescent="0.25">
      <c r="B8637" t="s">
        <v>226</v>
      </c>
      <c r="C8637" t="s">
        <v>252</v>
      </c>
      <c r="D8637" t="s">
        <v>251</v>
      </c>
      <c r="E8637">
        <v>2</v>
      </c>
      <c r="F8637">
        <v>2045</v>
      </c>
      <c r="G8637" s="161">
        <v>746160.75350400002</v>
      </c>
      <c r="H8637" s="161"/>
    </row>
    <row r="8638" spans="2:8" x14ac:dyDescent="0.25">
      <c r="B8638" t="s">
        <v>226</v>
      </c>
      <c r="C8638" t="s">
        <v>252</v>
      </c>
      <c r="D8638" t="s">
        <v>251</v>
      </c>
      <c r="E8638">
        <v>2</v>
      </c>
      <c r="F8638">
        <v>2050</v>
      </c>
      <c r="G8638" s="161">
        <v>756393.95594599994</v>
      </c>
      <c r="H8638" s="161"/>
    </row>
    <row r="8639" spans="2:8" x14ac:dyDescent="0.25">
      <c r="B8639" t="s">
        <v>226</v>
      </c>
      <c r="C8639" t="s">
        <v>252</v>
      </c>
      <c r="D8639" t="s">
        <v>251</v>
      </c>
      <c r="E8639">
        <v>3</v>
      </c>
      <c r="F8639">
        <v>2010</v>
      </c>
      <c r="G8639" s="161">
        <v>223694.105794</v>
      </c>
      <c r="H8639" s="161"/>
    </row>
    <row r="8640" spans="2:8" x14ac:dyDescent="0.25">
      <c r="B8640" t="s">
        <v>226</v>
      </c>
      <c r="C8640" t="s">
        <v>252</v>
      </c>
      <c r="D8640" t="s">
        <v>251</v>
      </c>
      <c r="E8640">
        <v>3</v>
      </c>
      <c r="F8640">
        <v>2015</v>
      </c>
      <c r="G8640" s="161">
        <v>284947.35303599999</v>
      </c>
      <c r="H8640" s="161"/>
    </row>
    <row r="8641" spans="2:8" x14ac:dyDescent="0.25">
      <c r="B8641" t="s">
        <v>226</v>
      </c>
      <c r="C8641" t="s">
        <v>252</v>
      </c>
      <c r="D8641" t="s">
        <v>251</v>
      </c>
      <c r="E8641">
        <v>3</v>
      </c>
      <c r="F8641">
        <v>2020</v>
      </c>
      <c r="G8641" s="161">
        <v>292897.552563</v>
      </c>
      <c r="H8641" s="161"/>
    </row>
    <row r="8642" spans="2:8" x14ac:dyDescent="0.25">
      <c r="B8642" t="s">
        <v>226</v>
      </c>
      <c r="C8642" t="s">
        <v>252</v>
      </c>
      <c r="D8642" t="s">
        <v>251</v>
      </c>
      <c r="E8642">
        <v>3</v>
      </c>
      <c r="F8642">
        <v>2025</v>
      </c>
      <c r="G8642" s="161">
        <v>292173.99699000001</v>
      </c>
      <c r="H8642" s="161"/>
    </row>
    <row r="8643" spans="2:8" x14ac:dyDescent="0.25">
      <c r="B8643" t="s">
        <v>226</v>
      </c>
      <c r="C8643" t="s">
        <v>252</v>
      </c>
      <c r="D8643" t="s">
        <v>251</v>
      </c>
      <c r="E8643">
        <v>3</v>
      </c>
      <c r="F8643">
        <v>2030</v>
      </c>
      <c r="G8643" s="161">
        <v>302657.72152000002</v>
      </c>
      <c r="H8643" s="161"/>
    </row>
    <row r="8644" spans="2:8" x14ac:dyDescent="0.25">
      <c r="B8644" t="s">
        <v>226</v>
      </c>
      <c r="C8644" t="s">
        <v>252</v>
      </c>
      <c r="D8644" t="s">
        <v>251</v>
      </c>
      <c r="E8644">
        <v>3</v>
      </c>
      <c r="F8644">
        <v>2035</v>
      </c>
      <c r="G8644" s="161">
        <v>288375.83670799999</v>
      </c>
      <c r="H8644" s="161"/>
    </row>
    <row r="8645" spans="2:8" x14ac:dyDescent="0.25">
      <c r="B8645" t="s">
        <v>226</v>
      </c>
      <c r="C8645" t="s">
        <v>252</v>
      </c>
      <c r="D8645" t="s">
        <v>251</v>
      </c>
      <c r="E8645">
        <v>3</v>
      </c>
      <c r="F8645">
        <v>2040</v>
      </c>
      <c r="G8645" s="161">
        <v>290622.15274200001</v>
      </c>
      <c r="H8645" s="161"/>
    </row>
    <row r="8646" spans="2:8" x14ac:dyDescent="0.25">
      <c r="B8646" t="s">
        <v>226</v>
      </c>
      <c r="C8646" t="s">
        <v>252</v>
      </c>
      <c r="D8646" t="s">
        <v>251</v>
      </c>
      <c r="E8646">
        <v>3</v>
      </c>
      <c r="F8646">
        <v>2045</v>
      </c>
      <c r="G8646" s="161">
        <v>293872.328071</v>
      </c>
      <c r="H8646" s="161"/>
    </row>
    <row r="8647" spans="2:8" x14ac:dyDescent="0.25">
      <c r="B8647" t="s">
        <v>226</v>
      </c>
      <c r="C8647" t="s">
        <v>252</v>
      </c>
      <c r="D8647" t="s">
        <v>251</v>
      </c>
      <c r="E8647">
        <v>3</v>
      </c>
      <c r="F8647">
        <v>2050</v>
      </c>
      <c r="G8647" s="161">
        <v>295145.89352600003</v>
      </c>
    </row>
    <row r="8648" spans="2:8" x14ac:dyDescent="0.25">
      <c r="B8648" t="s">
        <v>226</v>
      </c>
      <c r="C8648" t="s">
        <v>252</v>
      </c>
      <c r="D8648" t="s">
        <v>251</v>
      </c>
      <c r="E8648">
        <v>4</v>
      </c>
      <c r="F8648">
        <v>2010</v>
      </c>
      <c r="G8648">
        <v>85582.860993280003</v>
      </c>
      <c r="H8648" s="161"/>
    </row>
    <row r="8649" spans="2:8" x14ac:dyDescent="0.25">
      <c r="B8649" t="s">
        <v>226</v>
      </c>
      <c r="C8649" t="s">
        <v>252</v>
      </c>
      <c r="D8649" t="s">
        <v>251</v>
      </c>
      <c r="E8649">
        <v>4</v>
      </c>
      <c r="F8649">
        <v>2015</v>
      </c>
      <c r="G8649" s="161">
        <v>137376.547888</v>
      </c>
      <c r="H8649" s="161"/>
    </row>
    <row r="8650" spans="2:8" x14ac:dyDescent="0.25">
      <c r="B8650" t="s">
        <v>226</v>
      </c>
      <c r="C8650" t="s">
        <v>252</v>
      </c>
      <c r="D8650" t="s">
        <v>251</v>
      </c>
      <c r="E8650">
        <v>4</v>
      </c>
      <c r="F8650">
        <v>2020</v>
      </c>
      <c r="G8650" s="161">
        <v>155583.642807</v>
      </c>
      <c r="H8650" s="161"/>
    </row>
    <row r="8651" spans="2:8" x14ac:dyDescent="0.25">
      <c r="B8651" t="s">
        <v>226</v>
      </c>
      <c r="C8651" t="s">
        <v>252</v>
      </c>
      <c r="D8651" t="s">
        <v>251</v>
      </c>
      <c r="E8651">
        <v>4</v>
      </c>
      <c r="F8651">
        <v>2025</v>
      </c>
      <c r="G8651" s="161">
        <v>154094.191059</v>
      </c>
      <c r="H8651" s="161"/>
    </row>
    <row r="8652" spans="2:8" x14ac:dyDescent="0.25">
      <c r="B8652" t="s">
        <v>226</v>
      </c>
      <c r="C8652" t="s">
        <v>252</v>
      </c>
      <c r="D8652" t="s">
        <v>251</v>
      </c>
      <c r="E8652">
        <v>4</v>
      </c>
      <c r="F8652">
        <v>2030</v>
      </c>
      <c r="G8652" s="161">
        <v>160240.616037</v>
      </c>
      <c r="H8652" s="161"/>
    </row>
    <row r="8653" spans="2:8" x14ac:dyDescent="0.25">
      <c r="B8653" t="s">
        <v>226</v>
      </c>
      <c r="C8653" t="s">
        <v>252</v>
      </c>
      <c r="D8653" t="s">
        <v>251</v>
      </c>
      <c r="E8653">
        <v>4</v>
      </c>
      <c r="F8653">
        <v>2035</v>
      </c>
      <c r="G8653" s="161">
        <v>155565.53671799999</v>
      </c>
      <c r="H8653" s="161"/>
    </row>
    <row r="8654" spans="2:8" x14ac:dyDescent="0.25">
      <c r="B8654" t="s">
        <v>226</v>
      </c>
      <c r="C8654" t="s">
        <v>252</v>
      </c>
      <c r="D8654" t="s">
        <v>251</v>
      </c>
      <c r="E8654">
        <v>4</v>
      </c>
      <c r="F8654">
        <v>2040</v>
      </c>
      <c r="G8654" s="161">
        <v>153181.86051299999</v>
      </c>
      <c r="H8654" s="161"/>
    </row>
    <row r="8655" spans="2:8" x14ac:dyDescent="0.25">
      <c r="B8655" t="s">
        <v>226</v>
      </c>
      <c r="C8655" t="s">
        <v>252</v>
      </c>
      <c r="D8655" t="s">
        <v>251</v>
      </c>
      <c r="E8655">
        <v>4</v>
      </c>
      <c r="F8655">
        <v>2045</v>
      </c>
      <c r="G8655" s="161">
        <v>151998.16191699999</v>
      </c>
      <c r="H8655" s="161"/>
    </row>
    <row r="8656" spans="2:8" x14ac:dyDescent="0.25">
      <c r="B8656" t="s">
        <v>226</v>
      </c>
      <c r="C8656" t="s">
        <v>252</v>
      </c>
      <c r="D8656" t="s">
        <v>251</v>
      </c>
      <c r="E8656">
        <v>4</v>
      </c>
      <c r="F8656">
        <v>2050</v>
      </c>
      <c r="G8656" s="161">
        <v>158958.417774</v>
      </c>
    </row>
    <row r="8657" spans="2:7" x14ac:dyDescent="0.25">
      <c r="B8657" t="s">
        <v>226</v>
      </c>
      <c r="C8657" t="s">
        <v>252</v>
      </c>
      <c r="D8657" t="s">
        <v>251</v>
      </c>
      <c r="E8657">
        <v>5</v>
      </c>
      <c r="F8657">
        <v>2010</v>
      </c>
      <c r="G8657">
        <v>30406.605958079999</v>
      </c>
    </row>
    <row r="8658" spans="2:7" x14ac:dyDescent="0.25">
      <c r="B8658" t="s">
        <v>226</v>
      </c>
      <c r="C8658" t="s">
        <v>252</v>
      </c>
      <c r="D8658" t="s">
        <v>251</v>
      </c>
      <c r="E8658">
        <v>5</v>
      </c>
      <c r="F8658">
        <v>2015</v>
      </c>
      <c r="G8658">
        <v>41901.508706319997</v>
      </c>
    </row>
    <row r="8659" spans="2:7" x14ac:dyDescent="0.25">
      <c r="B8659" t="s">
        <v>226</v>
      </c>
      <c r="C8659" t="s">
        <v>252</v>
      </c>
      <c r="D8659" t="s">
        <v>251</v>
      </c>
      <c r="E8659">
        <v>5</v>
      </c>
      <c r="F8659">
        <v>2020</v>
      </c>
      <c r="G8659">
        <v>43485.352603300002</v>
      </c>
    </row>
    <row r="8660" spans="2:7" x14ac:dyDescent="0.25">
      <c r="B8660" t="s">
        <v>226</v>
      </c>
      <c r="C8660" t="s">
        <v>252</v>
      </c>
      <c r="D8660" t="s">
        <v>251</v>
      </c>
      <c r="E8660">
        <v>5</v>
      </c>
      <c r="F8660">
        <v>2025</v>
      </c>
      <c r="G8660">
        <v>45993.705927039999</v>
      </c>
    </row>
    <row r="8661" spans="2:7" x14ac:dyDescent="0.25">
      <c r="B8661" t="s">
        <v>226</v>
      </c>
      <c r="C8661" t="s">
        <v>252</v>
      </c>
      <c r="D8661" t="s">
        <v>251</v>
      </c>
      <c r="E8661">
        <v>5</v>
      </c>
      <c r="F8661">
        <v>2030</v>
      </c>
      <c r="G8661">
        <v>49262.042541019997</v>
      </c>
    </row>
    <row r="8662" spans="2:7" x14ac:dyDescent="0.25">
      <c r="B8662" t="s">
        <v>226</v>
      </c>
      <c r="C8662" t="s">
        <v>252</v>
      </c>
      <c r="D8662" t="s">
        <v>251</v>
      </c>
      <c r="E8662">
        <v>5</v>
      </c>
      <c r="F8662">
        <v>2035</v>
      </c>
      <c r="G8662">
        <v>50074.167192779998</v>
      </c>
    </row>
    <row r="8663" spans="2:7" x14ac:dyDescent="0.25">
      <c r="B8663" t="s">
        <v>226</v>
      </c>
      <c r="C8663" t="s">
        <v>252</v>
      </c>
      <c r="D8663" t="s">
        <v>251</v>
      </c>
      <c r="E8663">
        <v>5</v>
      </c>
      <c r="F8663">
        <v>2040</v>
      </c>
      <c r="G8663">
        <v>48050.271566110001</v>
      </c>
    </row>
    <row r="8664" spans="2:7" x14ac:dyDescent="0.25">
      <c r="B8664" t="s">
        <v>226</v>
      </c>
      <c r="C8664" t="s">
        <v>252</v>
      </c>
      <c r="D8664" t="s">
        <v>251</v>
      </c>
      <c r="E8664">
        <v>5</v>
      </c>
      <c r="F8664">
        <v>2045</v>
      </c>
      <c r="G8664">
        <v>48662.320313709999</v>
      </c>
    </row>
    <row r="8665" spans="2:7" x14ac:dyDescent="0.25">
      <c r="B8665" t="s">
        <v>226</v>
      </c>
      <c r="C8665" t="s">
        <v>252</v>
      </c>
      <c r="D8665" t="s">
        <v>251</v>
      </c>
      <c r="E8665">
        <v>5</v>
      </c>
      <c r="F8665">
        <v>2050</v>
      </c>
      <c r="G8665">
        <v>45188.606438529998</v>
      </c>
    </row>
    <row r="8666" spans="2:7" x14ac:dyDescent="0.25">
      <c r="B8666" t="s">
        <v>226</v>
      </c>
      <c r="C8666" t="s">
        <v>252</v>
      </c>
      <c r="D8666" t="s">
        <v>251</v>
      </c>
      <c r="E8666">
        <v>6</v>
      </c>
      <c r="F8666">
        <v>2010</v>
      </c>
      <c r="G8666">
        <v>18015.143009529998</v>
      </c>
    </row>
    <row r="8667" spans="2:7" x14ac:dyDescent="0.25">
      <c r="B8667" t="s">
        <v>226</v>
      </c>
      <c r="C8667" t="s">
        <v>252</v>
      </c>
      <c r="D8667" t="s">
        <v>251</v>
      </c>
      <c r="E8667">
        <v>6</v>
      </c>
      <c r="F8667">
        <v>2015</v>
      </c>
      <c r="G8667">
        <v>18892.304344929998</v>
      </c>
    </row>
    <row r="8668" spans="2:7" x14ac:dyDescent="0.25">
      <c r="B8668" t="s">
        <v>226</v>
      </c>
      <c r="C8668" t="s">
        <v>252</v>
      </c>
      <c r="D8668" t="s">
        <v>251</v>
      </c>
      <c r="E8668">
        <v>6</v>
      </c>
      <c r="F8668">
        <v>2020</v>
      </c>
      <c r="G8668">
        <v>18057.569191129998</v>
      </c>
    </row>
    <row r="8669" spans="2:7" x14ac:dyDescent="0.25">
      <c r="B8669" t="s">
        <v>226</v>
      </c>
      <c r="C8669" t="s">
        <v>252</v>
      </c>
      <c r="D8669" t="s">
        <v>251</v>
      </c>
      <c r="E8669">
        <v>6</v>
      </c>
      <c r="F8669">
        <v>2025</v>
      </c>
      <c r="G8669">
        <v>20080.195115260001</v>
      </c>
    </row>
    <row r="8670" spans="2:7" x14ac:dyDescent="0.25">
      <c r="B8670" t="s">
        <v>226</v>
      </c>
      <c r="C8670" t="s">
        <v>252</v>
      </c>
      <c r="D8670" t="s">
        <v>251</v>
      </c>
      <c r="E8670">
        <v>6</v>
      </c>
      <c r="F8670">
        <v>2030</v>
      </c>
      <c r="G8670">
        <v>21523.519272220001</v>
      </c>
    </row>
    <row r="8671" spans="2:7" x14ac:dyDescent="0.25">
      <c r="B8671" t="s">
        <v>226</v>
      </c>
      <c r="C8671" t="s">
        <v>252</v>
      </c>
      <c r="D8671" t="s">
        <v>251</v>
      </c>
      <c r="E8671">
        <v>6</v>
      </c>
      <c r="F8671">
        <v>2035</v>
      </c>
      <c r="G8671">
        <v>21141.006807319998</v>
      </c>
    </row>
    <row r="8672" spans="2:7" x14ac:dyDescent="0.25">
      <c r="B8672" t="s">
        <v>226</v>
      </c>
      <c r="C8672" t="s">
        <v>252</v>
      </c>
      <c r="D8672" t="s">
        <v>251</v>
      </c>
      <c r="E8672">
        <v>6</v>
      </c>
      <c r="F8672">
        <v>2040</v>
      </c>
      <c r="G8672">
        <v>24353.116405500001</v>
      </c>
    </row>
    <row r="8673" spans="2:8" x14ac:dyDescent="0.25">
      <c r="B8673" t="s">
        <v>226</v>
      </c>
      <c r="C8673" t="s">
        <v>252</v>
      </c>
      <c r="D8673" t="s">
        <v>251</v>
      </c>
      <c r="E8673">
        <v>6</v>
      </c>
      <c r="F8673">
        <v>2045</v>
      </c>
      <c r="G8673">
        <v>22010.295170450001</v>
      </c>
    </row>
    <row r="8674" spans="2:8" x14ac:dyDescent="0.25">
      <c r="B8674" t="s">
        <v>226</v>
      </c>
      <c r="C8674" t="s">
        <v>252</v>
      </c>
      <c r="D8674" t="s">
        <v>251</v>
      </c>
      <c r="E8674">
        <v>6</v>
      </c>
      <c r="F8674">
        <v>2050</v>
      </c>
      <c r="G8674">
        <v>20078.240816919999</v>
      </c>
      <c r="H8674" s="161"/>
    </row>
    <row r="8675" spans="2:8" x14ac:dyDescent="0.25">
      <c r="B8675" t="s">
        <v>226</v>
      </c>
      <c r="C8675" t="s">
        <v>252</v>
      </c>
      <c r="D8675" t="s">
        <v>254</v>
      </c>
      <c r="E8675">
        <v>1</v>
      </c>
      <c r="F8675">
        <v>2010</v>
      </c>
      <c r="G8675" s="161">
        <v>480806.61064299999</v>
      </c>
      <c r="H8675" s="161"/>
    </row>
    <row r="8676" spans="2:8" x14ac:dyDescent="0.25">
      <c r="B8676" t="s">
        <v>226</v>
      </c>
      <c r="C8676" t="s">
        <v>252</v>
      </c>
      <c r="D8676" t="s">
        <v>254</v>
      </c>
      <c r="E8676">
        <v>1</v>
      </c>
      <c r="F8676">
        <v>2015</v>
      </c>
      <c r="G8676" s="161">
        <v>534104.74974700005</v>
      </c>
      <c r="H8676" s="161"/>
    </row>
    <row r="8677" spans="2:8" x14ac:dyDescent="0.25">
      <c r="B8677" t="s">
        <v>226</v>
      </c>
      <c r="C8677" t="s">
        <v>252</v>
      </c>
      <c r="D8677" t="s">
        <v>254</v>
      </c>
      <c r="E8677">
        <v>1</v>
      </c>
      <c r="F8677">
        <v>2020</v>
      </c>
      <c r="G8677" s="161">
        <v>555601.06856499997</v>
      </c>
      <c r="H8677" s="161"/>
    </row>
    <row r="8678" spans="2:8" x14ac:dyDescent="0.25">
      <c r="B8678" t="s">
        <v>226</v>
      </c>
      <c r="C8678" t="s">
        <v>252</v>
      </c>
      <c r="D8678" t="s">
        <v>254</v>
      </c>
      <c r="E8678">
        <v>1</v>
      </c>
      <c r="F8678">
        <v>2025</v>
      </c>
      <c r="G8678" s="161">
        <v>574683.39361100004</v>
      </c>
      <c r="H8678" s="161"/>
    </row>
    <row r="8679" spans="2:8" x14ac:dyDescent="0.25">
      <c r="B8679" t="s">
        <v>226</v>
      </c>
      <c r="C8679" t="s">
        <v>252</v>
      </c>
      <c r="D8679" t="s">
        <v>254</v>
      </c>
      <c r="E8679">
        <v>1</v>
      </c>
      <c r="F8679">
        <v>2030</v>
      </c>
      <c r="G8679" s="161">
        <v>593998.89039900003</v>
      </c>
      <c r="H8679" s="161"/>
    </row>
    <row r="8680" spans="2:8" x14ac:dyDescent="0.25">
      <c r="B8680" t="s">
        <v>226</v>
      </c>
      <c r="C8680" t="s">
        <v>252</v>
      </c>
      <c r="D8680" t="s">
        <v>254</v>
      </c>
      <c r="E8680">
        <v>1</v>
      </c>
      <c r="F8680">
        <v>2035</v>
      </c>
      <c r="G8680" s="161">
        <v>601528.17929</v>
      </c>
      <c r="H8680" s="161"/>
    </row>
    <row r="8681" spans="2:8" x14ac:dyDescent="0.25">
      <c r="B8681" t="s">
        <v>226</v>
      </c>
      <c r="C8681" t="s">
        <v>252</v>
      </c>
      <c r="D8681" t="s">
        <v>254</v>
      </c>
      <c r="E8681">
        <v>1</v>
      </c>
      <c r="F8681">
        <v>2040</v>
      </c>
      <c r="G8681" s="161">
        <v>615669.81395099999</v>
      </c>
      <c r="H8681" s="161"/>
    </row>
    <row r="8682" spans="2:8" x14ac:dyDescent="0.25">
      <c r="B8682" t="s">
        <v>226</v>
      </c>
      <c r="C8682" t="s">
        <v>252</v>
      </c>
      <c r="D8682" t="s">
        <v>254</v>
      </c>
      <c r="E8682">
        <v>1</v>
      </c>
      <c r="F8682">
        <v>2045</v>
      </c>
      <c r="G8682" s="161">
        <v>623025.213369</v>
      </c>
      <c r="H8682" s="161"/>
    </row>
    <row r="8683" spans="2:8" x14ac:dyDescent="0.25">
      <c r="B8683" t="s">
        <v>226</v>
      </c>
      <c r="C8683" t="s">
        <v>252</v>
      </c>
      <c r="D8683" t="s">
        <v>254</v>
      </c>
      <c r="E8683">
        <v>1</v>
      </c>
      <c r="F8683">
        <v>2050</v>
      </c>
      <c r="G8683" s="161">
        <v>622255.25406399998</v>
      </c>
      <c r="H8683" s="161"/>
    </row>
    <row r="8684" spans="2:8" x14ac:dyDescent="0.25">
      <c r="B8684" t="s">
        <v>226</v>
      </c>
      <c r="C8684" t="s">
        <v>252</v>
      </c>
      <c r="D8684" t="s">
        <v>254</v>
      </c>
      <c r="E8684">
        <v>2</v>
      </c>
      <c r="F8684">
        <v>2010</v>
      </c>
      <c r="G8684" s="161">
        <v>235040.940206</v>
      </c>
      <c r="H8684" s="161"/>
    </row>
    <row r="8685" spans="2:8" x14ac:dyDescent="0.25">
      <c r="B8685" t="s">
        <v>226</v>
      </c>
      <c r="C8685" t="s">
        <v>252</v>
      </c>
      <c r="D8685" t="s">
        <v>254</v>
      </c>
      <c r="E8685">
        <v>2</v>
      </c>
      <c r="F8685">
        <v>2015</v>
      </c>
      <c r="G8685" s="161">
        <v>241649.66649900001</v>
      </c>
      <c r="H8685" s="161"/>
    </row>
    <row r="8686" spans="2:8" x14ac:dyDescent="0.25">
      <c r="B8686" t="s">
        <v>226</v>
      </c>
      <c r="C8686" t="s">
        <v>252</v>
      </c>
      <c r="D8686" t="s">
        <v>254</v>
      </c>
      <c r="E8686">
        <v>2</v>
      </c>
      <c r="F8686">
        <v>2020</v>
      </c>
      <c r="G8686" s="161">
        <v>234034.80989800001</v>
      </c>
      <c r="H8686" s="161"/>
    </row>
    <row r="8687" spans="2:8" x14ac:dyDescent="0.25">
      <c r="B8687" t="s">
        <v>226</v>
      </c>
      <c r="C8687" t="s">
        <v>252</v>
      </c>
      <c r="D8687" t="s">
        <v>254</v>
      </c>
      <c r="E8687">
        <v>2</v>
      </c>
      <c r="F8687">
        <v>2025</v>
      </c>
      <c r="G8687" s="161">
        <v>234027.45149499999</v>
      </c>
      <c r="H8687" s="161"/>
    </row>
    <row r="8688" spans="2:8" x14ac:dyDescent="0.25">
      <c r="B8688" t="s">
        <v>226</v>
      </c>
      <c r="C8688" t="s">
        <v>252</v>
      </c>
      <c r="D8688" t="s">
        <v>254</v>
      </c>
      <c r="E8688">
        <v>2</v>
      </c>
      <c r="F8688">
        <v>2030</v>
      </c>
      <c r="G8688" s="161">
        <v>242055.08957499999</v>
      </c>
      <c r="H8688" s="161"/>
    </row>
    <row r="8689" spans="2:8" x14ac:dyDescent="0.25">
      <c r="B8689" t="s">
        <v>226</v>
      </c>
      <c r="C8689" t="s">
        <v>252</v>
      </c>
      <c r="D8689" t="s">
        <v>254</v>
      </c>
      <c r="E8689">
        <v>2</v>
      </c>
      <c r="F8689">
        <v>2035</v>
      </c>
      <c r="G8689" s="161">
        <v>233009.154966</v>
      </c>
      <c r="H8689" s="161"/>
    </row>
    <row r="8690" spans="2:8" x14ac:dyDescent="0.25">
      <c r="B8690" t="s">
        <v>226</v>
      </c>
      <c r="C8690" t="s">
        <v>252</v>
      </c>
      <c r="D8690" t="s">
        <v>254</v>
      </c>
      <c r="E8690">
        <v>2</v>
      </c>
      <c r="F8690">
        <v>2040</v>
      </c>
      <c r="G8690" s="161">
        <v>230569.71332400001</v>
      </c>
      <c r="H8690" s="161"/>
    </row>
    <row r="8691" spans="2:8" x14ac:dyDescent="0.25">
      <c r="B8691" t="s">
        <v>226</v>
      </c>
      <c r="C8691" t="s">
        <v>252</v>
      </c>
      <c r="D8691" t="s">
        <v>254</v>
      </c>
      <c r="E8691">
        <v>2</v>
      </c>
      <c r="F8691">
        <v>2045</v>
      </c>
      <c r="G8691" s="161">
        <v>236937.98509999999</v>
      </c>
      <c r="H8691" s="161"/>
    </row>
    <row r="8692" spans="2:8" x14ac:dyDescent="0.25">
      <c r="B8692" t="s">
        <v>226</v>
      </c>
      <c r="C8692" t="s">
        <v>252</v>
      </c>
      <c r="D8692" t="s">
        <v>254</v>
      </c>
      <c r="E8692">
        <v>2</v>
      </c>
      <c r="F8692">
        <v>2050</v>
      </c>
      <c r="G8692" s="161">
        <v>236032.08217199999</v>
      </c>
    </row>
    <row r="8693" spans="2:8" x14ac:dyDescent="0.25">
      <c r="B8693" t="s">
        <v>226</v>
      </c>
      <c r="C8693" t="s">
        <v>252</v>
      </c>
      <c r="D8693" t="s">
        <v>254</v>
      </c>
      <c r="E8693">
        <v>3</v>
      </c>
      <c r="F8693">
        <v>2010</v>
      </c>
      <c r="G8693">
        <v>82073.402749200002</v>
      </c>
    </row>
    <row r="8694" spans="2:8" x14ac:dyDescent="0.25">
      <c r="B8694" t="s">
        <v>226</v>
      </c>
      <c r="C8694" t="s">
        <v>252</v>
      </c>
      <c r="D8694" t="s">
        <v>254</v>
      </c>
      <c r="E8694">
        <v>3</v>
      </c>
      <c r="F8694">
        <v>2015</v>
      </c>
      <c r="G8694">
        <v>87705.287100310001</v>
      </c>
    </row>
    <row r="8695" spans="2:8" x14ac:dyDescent="0.25">
      <c r="B8695" t="s">
        <v>226</v>
      </c>
      <c r="C8695" t="s">
        <v>252</v>
      </c>
      <c r="D8695" t="s">
        <v>254</v>
      </c>
      <c r="E8695">
        <v>3</v>
      </c>
      <c r="F8695">
        <v>2020</v>
      </c>
      <c r="G8695">
        <v>91345.883693270007</v>
      </c>
    </row>
    <row r="8696" spans="2:8" x14ac:dyDescent="0.25">
      <c r="B8696" t="s">
        <v>226</v>
      </c>
      <c r="C8696" t="s">
        <v>252</v>
      </c>
      <c r="D8696" t="s">
        <v>254</v>
      </c>
      <c r="E8696">
        <v>3</v>
      </c>
      <c r="F8696">
        <v>2025</v>
      </c>
      <c r="G8696">
        <v>97878.254596159997</v>
      </c>
    </row>
    <row r="8697" spans="2:8" x14ac:dyDescent="0.25">
      <c r="B8697" t="s">
        <v>226</v>
      </c>
      <c r="C8697" t="s">
        <v>252</v>
      </c>
      <c r="D8697" t="s">
        <v>254</v>
      </c>
      <c r="E8697">
        <v>3</v>
      </c>
      <c r="F8697">
        <v>2030</v>
      </c>
      <c r="G8697">
        <v>97927.796801129996</v>
      </c>
    </row>
    <row r="8698" spans="2:8" x14ac:dyDescent="0.25">
      <c r="B8698" t="s">
        <v>226</v>
      </c>
      <c r="C8698" t="s">
        <v>252</v>
      </c>
      <c r="D8698" t="s">
        <v>254</v>
      </c>
      <c r="E8698">
        <v>3</v>
      </c>
      <c r="F8698">
        <v>2035</v>
      </c>
      <c r="G8698">
        <v>95713.591596300001</v>
      </c>
    </row>
    <row r="8699" spans="2:8" x14ac:dyDescent="0.25">
      <c r="B8699" t="s">
        <v>226</v>
      </c>
      <c r="C8699" t="s">
        <v>252</v>
      </c>
      <c r="D8699" t="s">
        <v>254</v>
      </c>
      <c r="E8699">
        <v>3</v>
      </c>
      <c r="F8699">
        <v>2040</v>
      </c>
      <c r="G8699">
        <v>94133.682925810004</v>
      </c>
    </row>
    <row r="8700" spans="2:8" x14ac:dyDescent="0.25">
      <c r="B8700" t="s">
        <v>226</v>
      </c>
      <c r="C8700" t="s">
        <v>252</v>
      </c>
      <c r="D8700" t="s">
        <v>254</v>
      </c>
      <c r="E8700">
        <v>3</v>
      </c>
      <c r="F8700">
        <v>2045</v>
      </c>
      <c r="G8700">
        <v>94328.359005339997</v>
      </c>
    </row>
    <row r="8701" spans="2:8" x14ac:dyDescent="0.25">
      <c r="B8701" t="s">
        <v>226</v>
      </c>
      <c r="C8701" t="s">
        <v>252</v>
      </c>
      <c r="D8701" t="s">
        <v>254</v>
      </c>
      <c r="E8701">
        <v>3</v>
      </c>
      <c r="F8701">
        <v>2050</v>
      </c>
      <c r="G8701">
        <v>95458.132078020004</v>
      </c>
    </row>
    <row r="8702" spans="2:8" x14ac:dyDescent="0.25">
      <c r="B8702" t="s">
        <v>226</v>
      </c>
      <c r="C8702" t="s">
        <v>252</v>
      </c>
      <c r="D8702" t="s">
        <v>254</v>
      </c>
      <c r="E8702">
        <v>4</v>
      </c>
      <c r="F8702">
        <v>2010</v>
      </c>
      <c r="G8702">
        <v>44838.079432259998</v>
      </c>
    </row>
    <row r="8703" spans="2:8" x14ac:dyDescent="0.25">
      <c r="B8703" t="s">
        <v>226</v>
      </c>
      <c r="C8703" t="s">
        <v>252</v>
      </c>
      <c r="D8703" t="s">
        <v>254</v>
      </c>
      <c r="E8703">
        <v>4</v>
      </c>
      <c r="F8703">
        <v>2015</v>
      </c>
      <c r="G8703">
        <v>51933.085542640001</v>
      </c>
    </row>
    <row r="8704" spans="2:8" x14ac:dyDescent="0.25">
      <c r="B8704" t="s">
        <v>226</v>
      </c>
      <c r="C8704" t="s">
        <v>252</v>
      </c>
      <c r="D8704" t="s">
        <v>254</v>
      </c>
      <c r="E8704">
        <v>4</v>
      </c>
      <c r="F8704">
        <v>2020</v>
      </c>
      <c r="G8704">
        <v>57407.743911680001</v>
      </c>
    </row>
    <row r="8705" spans="2:7" x14ac:dyDescent="0.25">
      <c r="B8705" t="s">
        <v>226</v>
      </c>
      <c r="C8705" t="s">
        <v>252</v>
      </c>
      <c r="D8705" t="s">
        <v>254</v>
      </c>
      <c r="E8705">
        <v>4</v>
      </c>
      <c r="F8705">
        <v>2025</v>
      </c>
      <c r="G8705">
        <v>56765.757044569997</v>
      </c>
    </row>
    <row r="8706" spans="2:7" x14ac:dyDescent="0.25">
      <c r="B8706" t="s">
        <v>226</v>
      </c>
      <c r="C8706" t="s">
        <v>252</v>
      </c>
      <c r="D8706" t="s">
        <v>254</v>
      </c>
      <c r="E8706">
        <v>4</v>
      </c>
      <c r="F8706">
        <v>2030</v>
      </c>
      <c r="G8706">
        <v>59330.986559559999</v>
      </c>
    </row>
    <row r="8707" spans="2:7" x14ac:dyDescent="0.25">
      <c r="B8707" t="s">
        <v>226</v>
      </c>
      <c r="C8707" t="s">
        <v>252</v>
      </c>
      <c r="D8707" t="s">
        <v>254</v>
      </c>
      <c r="E8707">
        <v>4</v>
      </c>
      <c r="F8707">
        <v>2035</v>
      </c>
      <c r="G8707">
        <v>59756.684078309998</v>
      </c>
    </row>
    <row r="8708" spans="2:7" x14ac:dyDescent="0.25">
      <c r="B8708" t="s">
        <v>226</v>
      </c>
      <c r="C8708" t="s">
        <v>252</v>
      </c>
      <c r="D8708" t="s">
        <v>254</v>
      </c>
      <c r="E8708">
        <v>4</v>
      </c>
      <c r="F8708">
        <v>2040</v>
      </c>
      <c r="G8708">
        <v>58779.043977219997</v>
      </c>
    </row>
    <row r="8709" spans="2:7" x14ac:dyDescent="0.25">
      <c r="B8709" t="s">
        <v>226</v>
      </c>
      <c r="C8709" t="s">
        <v>252</v>
      </c>
      <c r="D8709" t="s">
        <v>254</v>
      </c>
      <c r="E8709">
        <v>4</v>
      </c>
      <c r="F8709">
        <v>2045</v>
      </c>
      <c r="G8709">
        <v>57537.008484010003</v>
      </c>
    </row>
    <row r="8710" spans="2:7" x14ac:dyDescent="0.25">
      <c r="B8710" t="s">
        <v>226</v>
      </c>
      <c r="C8710" t="s">
        <v>252</v>
      </c>
      <c r="D8710" t="s">
        <v>254</v>
      </c>
      <c r="E8710">
        <v>4</v>
      </c>
      <c r="F8710">
        <v>2050</v>
      </c>
      <c r="G8710">
        <v>55662.595134739997</v>
      </c>
    </row>
    <row r="8711" spans="2:7" x14ac:dyDescent="0.25">
      <c r="B8711" t="s">
        <v>226</v>
      </c>
      <c r="C8711" t="s">
        <v>252</v>
      </c>
      <c r="D8711" t="s">
        <v>254</v>
      </c>
      <c r="E8711">
        <v>5</v>
      </c>
      <c r="F8711">
        <v>2010</v>
      </c>
      <c r="G8711">
        <v>17430.299635859999</v>
      </c>
    </row>
    <row r="8712" spans="2:7" x14ac:dyDescent="0.25">
      <c r="B8712" t="s">
        <v>226</v>
      </c>
      <c r="C8712" t="s">
        <v>252</v>
      </c>
      <c r="D8712" t="s">
        <v>254</v>
      </c>
      <c r="E8712">
        <v>5</v>
      </c>
      <c r="F8712">
        <v>2015</v>
      </c>
      <c r="G8712">
        <v>19872.064602719998</v>
      </c>
    </row>
    <row r="8713" spans="2:7" x14ac:dyDescent="0.25">
      <c r="B8713" t="s">
        <v>226</v>
      </c>
      <c r="C8713" t="s">
        <v>252</v>
      </c>
      <c r="D8713" t="s">
        <v>254</v>
      </c>
      <c r="E8713">
        <v>5</v>
      </c>
      <c r="F8713">
        <v>2020</v>
      </c>
      <c r="G8713">
        <v>19476.071974030001</v>
      </c>
    </row>
    <row r="8714" spans="2:7" x14ac:dyDescent="0.25">
      <c r="B8714" t="s">
        <v>226</v>
      </c>
      <c r="C8714" t="s">
        <v>252</v>
      </c>
      <c r="D8714" t="s">
        <v>254</v>
      </c>
      <c r="E8714">
        <v>5</v>
      </c>
      <c r="F8714">
        <v>2025</v>
      </c>
      <c r="G8714">
        <v>20019.531623399998</v>
      </c>
    </row>
    <row r="8715" spans="2:7" x14ac:dyDescent="0.25">
      <c r="B8715" t="s">
        <v>226</v>
      </c>
      <c r="C8715" t="s">
        <v>252</v>
      </c>
      <c r="D8715" t="s">
        <v>254</v>
      </c>
      <c r="E8715">
        <v>5</v>
      </c>
      <c r="F8715">
        <v>2030</v>
      </c>
      <c r="G8715">
        <v>17712.305359850001</v>
      </c>
    </row>
    <row r="8716" spans="2:7" x14ac:dyDescent="0.25">
      <c r="B8716" t="s">
        <v>226</v>
      </c>
      <c r="C8716" t="s">
        <v>252</v>
      </c>
      <c r="D8716" t="s">
        <v>254</v>
      </c>
      <c r="E8716">
        <v>5</v>
      </c>
      <c r="F8716">
        <v>2035</v>
      </c>
      <c r="G8716">
        <v>17147.034037289999</v>
      </c>
    </row>
    <row r="8717" spans="2:7" x14ac:dyDescent="0.25">
      <c r="B8717" t="s">
        <v>226</v>
      </c>
      <c r="C8717" t="s">
        <v>252</v>
      </c>
      <c r="D8717" t="s">
        <v>254</v>
      </c>
      <c r="E8717">
        <v>5</v>
      </c>
      <c r="F8717">
        <v>2040</v>
      </c>
      <c r="G8717">
        <v>20584.057795569999</v>
      </c>
    </row>
    <row r="8718" spans="2:7" x14ac:dyDescent="0.25">
      <c r="B8718" t="s">
        <v>226</v>
      </c>
      <c r="C8718" t="s">
        <v>252</v>
      </c>
      <c r="D8718" t="s">
        <v>254</v>
      </c>
      <c r="E8718">
        <v>5</v>
      </c>
      <c r="F8718">
        <v>2045</v>
      </c>
      <c r="G8718">
        <v>21852.45587537</v>
      </c>
    </row>
    <row r="8719" spans="2:7" x14ac:dyDescent="0.25">
      <c r="B8719" t="s">
        <v>226</v>
      </c>
      <c r="C8719" t="s">
        <v>252</v>
      </c>
      <c r="D8719" t="s">
        <v>254</v>
      </c>
      <c r="E8719">
        <v>5</v>
      </c>
      <c r="F8719">
        <v>2050</v>
      </c>
      <c r="G8719">
        <v>18643.36433172</v>
      </c>
    </row>
    <row r="8720" spans="2:7" x14ac:dyDescent="0.25">
      <c r="B8720" t="s">
        <v>226</v>
      </c>
      <c r="C8720" t="s">
        <v>252</v>
      </c>
      <c r="D8720" t="s">
        <v>254</v>
      </c>
      <c r="E8720">
        <v>6</v>
      </c>
      <c r="F8720">
        <v>2010</v>
      </c>
      <c r="G8720">
        <v>12415.38766072</v>
      </c>
    </row>
    <row r="8721" spans="2:8" x14ac:dyDescent="0.25">
      <c r="B8721" t="s">
        <v>226</v>
      </c>
      <c r="C8721" t="s">
        <v>252</v>
      </c>
      <c r="D8721" t="s">
        <v>254</v>
      </c>
      <c r="E8721">
        <v>6</v>
      </c>
      <c r="F8721">
        <v>2015</v>
      </c>
      <c r="G8721">
        <v>11637.917180390001</v>
      </c>
    </row>
    <row r="8722" spans="2:8" x14ac:dyDescent="0.25">
      <c r="B8722" t="s">
        <v>226</v>
      </c>
      <c r="C8722" t="s">
        <v>252</v>
      </c>
      <c r="D8722" t="s">
        <v>254</v>
      </c>
      <c r="E8722">
        <v>6</v>
      </c>
      <c r="F8722">
        <v>2020</v>
      </c>
      <c r="G8722">
        <v>9295.8979255300001</v>
      </c>
    </row>
    <row r="8723" spans="2:8" x14ac:dyDescent="0.25">
      <c r="B8723" t="s">
        <v>226</v>
      </c>
      <c r="C8723" t="s">
        <v>252</v>
      </c>
      <c r="D8723" t="s">
        <v>254</v>
      </c>
      <c r="E8723">
        <v>6</v>
      </c>
      <c r="F8723">
        <v>2025</v>
      </c>
      <c r="G8723">
        <v>9890.3547852699994</v>
      </c>
    </row>
    <row r="8724" spans="2:8" x14ac:dyDescent="0.25">
      <c r="B8724" t="s">
        <v>226</v>
      </c>
      <c r="C8724" t="s">
        <v>252</v>
      </c>
      <c r="D8724" t="s">
        <v>254</v>
      </c>
      <c r="E8724">
        <v>6</v>
      </c>
      <c r="F8724">
        <v>2030</v>
      </c>
      <c r="G8724">
        <v>8063.1944406599996</v>
      </c>
    </row>
    <row r="8725" spans="2:8" x14ac:dyDescent="0.25">
      <c r="B8725" t="s">
        <v>226</v>
      </c>
      <c r="C8725" t="s">
        <v>252</v>
      </c>
      <c r="D8725" t="s">
        <v>254</v>
      </c>
      <c r="E8725">
        <v>6</v>
      </c>
      <c r="F8725">
        <v>2035</v>
      </c>
      <c r="G8725">
        <v>8739.5132996800003</v>
      </c>
    </row>
    <row r="8726" spans="2:8" x14ac:dyDescent="0.25">
      <c r="B8726" t="s">
        <v>226</v>
      </c>
      <c r="C8726" t="s">
        <v>252</v>
      </c>
      <c r="D8726" t="s">
        <v>254</v>
      </c>
      <c r="E8726">
        <v>6</v>
      </c>
      <c r="F8726">
        <v>2040</v>
      </c>
      <c r="G8726">
        <v>8168.3046856299998</v>
      </c>
    </row>
    <row r="8727" spans="2:8" x14ac:dyDescent="0.25">
      <c r="B8727" t="s">
        <v>226</v>
      </c>
      <c r="C8727" t="s">
        <v>252</v>
      </c>
      <c r="D8727" t="s">
        <v>254</v>
      </c>
      <c r="E8727">
        <v>6</v>
      </c>
      <c r="F8727">
        <v>2045</v>
      </c>
      <c r="G8727">
        <v>8570.1860094700005</v>
      </c>
    </row>
    <row r="8728" spans="2:8" x14ac:dyDescent="0.25">
      <c r="B8728" t="s">
        <v>226</v>
      </c>
      <c r="C8728" t="s">
        <v>252</v>
      </c>
      <c r="D8728" t="s">
        <v>254</v>
      </c>
      <c r="E8728">
        <v>6</v>
      </c>
      <c r="F8728">
        <v>2050</v>
      </c>
      <c r="G8728">
        <v>7446.9136457200002</v>
      </c>
      <c r="H8728" s="161"/>
    </row>
    <row r="8729" spans="2:8" x14ac:dyDescent="0.25">
      <c r="B8729" t="s">
        <v>226</v>
      </c>
      <c r="C8729" t="s">
        <v>252</v>
      </c>
      <c r="D8729" t="s">
        <v>257</v>
      </c>
      <c r="E8729">
        <v>1</v>
      </c>
      <c r="F8729">
        <v>2010</v>
      </c>
      <c r="G8729" s="161">
        <v>239832.86149899999</v>
      </c>
      <c r="H8729" s="161"/>
    </row>
    <row r="8730" spans="2:8" x14ac:dyDescent="0.25">
      <c r="B8730" t="s">
        <v>226</v>
      </c>
      <c r="C8730" t="s">
        <v>252</v>
      </c>
      <c r="D8730" t="s">
        <v>257</v>
      </c>
      <c r="E8730">
        <v>1</v>
      </c>
      <c r="F8730">
        <v>2015</v>
      </c>
      <c r="G8730" s="161">
        <v>248216.98300400001</v>
      </c>
      <c r="H8730" s="161"/>
    </row>
    <row r="8731" spans="2:8" x14ac:dyDescent="0.25">
      <c r="B8731" t="s">
        <v>226</v>
      </c>
      <c r="C8731" t="s">
        <v>252</v>
      </c>
      <c r="D8731" t="s">
        <v>257</v>
      </c>
      <c r="E8731">
        <v>1</v>
      </c>
      <c r="F8731">
        <v>2020</v>
      </c>
      <c r="G8731" s="161">
        <v>263753.822529</v>
      </c>
      <c r="H8731" s="161"/>
    </row>
    <row r="8732" spans="2:8" x14ac:dyDescent="0.25">
      <c r="B8732" t="s">
        <v>226</v>
      </c>
      <c r="C8732" t="s">
        <v>252</v>
      </c>
      <c r="D8732" t="s">
        <v>257</v>
      </c>
      <c r="E8732">
        <v>1</v>
      </c>
      <c r="F8732">
        <v>2025</v>
      </c>
      <c r="G8732" s="161">
        <v>270943.99020100001</v>
      </c>
      <c r="H8732" s="161"/>
    </row>
    <row r="8733" spans="2:8" x14ac:dyDescent="0.25">
      <c r="B8733" t="s">
        <v>226</v>
      </c>
      <c r="C8733" t="s">
        <v>252</v>
      </c>
      <c r="D8733" t="s">
        <v>257</v>
      </c>
      <c r="E8733">
        <v>1</v>
      </c>
      <c r="F8733">
        <v>2030</v>
      </c>
      <c r="G8733" s="161">
        <v>285445.077552</v>
      </c>
      <c r="H8733" s="161"/>
    </row>
    <row r="8734" spans="2:8" x14ac:dyDescent="0.25">
      <c r="B8734" t="s">
        <v>226</v>
      </c>
      <c r="C8734" t="s">
        <v>252</v>
      </c>
      <c r="D8734" t="s">
        <v>257</v>
      </c>
      <c r="E8734">
        <v>1</v>
      </c>
      <c r="F8734">
        <v>2035</v>
      </c>
      <c r="G8734" s="161">
        <v>282791.09497099998</v>
      </c>
      <c r="H8734" s="161"/>
    </row>
    <row r="8735" spans="2:8" x14ac:dyDescent="0.25">
      <c r="B8735" t="s">
        <v>226</v>
      </c>
      <c r="C8735" t="s">
        <v>252</v>
      </c>
      <c r="D8735" t="s">
        <v>257</v>
      </c>
      <c r="E8735">
        <v>1</v>
      </c>
      <c r="F8735">
        <v>2040</v>
      </c>
      <c r="G8735" s="161">
        <v>283400.00905300002</v>
      </c>
      <c r="H8735" s="161"/>
    </row>
    <row r="8736" spans="2:8" x14ac:dyDescent="0.25">
      <c r="B8736" t="s">
        <v>226</v>
      </c>
      <c r="C8736" t="s">
        <v>252</v>
      </c>
      <c r="D8736" t="s">
        <v>257</v>
      </c>
      <c r="E8736">
        <v>1</v>
      </c>
      <c r="F8736">
        <v>2045</v>
      </c>
      <c r="G8736" s="161">
        <v>293658.22074600001</v>
      </c>
      <c r="H8736" s="161"/>
    </row>
    <row r="8737" spans="2:8" x14ac:dyDescent="0.25">
      <c r="B8737" t="s">
        <v>226</v>
      </c>
      <c r="C8737" t="s">
        <v>252</v>
      </c>
      <c r="D8737" t="s">
        <v>257</v>
      </c>
      <c r="E8737">
        <v>1</v>
      </c>
      <c r="F8737">
        <v>2050</v>
      </c>
      <c r="G8737" s="161">
        <v>295357.73364400002</v>
      </c>
      <c r="H8737" s="161"/>
    </row>
    <row r="8738" spans="2:8" x14ac:dyDescent="0.25">
      <c r="B8738" t="s">
        <v>226</v>
      </c>
      <c r="C8738" t="s">
        <v>252</v>
      </c>
      <c r="D8738" t="s">
        <v>257</v>
      </c>
      <c r="E8738">
        <v>2</v>
      </c>
      <c r="F8738">
        <v>2010</v>
      </c>
      <c r="G8738" s="161">
        <v>121201.387394</v>
      </c>
      <c r="H8738" s="161"/>
    </row>
    <row r="8739" spans="2:8" x14ac:dyDescent="0.25">
      <c r="B8739" t="s">
        <v>226</v>
      </c>
      <c r="C8739" t="s">
        <v>252</v>
      </c>
      <c r="D8739" t="s">
        <v>257</v>
      </c>
      <c r="E8739">
        <v>2</v>
      </c>
      <c r="F8739">
        <v>2015</v>
      </c>
      <c r="G8739" s="161">
        <v>114489.545998</v>
      </c>
      <c r="H8739" s="161"/>
    </row>
    <row r="8740" spans="2:8" x14ac:dyDescent="0.25">
      <c r="B8740" t="s">
        <v>226</v>
      </c>
      <c r="C8740" t="s">
        <v>252</v>
      </c>
      <c r="D8740" t="s">
        <v>257</v>
      </c>
      <c r="E8740">
        <v>2</v>
      </c>
      <c r="F8740">
        <v>2020</v>
      </c>
      <c r="G8740" s="161">
        <v>114903.920512</v>
      </c>
      <c r="H8740" s="161"/>
    </row>
    <row r="8741" spans="2:8" x14ac:dyDescent="0.25">
      <c r="B8741" t="s">
        <v>226</v>
      </c>
      <c r="C8741" t="s">
        <v>252</v>
      </c>
      <c r="D8741" t="s">
        <v>257</v>
      </c>
      <c r="E8741">
        <v>2</v>
      </c>
      <c r="F8741">
        <v>2025</v>
      </c>
      <c r="G8741" s="161">
        <v>111785.74976200001</v>
      </c>
      <c r="H8741" s="161"/>
    </row>
    <row r="8742" spans="2:8" x14ac:dyDescent="0.25">
      <c r="B8742" t="s">
        <v>226</v>
      </c>
      <c r="C8742" t="s">
        <v>252</v>
      </c>
      <c r="D8742" t="s">
        <v>257</v>
      </c>
      <c r="E8742">
        <v>2</v>
      </c>
      <c r="F8742">
        <v>2030</v>
      </c>
      <c r="G8742" s="161">
        <v>109314.79541399999</v>
      </c>
      <c r="H8742" s="161"/>
    </row>
    <row r="8743" spans="2:8" x14ac:dyDescent="0.25">
      <c r="B8743" t="s">
        <v>226</v>
      </c>
      <c r="C8743" t="s">
        <v>252</v>
      </c>
      <c r="D8743" t="s">
        <v>257</v>
      </c>
      <c r="E8743">
        <v>2</v>
      </c>
      <c r="F8743">
        <v>2035</v>
      </c>
      <c r="G8743" s="161">
        <v>107124.695983</v>
      </c>
      <c r="H8743" s="161"/>
    </row>
    <row r="8744" spans="2:8" x14ac:dyDescent="0.25">
      <c r="B8744" t="s">
        <v>226</v>
      </c>
      <c r="C8744" t="s">
        <v>252</v>
      </c>
      <c r="D8744" t="s">
        <v>257</v>
      </c>
      <c r="E8744">
        <v>2</v>
      </c>
      <c r="F8744">
        <v>2040</v>
      </c>
      <c r="G8744" s="161">
        <v>114122.93773000001</v>
      </c>
      <c r="H8744" s="161"/>
    </row>
    <row r="8745" spans="2:8" x14ac:dyDescent="0.25">
      <c r="B8745" t="s">
        <v>226</v>
      </c>
      <c r="C8745" t="s">
        <v>252</v>
      </c>
      <c r="D8745" t="s">
        <v>257</v>
      </c>
      <c r="E8745">
        <v>2</v>
      </c>
      <c r="F8745">
        <v>2045</v>
      </c>
      <c r="G8745" s="161">
        <v>111442.63546</v>
      </c>
      <c r="H8745" s="161"/>
    </row>
    <row r="8746" spans="2:8" x14ac:dyDescent="0.25">
      <c r="B8746" t="s">
        <v>226</v>
      </c>
      <c r="C8746" t="s">
        <v>252</v>
      </c>
      <c r="D8746" t="s">
        <v>257</v>
      </c>
      <c r="E8746">
        <v>2</v>
      </c>
      <c r="F8746">
        <v>2050</v>
      </c>
      <c r="G8746" s="161">
        <v>109137.537115</v>
      </c>
    </row>
    <row r="8747" spans="2:8" x14ac:dyDescent="0.25">
      <c r="B8747" t="s">
        <v>226</v>
      </c>
      <c r="C8747" t="s">
        <v>252</v>
      </c>
      <c r="D8747" t="s">
        <v>257</v>
      </c>
      <c r="E8747">
        <v>3</v>
      </c>
      <c r="F8747">
        <v>2010</v>
      </c>
      <c r="G8747">
        <v>46046.03606916</v>
      </c>
    </row>
    <row r="8748" spans="2:8" x14ac:dyDescent="0.25">
      <c r="B8748" t="s">
        <v>226</v>
      </c>
      <c r="C8748" t="s">
        <v>252</v>
      </c>
      <c r="D8748" t="s">
        <v>257</v>
      </c>
      <c r="E8748">
        <v>3</v>
      </c>
      <c r="F8748">
        <v>2015</v>
      </c>
      <c r="G8748">
        <v>47746.870070869998</v>
      </c>
    </row>
    <row r="8749" spans="2:8" x14ac:dyDescent="0.25">
      <c r="B8749" t="s">
        <v>226</v>
      </c>
      <c r="C8749" t="s">
        <v>252</v>
      </c>
      <c r="D8749" t="s">
        <v>257</v>
      </c>
      <c r="E8749">
        <v>3</v>
      </c>
      <c r="F8749">
        <v>2020</v>
      </c>
      <c r="G8749">
        <v>47948.969959080001</v>
      </c>
    </row>
    <row r="8750" spans="2:8" x14ac:dyDescent="0.25">
      <c r="B8750" t="s">
        <v>226</v>
      </c>
      <c r="C8750" t="s">
        <v>252</v>
      </c>
      <c r="D8750" t="s">
        <v>257</v>
      </c>
      <c r="E8750">
        <v>3</v>
      </c>
      <c r="F8750">
        <v>2025</v>
      </c>
      <c r="G8750">
        <v>51137.161590490003</v>
      </c>
    </row>
    <row r="8751" spans="2:8" x14ac:dyDescent="0.25">
      <c r="B8751" t="s">
        <v>226</v>
      </c>
      <c r="C8751" t="s">
        <v>252</v>
      </c>
      <c r="D8751" t="s">
        <v>257</v>
      </c>
      <c r="E8751">
        <v>3</v>
      </c>
      <c r="F8751">
        <v>2030</v>
      </c>
      <c r="G8751">
        <v>50601.121306519999</v>
      </c>
    </row>
    <row r="8752" spans="2:8" x14ac:dyDescent="0.25">
      <c r="B8752" t="s">
        <v>226</v>
      </c>
      <c r="C8752" t="s">
        <v>252</v>
      </c>
      <c r="D8752" t="s">
        <v>257</v>
      </c>
      <c r="E8752">
        <v>3</v>
      </c>
      <c r="F8752">
        <v>2035</v>
      </c>
      <c r="G8752">
        <v>50382.055225160002</v>
      </c>
    </row>
    <row r="8753" spans="2:7" x14ac:dyDescent="0.25">
      <c r="B8753" t="s">
        <v>226</v>
      </c>
      <c r="C8753" t="s">
        <v>252</v>
      </c>
      <c r="D8753" t="s">
        <v>257</v>
      </c>
      <c r="E8753">
        <v>3</v>
      </c>
      <c r="F8753">
        <v>2040</v>
      </c>
      <c r="G8753">
        <v>45856.704532750002</v>
      </c>
    </row>
    <row r="8754" spans="2:7" x14ac:dyDescent="0.25">
      <c r="B8754" t="s">
        <v>226</v>
      </c>
      <c r="C8754" t="s">
        <v>252</v>
      </c>
      <c r="D8754" t="s">
        <v>257</v>
      </c>
      <c r="E8754">
        <v>3</v>
      </c>
      <c r="F8754">
        <v>2045</v>
      </c>
      <c r="G8754">
        <v>48354.684182279998</v>
      </c>
    </row>
    <row r="8755" spans="2:7" x14ac:dyDescent="0.25">
      <c r="B8755" t="s">
        <v>226</v>
      </c>
      <c r="C8755" t="s">
        <v>252</v>
      </c>
      <c r="D8755" t="s">
        <v>257</v>
      </c>
      <c r="E8755">
        <v>3</v>
      </c>
      <c r="F8755">
        <v>2050</v>
      </c>
      <c r="G8755">
        <v>47975.562880550002</v>
      </c>
    </row>
    <row r="8756" spans="2:7" x14ac:dyDescent="0.25">
      <c r="B8756" t="s">
        <v>226</v>
      </c>
      <c r="C8756" t="s">
        <v>252</v>
      </c>
      <c r="D8756" t="s">
        <v>257</v>
      </c>
      <c r="E8756">
        <v>4</v>
      </c>
      <c r="F8756">
        <v>2010</v>
      </c>
      <c r="G8756">
        <v>30643.984281100002</v>
      </c>
    </row>
    <row r="8757" spans="2:7" x14ac:dyDescent="0.25">
      <c r="B8757" t="s">
        <v>226</v>
      </c>
      <c r="C8757" t="s">
        <v>252</v>
      </c>
      <c r="D8757" t="s">
        <v>257</v>
      </c>
      <c r="E8757">
        <v>4</v>
      </c>
      <c r="F8757">
        <v>2015</v>
      </c>
      <c r="G8757">
        <v>28764.14346997</v>
      </c>
    </row>
    <row r="8758" spans="2:7" x14ac:dyDescent="0.25">
      <c r="B8758" t="s">
        <v>226</v>
      </c>
      <c r="C8758" t="s">
        <v>252</v>
      </c>
      <c r="D8758" t="s">
        <v>257</v>
      </c>
      <c r="E8758">
        <v>4</v>
      </c>
      <c r="F8758">
        <v>2020</v>
      </c>
      <c r="G8758">
        <v>31498.94315612</v>
      </c>
    </row>
    <row r="8759" spans="2:7" x14ac:dyDescent="0.25">
      <c r="B8759" t="s">
        <v>226</v>
      </c>
      <c r="C8759" t="s">
        <v>252</v>
      </c>
      <c r="D8759" t="s">
        <v>257</v>
      </c>
      <c r="E8759">
        <v>4</v>
      </c>
      <c r="F8759">
        <v>2025</v>
      </c>
      <c r="G8759">
        <v>30546.429838069998</v>
      </c>
    </row>
    <row r="8760" spans="2:7" x14ac:dyDescent="0.25">
      <c r="B8760" t="s">
        <v>226</v>
      </c>
      <c r="C8760" t="s">
        <v>252</v>
      </c>
      <c r="D8760" t="s">
        <v>257</v>
      </c>
      <c r="E8760">
        <v>4</v>
      </c>
      <c r="F8760">
        <v>2030</v>
      </c>
      <c r="G8760">
        <v>29286.527948350002</v>
      </c>
    </row>
    <row r="8761" spans="2:7" x14ac:dyDescent="0.25">
      <c r="B8761" t="s">
        <v>226</v>
      </c>
      <c r="C8761" t="s">
        <v>252</v>
      </c>
      <c r="D8761" t="s">
        <v>257</v>
      </c>
      <c r="E8761">
        <v>4</v>
      </c>
      <c r="F8761">
        <v>2035</v>
      </c>
      <c r="G8761">
        <v>29694.26139173</v>
      </c>
    </row>
    <row r="8762" spans="2:7" x14ac:dyDescent="0.25">
      <c r="B8762" t="s">
        <v>226</v>
      </c>
      <c r="C8762" t="s">
        <v>252</v>
      </c>
      <c r="D8762" t="s">
        <v>257</v>
      </c>
      <c r="E8762">
        <v>4</v>
      </c>
      <c r="F8762">
        <v>2040</v>
      </c>
      <c r="G8762">
        <v>28268.118609770001</v>
      </c>
    </row>
    <row r="8763" spans="2:7" x14ac:dyDescent="0.25">
      <c r="B8763" t="s">
        <v>226</v>
      </c>
      <c r="C8763" t="s">
        <v>252</v>
      </c>
      <c r="D8763" t="s">
        <v>257</v>
      </c>
      <c r="E8763">
        <v>4</v>
      </c>
      <c r="F8763">
        <v>2045</v>
      </c>
      <c r="G8763">
        <v>28721.073183560002</v>
      </c>
    </row>
    <row r="8764" spans="2:7" x14ac:dyDescent="0.25">
      <c r="B8764" t="s">
        <v>226</v>
      </c>
      <c r="C8764" t="s">
        <v>252</v>
      </c>
      <c r="D8764" t="s">
        <v>257</v>
      </c>
      <c r="E8764">
        <v>4</v>
      </c>
      <c r="F8764">
        <v>2050</v>
      </c>
      <c r="G8764">
        <v>30654.817239259999</v>
      </c>
    </row>
    <row r="8765" spans="2:7" x14ac:dyDescent="0.25">
      <c r="B8765" t="s">
        <v>226</v>
      </c>
      <c r="C8765" t="s">
        <v>252</v>
      </c>
      <c r="D8765" t="s">
        <v>257</v>
      </c>
      <c r="E8765">
        <v>5</v>
      </c>
      <c r="F8765">
        <v>2010</v>
      </c>
      <c r="G8765">
        <v>13209.927268699999</v>
      </c>
    </row>
    <row r="8766" spans="2:7" x14ac:dyDescent="0.25">
      <c r="B8766" t="s">
        <v>226</v>
      </c>
      <c r="C8766" t="s">
        <v>252</v>
      </c>
      <c r="D8766" t="s">
        <v>257</v>
      </c>
      <c r="E8766">
        <v>5</v>
      </c>
      <c r="F8766">
        <v>2015</v>
      </c>
      <c r="G8766">
        <v>11192.24313886</v>
      </c>
    </row>
    <row r="8767" spans="2:7" x14ac:dyDescent="0.25">
      <c r="B8767" t="s">
        <v>226</v>
      </c>
      <c r="C8767" t="s">
        <v>252</v>
      </c>
      <c r="D8767" t="s">
        <v>257</v>
      </c>
      <c r="E8767">
        <v>5</v>
      </c>
      <c r="F8767">
        <v>2020</v>
      </c>
      <c r="G8767">
        <v>10806.515095590001</v>
      </c>
    </row>
    <row r="8768" spans="2:7" x14ac:dyDescent="0.25">
      <c r="B8768" t="s">
        <v>226</v>
      </c>
      <c r="C8768" t="s">
        <v>252</v>
      </c>
      <c r="D8768" t="s">
        <v>257</v>
      </c>
      <c r="E8768">
        <v>5</v>
      </c>
      <c r="F8768">
        <v>2025</v>
      </c>
      <c r="G8768">
        <v>10895.058830870001</v>
      </c>
    </row>
    <row r="8769" spans="2:8" x14ac:dyDescent="0.25">
      <c r="B8769" t="s">
        <v>226</v>
      </c>
      <c r="C8769" t="s">
        <v>252</v>
      </c>
      <c r="D8769" t="s">
        <v>257</v>
      </c>
      <c r="E8769">
        <v>5</v>
      </c>
      <c r="F8769">
        <v>2030</v>
      </c>
      <c r="G8769">
        <v>11282.09842136</v>
      </c>
    </row>
    <row r="8770" spans="2:8" x14ac:dyDescent="0.25">
      <c r="B8770" t="s">
        <v>226</v>
      </c>
      <c r="C8770" t="s">
        <v>252</v>
      </c>
      <c r="D8770" t="s">
        <v>257</v>
      </c>
      <c r="E8770">
        <v>5</v>
      </c>
      <c r="F8770">
        <v>2035</v>
      </c>
      <c r="G8770">
        <v>11208.204733480001</v>
      </c>
    </row>
    <row r="8771" spans="2:8" x14ac:dyDescent="0.25">
      <c r="B8771" t="s">
        <v>226</v>
      </c>
      <c r="C8771" t="s">
        <v>252</v>
      </c>
      <c r="D8771" t="s">
        <v>257</v>
      </c>
      <c r="E8771">
        <v>5</v>
      </c>
      <c r="F8771">
        <v>2040</v>
      </c>
      <c r="G8771">
        <v>11141.378540989999</v>
      </c>
    </row>
    <row r="8772" spans="2:8" x14ac:dyDescent="0.25">
      <c r="B8772" t="s">
        <v>226</v>
      </c>
      <c r="C8772" t="s">
        <v>252</v>
      </c>
      <c r="D8772" t="s">
        <v>257</v>
      </c>
      <c r="E8772">
        <v>5</v>
      </c>
      <c r="F8772">
        <v>2045</v>
      </c>
      <c r="G8772">
        <v>12103.15759221</v>
      </c>
    </row>
    <row r="8773" spans="2:8" x14ac:dyDescent="0.25">
      <c r="B8773" t="s">
        <v>226</v>
      </c>
      <c r="C8773" t="s">
        <v>252</v>
      </c>
      <c r="D8773" t="s">
        <v>257</v>
      </c>
      <c r="E8773">
        <v>5</v>
      </c>
      <c r="F8773">
        <v>2050</v>
      </c>
      <c r="G8773">
        <v>10641.438751539999</v>
      </c>
    </row>
    <row r="8774" spans="2:8" x14ac:dyDescent="0.25">
      <c r="B8774" t="s">
        <v>226</v>
      </c>
      <c r="C8774" t="s">
        <v>252</v>
      </c>
      <c r="D8774" t="s">
        <v>257</v>
      </c>
      <c r="E8774">
        <v>6</v>
      </c>
      <c r="F8774">
        <v>2010</v>
      </c>
      <c r="G8774">
        <v>9879.4910173400003</v>
      </c>
    </row>
    <row r="8775" spans="2:8" x14ac:dyDescent="0.25">
      <c r="B8775" t="s">
        <v>226</v>
      </c>
      <c r="C8775" t="s">
        <v>252</v>
      </c>
      <c r="D8775" t="s">
        <v>257</v>
      </c>
      <c r="E8775">
        <v>6</v>
      </c>
      <c r="F8775">
        <v>2015</v>
      </c>
      <c r="G8775">
        <v>7027.3772649700004</v>
      </c>
    </row>
    <row r="8776" spans="2:8" x14ac:dyDescent="0.25">
      <c r="B8776" t="s">
        <v>226</v>
      </c>
      <c r="C8776" t="s">
        <v>252</v>
      </c>
      <c r="D8776" t="s">
        <v>257</v>
      </c>
      <c r="E8776">
        <v>6</v>
      </c>
      <c r="F8776">
        <v>2020</v>
      </c>
      <c r="G8776">
        <v>5680.3667496300004</v>
      </c>
    </row>
    <row r="8777" spans="2:8" x14ac:dyDescent="0.25">
      <c r="B8777" t="s">
        <v>226</v>
      </c>
      <c r="C8777" t="s">
        <v>252</v>
      </c>
      <c r="D8777" t="s">
        <v>257</v>
      </c>
      <c r="E8777">
        <v>6</v>
      </c>
      <c r="F8777">
        <v>2025</v>
      </c>
      <c r="G8777">
        <v>6233.1724149800002</v>
      </c>
    </row>
    <row r="8778" spans="2:8" x14ac:dyDescent="0.25">
      <c r="B8778" t="s">
        <v>226</v>
      </c>
      <c r="C8778" t="s">
        <v>252</v>
      </c>
      <c r="D8778" t="s">
        <v>257</v>
      </c>
      <c r="E8778">
        <v>6</v>
      </c>
      <c r="F8778">
        <v>2030</v>
      </c>
      <c r="G8778">
        <v>5076.5479491200003</v>
      </c>
    </row>
    <row r="8779" spans="2:8" x14ac:dyDescent="0.25">
      <c r="B8779" t="s">
        <v>226</v>
      </c>
      <c r="C8779" t="s">
        <v>252</v>
      </c>
      <c r="D8779" t="s">
        <v>257</v>
      </c>
      <c r="E8779">
        <v>6</v>
      </c>
      <c r="F8779">
        <v>2035</v>
      </c>
      <c r="G8779">
        <v>4995.7222811700003</v>
      </c>
    </row>
    <row r="8780" spans="2:8" x14ac:dyDescent="0.25">
      <c r="B8780" t="s">
        <v>226</v>
      </c>
      <c r="C8780" t="s">
        <v>252</v>
      </c>
      <c r="D8780" t="s">
        <v>257</v>
      </c>
      <c r="E8780">
        <v>6</v>
      </c>
      <c r="F8780">
        <v>2040</v>
      </c>
      <c r="G8780">
        <v>4843.2819750899998</v>
      </c>
    </row>
    <row r="8781" spans="2:8" x14ac:dyDescent="0.25">
      <c r="B8781" t="s">
        <v>226</v>
      </c>
      <c r="C8781" t="s">
        <v>252</v>
      </c>
      <c r="D8781" t="s">
        <v>257</v>
      </c>
      <c r="E8781">
        <v>6</v>
      </c>
      <c r="F8781">
        <v>2045</v>
      </c>
      <c r="G8781">
        <v>4544.0690803899997</v>
      </c>
    </row>
    <row r="8782" spans="2:8" x14ac:dyDescent="0.25">
      <c r="B8782" t="s">
        <v>226</v>
      </c>
      <c r="C8782" t="s">
        <v>252</v>
      </c>
      <c r="D8782" t="s">
        <v>257</v>
      </c>
      <c r="E8782">
        <v>6</v>
      </c>
      <c r="F8782">
        <v>2050</v>
      </c>
      <c r="G8782">
        <v>5280.19053016</v>
      </c>
      <c r="H8782" s="161"/>
    </row>
    <row r="8783" spans="2:8" x14ac:dyDescent="0.25">
      <c r="B8783" t="s">
        <v>226</v>
      </c>
      <c r="C8783" t="s">
        <v>252</v>
      </c>
      <c r="D8783" t="s">
        <v>258</v>
      </c>
      <c r="E8783">
        <v>1</v>
      </c>
      <c r="F8783">
        <v>2010</v>
      </c>
      <c r="G8783" s="161">
        <v>433766.78563</v>
      </c>
      <c r="H8783" s="161"/>
    </row>
    <row r="8784" spans="2:8" x14ac:dyDescent="0.25">
      <c r="B8784" t="s">
        <v>226</v>
      </c>
      <c r="C8784" t="s">
        <v>252</v>
      </c>
      <c r="D8784" t="s">
        <v>258</v>
      </c>
      <c r="E8784">
        <v>1</v>
      </c>
      <c r="F8784">
        <v>2015</v>
      </c>
      <c r="G8784" s="161">
        <v>478606.97917599999</v>
      </c>
      <c r="H8784" s="161"/>
    </row>
    <row r="8785" spans="2:8" x14ac:dyDescent="0.25">
      <c r="B8785" t="s">
        <v>226</v>
      </c>
      <c r="C8785" t="s">
        <v>252</v>
      </c>
      <c r="D8785" t="s">
        <v>258</v>
      </c>
      <c r="E8785">
        <v>1</v>
      </c>
      <c r="F8785">
        <v>2020</v>
      </c>
      <c r="G8785" s="161">
        <v>524824.64393999998</v>
      </c>
      <c r="H8785" s="161"/>
    </row>
    <row r="8786" spans="2:8" x14ac:dyDescent="0.25">
      <c r="B8786" t="s">
        <v>226</v>
      </c>
      <c r="C8786" t="s">
        <v>252</v>
      </c>
      <c r="D8786" t="s">
        <v>258</v>
      </c>
      <c r="E8786">
        <v>1</v>
      </c>
      <c r="F8786">
        <v>2025</v>
      </c>
      <c r="G8786" s="161">
        <v>557923.05080800003</v>
      </c>
      <c r="H8786" s="161"/>
    </row>
    <row r="8787" spans="2:8" x14ac:dyDescent="0.25">
      <c r="B8787" t="s">
        <v>226</v>
      </c>
      <c r="C8787" t="s">
        <v>252</v>
      </c>
      <c r="D8787" t="s">
        <v>258</v>
      </c>
      <c r="E8787">
        <v>1</v>
      </c>
      <c r="F8787">
        <v>2030</v>
      </c>
      <c r="G8787" s="161">
        <v>590408.67903799994</v>
      </c>
      <c r="H8787" s="161"/>
    </row>
    <row r="8788" spans="2:8" x14ac:dyDescent="0.25">
      <c r="B8788" t="s">
        <v>226</v>
      </c>
      <c r="C8788" t="s">
        <v>252</v>
      </c>
      <c r="D8788" t="s">
        <v>258</v>
      </c>
      <c r="E8788">
        <v>1</v>
      </c>
      <c r="F8788">
        <v>2035</v>
      </c>
      <c r="G8788" s="161">
        <v>627922.42342699994</v>
      </c>
      <c r="H8788" s="161"/>
    </row>
    <row r="8789" spans="2:8" x14ac:dyDescent="0.25">
      <c r="B8789" t="s">
        <v>226</v>
      </c>
      <c r="C8789" t="s">
        <v>252</v>
      </c>
      <c r="D8789" t="s">
        <v>258</v>
      </c>
      <c r="E8789">
        <v>1</v>
      </c>
      <c r="F8789">
        <v>2040</v>
      </c>
      <c r="G8789" s="161">
        <v>646508.46306500002</v>
      </c>
      <c r="H8789" s="161"/>
    </row>
    <row r="8790" spans="2:8" x14ac:dyDescent="0.25">
      <c r="B8790" t="s">
        <v>226</v>
      </c>
      <c r="C8790" t="s">
        <v>252</v>
      </c>
      <c r="D8790" t="s">
        <v>258</v>
      </c>
      <c r="E8790">
        <v>1</v>
      </c>
      <c r="F8790">
        <v>2045</v>
      </c>
      <c r="G8790" s="161">
        <v>651173.92013400001</v>
      </c>
      <c r="H8790" s="161"/>
    </row>
    <row r="8791" spans="2:8" x14ac:dyDescent="0.25">
      <c r="B8791" t="s">
        <v>226</v>
      </c>
      <c r="C8791" t="s">
        <v>252</v>
      </c>
      <c r="D8791" t="s">
        <v>258</v>
      </c>
      <c r="E8791">
        <v>1</v>
      </c>
      <c r="F8791">
        <v>2050</v>
      </c>
      <c r="G8791" s="161">
        <v>661955.35169599997</v>
      </c>
      <c r="H8791" s="161"/>
    </row>
    <row r="8792" spans="2:8" x14ac:dyDescent="0.25">
      <c r="B8792" t="s">
        <v>226</v>
      </c>
      <c r="C8792" t="s">
        <v>252</v>
      </c>
      <c r="D8792" t="s">
        <v>258</v>
      </c>
      <c r="E8792">
        <v>2</v>
      </c>
      <c r="F8792">
        <v>2010</v>
      </c>
      <c r="G8792" s="161">
        <v>145026.72416799999</v>
      </c>
      <c r="H8792" s="161"/>
    </row>
    <row r="8793" spans="2:8" x14ac:dyDescent="0.25">
      <c r="B8793" t="s">
        <v>226</v>
      </c>
      <c r="C8793" t="s">
        <v>252</v>
      </c>
      <c r="D8793" t="s">
        <v>258</v>
      </c>
      <c r="E8793">
        <v>2</v>
      </c>
      <c r="F8793">
        <v>2015</v>
      </c>
      <c r="G8793" s="161">
        <v>165170.09680999999</v>
      </c>
      <c r="H8793" s="161"/>
    </row>
    <row r="8794" spans="2:8" x14ac:dyDescent="0.25">
      <c r="B8794" t="s">
        <v>226</v>
      </c>
      <c r="C8794" t="s">
        <v>252</v>
      </c>
      <c r="D8794" t="s">
        <v>258</v>
      </c>
      <c r="E8794">
        <v>2</v>
      </c>
      <c r="F8794">
        <v>2020</v>
      </c>
      <c r="G8794" s="161">
        <v>179412.367715</v>
      </c>
      <c r="H8794" s="161"/>
    </row>
    <row r="8795" spans="2:8" x14ac:dyDescent="0.25">
      <c r="B8795" t="s">
        <v>226</v>
      </c>
      <c r="C8795" t="s">
        <v>252</v>
      </c>
      <c r="D8795" t="s">
        <v>258</v>
      </c>
      <c r="E8795">
        <v>2</v>
      </c>
      <c r="F8795">
        <v>2025</v>
      </c>
      <c r="G8795" s="161">
        <v>195002.874182</v>
      </c>
      <c r="H8795" s="161"/>
    </row>
    <row r="8796" spans="2:8" x14ac:dyDescent="0.25">
      <c r="B8796" t="s">
        <v>226</v>
      </c>
      <c r="C8796" t="s">
        <v>252</v>
      </c>
      <c r="D8796" t="s">
        <v>258</v>
      </c>
      <c r="E8796">
        <v>2</v>
      </c>
      <c r="F8796">
        <v>2030</v>
      </c>
      <c r="G8796" s="161">
        <v>201517.50808199999</v>
      </c>
      <c r="H8796" s="161"/>
    </row>
    <row r="8797" spans="2:8" x14ac:dyDescent="0.25">
      <c r="B8797" t="s">
        <v>226</v>
      </c>
      <c r="C8797" t="s">
        <v>252</v>
      </c>
      <c r="D8797" t="s">
        <v>258</v>
      </c>
      <c r="E8797">
        <v>2</v>
      </c>
      <c r="F8797">
        <v>2035</v>
      </c>
      <c r="G8797" s="161">
        <v>199344.735614</v>
      </c>
      <c r="H8797" s="161"/>
    </row>
    <row r="8798" spans="2:8" x14ac:dyDescent="0.25">
      <c r="B8798" t="s">
        <v>226</v>
      </c>
      <c r="C8798" t="s">
        <v>252</v>
      </c>
      <c r="D8798" t="s">
        <v>258</v>
      </c>
      <c r="E8798">
        <v>2</v>
      </c>
      <c r="F8798">
        <v>2040</v>
      </c>
      <c r="G8798" s="161">
        <v>197246.33741899999</v>
      </c>
      <c r="H8798" s="161"/>
    </row>
    <row r="8799" spans="2:8" x14ac:dyDescent="0.25">
      <c r="B8799" t="s">
        <v>226</v>
      </c>
      <c r="C8799" t="s">
        <v>252</v>
      </c>
      <c r="D8799" t="s">
        <v>258</v>
      </c>
      <c r="E8799">
        <v>2</v>
      </c>
      <c r="F8799">
        <v>2045</v>
      </c>
      <c r="G8799" s="161">
        <v>201393.21442999999</v>
      </c>
      <c r="H8799" s="161"/>
    </row>
    <row r="8800" spans="2:8" x14ac:dyDescent="0.25">
      <c r="B8800" t="s">
        <v>226</v>
      </c>
      <c r="C8800" t="s">
        <v>252</v>
      </c>
      <c r="D8800" t="s">
        <v>258</v>
      </c>
      <c r="E8800">
        <v>2</v>
      </c>
      <c r="F8800">
        <v>2050</v>
      </c>
      <c r="G8800" s="161">
        <v>197662.93873600001</v>
      </c>
    </row>
    <row r="8801" spans="2:7" x14ac:dyDescent="0.25">
      <c r="B8801" t="s">
        <v>226</v>
      </c>
      <c r="C8801" t="s">
        <v>252</v>
      </c>
      <c r="D8801" t="s">
        <v>258</v>
      </c>
      <c r="E8801">
        <v>3</v>
      </c>
      <c r="F8801">
        <v>2010</v>
      </c>
      <c r="G8801">
        <v>32466.090833940001</v>
      </c>
    </row>
    <row r="8802" spans="2:7" x14ac:dyDescent="0.25">
      <c r="B8802" t="s">
        <v>226</v>
      </c>
      <c r="C8802" t="s">
        <v>252</v>
      </c>
      <c r="D8802" t="s">
        <v>258</v>
      </c>
      <c r="E8802">
        <v>3</v>
      </c>
      <c r="F8802">
        <v>2015</v>
      </c>
      <c r="G8802">
        <v>53231.451446539999</v>
      </c>
    </row>
    <row r="8803" spans="2:7" x14ac:dyDescent="0.25">
      <c r="B8803" t="s">
        <v>226</v>
      </c>
      <c r="C8803" t="s">
        <v>252</v>
      </c>
      <c r="D8803" t="s">
        <v>258</v>
      </c>
      <c r="E8803">
        <v>3</v>
      </c>
      <c r="F8803">
        <v>2020</v>
      </c>
      <c r="G8803">
        <v>55891.016048409998</v>
      </c>
    </row>
    <row r="8804" spans="2:7" x14ac:dyDescent="0.25">
      <c r="B8804" t="s">
        <v>226</v>
      </c>
      <c r="C8804" t="s">
        <v>252</v>
      </c>
      <c r="D8804" t="s">
        <v>258</v>
      </c>
      <c r="E8804">
        <v>3</v>
      </c>
      <c r="F8804">
        <v>2025</v>
      </c>
      <c r="G8804">
        <v>56059.668718940004</v>
      </c>
    </row>
    <row r="8805" spans="2:7" x14ac:dyDescent="0.25">
      <c r="B8805" t="s">
        <v>226</v>
      </c>
      <c r="C8805" t="s">
        <v>252</v>
      </c>
      <c r="D8805" t="s">
        <v>258</v>
      </c>
      <c r="E8805">
        <v>3</v>
      </c>
      <c r="F8805">
        <v>2030</v>
      </c>
      <c r="G8805">
        <v>56562.322252979997</v>
      </c>
    </row>
    <row r="8806" spans="2:7" x14ac:dyDescent="0.25">
      <c r="B8806" t="s">
        <v>226</v>
      </c>
      <c r="C8806" t="s">
        <v>252</v>
      </c>
      <c r="D8806" t="s">
        <v>258</v>
      </c>
      <c r="E8806">
        <v>3</v>
      </c>
      <c r="F8806">
        <v>2035</v>
      </c>
      <c r="G8806">
        <v>59419.096896139999</v>
      </c>
    </row>
    <row r="8807" spans="2:7" x14ac:dyDescent="0.25">
      <c r="B8807" t="s">
        <v>226</v>
      </c>
      <c r="C8807" t="s">
        <v>252</v>
      </c>
      <c r="D8807" t="s">
        <v>258</v>
      </c>
      <c r="E8807">
        <v>3</v>
      </c>
      <c r="F8807">
        <v>2040</v>
      </c>
      <c r="G8807">
        <v>62311.366833300002</v>
      </c>
    </row>
    <row r="8808" spans="2:7" x14ac:dyDescent="0.25">
      <c r="B8808" t="s">
        <v>226</v>
      </c>
      <c r="C8808" t="s">
        <v>252</v>
      </c>
      <c r="D8808" t="s">
        <v>258</v>
      </c>
      <c r="E8808">
        <v>3</v>
      </c>
      <c r="F8808">
        <v>2045</v>
      </c>
      <c r="G8808">
        <v>57472.060007890002</v>
      </c>
    </row>
    <row r="8809" spans="2:7" x14ac:dyDescent="0.25">
      <c r="B8809" t="s">
        <v>226</v>
      </c>
      <c r="C8809" t="s">
        <v>252</v>
      </c>
      <c r="D8809" t="s">
        <v>258</v>
      </c>
      <c r="E8809">
        <v>3</v>
      </c>
      <c r="F8809">
        <v>2050</v>
      </c>
      <c r="G8809">
        <v>62493.213103119997</v>
      </c>
    </row>
    <row r="8810" spans="2:7" x14ac:dyDescent="0.25">
      <c r="B8810" t="s">
        <v>226</v>
      </c>
      <c r="C8810" t="s">
        <v>252</v>
      </c>
      <c r="D8810" t="s">
        <v>258</v>
      </c>
      <c r="E8810">
        <v>4</v>
      </c>
      <c r="F8810">
        <v>2010</v>
      </c>
      <c r="G8810">
        <v>14064.875035970001</v>
      </c>
    </row>
    <row r="8811" spans="2:7" x14ac:dyDescent="0.25">
      <c r="B8811" t="s">
        <v>226</v>
      </c>
      <c r="C8811" t="s">
        <v>252</v>
      </c>
      <c r="D8811" t="s">
        <v>258</v>
      </c>
      <c r="E8811">
        <v>4</v>
      </c>
      <c r="F8811">
        <v>2015</v>
      </c>
      <c r="G8811">
        <v>23593.884316160002</v>
      </c>
    </row>
    <row r="8812" spans="2:7" x14ac:dyDescent="0.25">
      <c r="B8812" t="s">
        <v>226</v>
      </c>
      <c r="C8812" t="s">
        <v>252</v>
      </c>
      <c r="D8812" t="s">
        <v>258</v>
      </c>
      <c r="E8812">
        <v>4</v>
      </c>
      <c r="F8812">
        <v>2020</v>
      </c>
      <c r="G8812">
        <v>30629.81527019</v>
      </c>
    </row>
    <row r="8813" spans="2:7" x14ac:dyDescent="0.25">
      <c r="B8813" t="s">
        <v>226</v>
      </c>
      <c r="C8813" t="s">
        <v>252</v>
      </c>
      <c r="D8813" t="s">
        <v>258</v>
      </c>
      <c r="E8813">
        <v>4</v>
      </c>
      <c r="F8813">
        <v>2025</v>
      </c>
      <c r="G8813">
        <v>34278.717061919997</v>
      </c>
    </row>
    <row r="8814" spans="2:7" x14ac:dyDescent="0.25">
      <c r="B8814" t="s">
        <v>226</v>
      </c>
      <c r="C8814" t="s">
        <v>252</v>
      </c>
      <c r="D8814" t="s">
        <v>258</v>
      </c>
      <c r="E8814">
        <v>4</v>
      </c>
      <c r="F8814">
        <v>2030</v>
      </c>
      <c r="G8814">
        <v>32419.809413660001</v>
      </c>
    </row>
    <row r="8815" spans="2:7" x14ac:dyDescent="0.25">
      <c r="B8815" t="s">
        <v>226</v>
      </c>
      <c r="C8815" t="s">
        <v>252</v>
      </c>
      <c r="D8815" t="s">
        <v>258</v>
      </c>
      <c r="E8815">
        <v>4</v>
      </c>
      <c r="F8815">
        <v>2035</v>
      </c>
      <c r="G8815">
        <v>33373.050768070003</v>
      </c>
    </row>
    <row r="8816" spans="2:7" x14ac:dyDescent="0.25">
      <c r="B8816" t="s">
        <v>226</v>
      </c>
      <c r="C8816" t="s">
        <v>252</v>
      </c>
      <c r="D8816" t="s">
        <v>258</v>
      </c>
      <c r="E8816">
        <v>4</v>
      </c>
      <c r="F8816">
        <v>2040</v>
      </c>
      <c r="G8816">
        <v>32508.002029030002</v>
      </c>
    </row>
    <row r="8817" spans="2:7" x14ac:dyDescent="0.25">
      <c r="B8817" t="s">
        <v>226</v>
      </c>
      <c r="C8817" t="s">
        <v>252</v>
      </c>
      <c r="D8817" t="s">
        <v>258</v>
      </c>
      <c r="E8817">
        <v>4</v>
      </c>
      <c r="F8817">
        <v>2045</v>
      </c>
      <c r="G8817">
        <v>34049.961120499996</v>
      </c>
    </row>
    <row r="8818" spans="2:7" x14ac:dyDescent="0.25">
      <c r="B8818" t="s">
        <v>226</v>
      </c>
      <c r="C8818" t="s">
        <v>252</v>
      </c>
      <c r="D8818" t="s">
        <v>258</v>
      </c>
      <c r="E8818">
        <v>4</v>
      </c>
      <c r="F8818">
        <v>2050</v>
      </c>
      <c r="G8818">
        <v>32758.969929890001</v>
      </c>
    </row>
    <row r="8819" spans="2:7" x14ac:dyDescent="0.25">
      <c r="B8819" t="s">
        <v>226</v>
      </c>
      <c r="C8819" t="s">
        <v>252</v>
      </c>
      <c r="D8819" t="s">
        <v>258</v>
      </c>
      <c r="E8819">
        <v>5</v>
      </c>
      <c r="F8819">
        <v>2010</v>
      </c>
      <c r="G8819">
        <v>4567.3560225399997</v>
      </c>
    </row>
    <row r="8820" spans="2:7" x14ac:dyDescent="0.25">
      <c r="B8820" t="s">
        <v>226</v>
      </c>
      <c r="C8820" t="s">
        <v>252</v>
      </c>
      <c r="D8820" t="s">
        <v>258</v>
      </c>
      <c r="E8820">
        <v>5</v>
      </c>
      <c r="F8820">
        <v>2015</v>
      </c>
      <c r="G8820">
        <v>8140.2543812100002</v>
      </c>
    </row>
    <row r="8821" spans="2:7" x14ac:dyDescent="0.25">
      <c r="B8821" t="s">
        <v>226</v>
      </c>
      <c r="C8821" t="s">
        <v>252</v>
      </c>
      <c r="D8821" t="s">
        <v>258</v>
      </c>
      <c r="E8821">
        <v>5</v>
      </c>
      <c r="F8821">
        <v>2020</v>
      </c>
      <c r="G8821">
        <v>8567.0533375199993</v>
      </c>
    </row>
    <row r="8822" spans="2:7" x14ac:dyDescent="0.25">
      <c r="B8822" t="s">
        <v>226</v>
      </c>
      <c r="C8822" t="s">
        <v>252</v>
      </c>
      <c r="D8822" t="s">
        <v>258</v>
      </c>
      <c r="E8822">
        <v>5</v>
      </c>
      <c r="F8822">
        <v>2025</v>
      </c>
      <c r="G8822">
        <v>9972.0637044499999</v>
      </c>
    </row>
    <row r="8823" spans="2:7" x14ac:dyDescent="0.25">
      <c r="B8823" t="s">
        <v>226</v>
      </c>
      <c r="C8823" t="s">
        <v>252</v>
      </c>
      <c r="D8823" t="s">
        <v>258</v>
      </c>
      <c r="E8823">
        <v>5</v>
      </c>
      <c r="F8823">
        <v>2030</v>
      </c>
      <c r="G8823">
        <v>9716.5215983199996</v>
      </c>
    </row>
    <row r="8824" spans="2:7" x14ac:dyDescent="0.25">
      <c r="B8824" t="s">
        <v>226</v>
      </c>
      <c r="C8824" t="s">
        <v>252</v>
      </c>
      <c r="D8824" t="s">
        <v>258</v>
      </c>
      <c r="E8824">
        <v>5</v>
      </c>
      <c r="F8824">
        <v>2035</v>
      </c>
      <c r="G8824">
        <v>10781.882465410001</v>
      </c>
    </row>
    <row r="8825" spans="2:7" x14ac:dyDescent="0.25">
      <c r="B8825" t="s">
        <v>226</v>
      </c>
      <c r="C8825" t="s">
        <v>252</v>
      </c>
      <c r="D8825" t="s">
        <v>258</v>
      </c>
      <c r="E8825">
        <v>5</v>
      </c>
      <c r="F8825">
        <v>2040</v>
      </c>
      <c r="G8825">
        <v>9685.5545352900008</v>
      </c>
    </row>
    <row r="8826" spans="2:7" x14ac:dyDescent="0.25">
      <c r="B8826" t="s">
        <v>226</v>
      </c>
      <c r="C8826" t="s">
        <v>252</v>
      </c>
      <c r="D8826" t="s">
        <v>258</v>
      </c>
      <c r="E8826">
        <v>5</v>
      </c>
      <c r="F8826">
        <v>2045</v>
      </c>
      <c r="G8826">
        <v>9698.7185863199993</v>
      </c>
    </row>
    <row r="8827" spans="2:7" x14ac:dyDescent="0.25">
      <c r="B8827" t="s">
        <v>226</v>
      </c>
      <c r="C8827" t="s">
        <v>252</v>
      </c>
      <c r="D8827" t="s">
        <v>258</v>
      </c>
      <c r="E8827">
        <v>5</v>
      </c>
      <c r="F8827">
        <v>2050</v>
      </c>
      <c r="G8827">
        <v>10320.59346056</v>
      </c>
    </row>
    <row r="8828" spans="2:7" x14ac:dyDescent="0.25">
      <c r="B8828" t="s">
        <v>226</v>
      </c>
      <c r="C8828" t="s">
        <v>252</v>
      </c>
      <c r="D8828" t="s">
        <v>258</v>
      </c>
      <c r="E8828">
        <v>6</v>
      </c>
      <c r="F8828">
        <v>2010</v>
      </c>
      <c r="G8828">
        <v>4885.2000312800001</v>
      </c>
    </row>
    <row r="8829" spans="2:7" x14ac:dyDescent="0.25">
      <c r="B8829" t="s">
        <v>226</v>
      </c>
      <c r="C8829" t="s">
        <v>252</v>
      </c>
      <c r="D8829" t="s">
        <v>258</v>
      </c>
      <c r="E8829">
        <v>6</v>
      </c>
      <c r="F8829">
        <v>2015</v>
      </c>
      <c r="G8829">
        <v>4497.8649174800003</v>
      </c>
    </row>
    <row r="8830" spans="2:7" x14ac:dyDescent="0.25">
      <c r="B8830" t="s">
        <v>226</v>
      </c>
      <c r="C8830" t="s">
        <v>252</v>
      </c>
      <c r="D8830" t="s">
        <v>258</v>
      </c>
      <c r="E8830">
        <v>6</v>
      </c>
      <c r="F8830">
        <v>2020</v>
      </c>
      <c r="G8830">
        <v>5681.26057158</v>
      </c>
    </row>
    <row r="8831" spans="2:7" x14ac:dyDescent="0.25">
      <c r="B8831" t="s">
        <v>226</v>
      </c>
      <c r="C8831" t="s">
        <v>252</v>
      </c>
      <c r="D8831" t="s">
        <v>258</v>
      </c>
      <c r="E8831">
        <v>6</v>
      </c>
      <c r="F8831">
        <v>2025</v>
      </c>
      <c r="G8831">
        <v>5010.9360176</v>
      </c>
    </row>
    <row r="8832" spans="2:7" x14ac:dyDescent="0.25">
      <c r="B8832" t="s">
        <v>226</v>
      </c>
      <c r="C8832" t="s">
        <v>252</v>
      </c>
      <c r="D8832" t="s">
        <v>258</v>
      </c>
      <c r="E8832">
        <v>6</v>
      </c>
      <c r="F8832">
        <v>2030</v>
      </c>
      <c r="G8832">
        <v>4779.1450956400004</v>
      </c>
    </row>
    <row r="8833" spans="2:8" x14ac:dyDescent="0.25">
      <c r="B8833" t="s">
        <v>226</v>
      </c>
      <c r="C8833" t="s">
        <v>252</v>
      </c>
      <c r="D8833" t="s">
        <v>258</v>
      </c>
      <c r="E8833">
        <v>6</v>
      </c>
      <c r="F8833">
        <v>2035</v>
      </c>
      <c r="G8833">
        <v>5255.2552930299998</v>
      </c>
    </row>
    <row r="8834" spans="2:8" x14ac:dyDescent="0.25">
      <c r="B8834" t="s">
        <v>226</v>
      </c>
      <c r="C8834" t="s">
        <v>252</v>
      </c>
      <c r="D8834" t="s">
        <v>258</v>
      </c>
      <c r="E8834">
        <v>6</v>
      </c>
      <c r="F8834">
        <v>2040</v>
      </c>
      <c r="G8834">
        <v>5846.54974021</v>
      </c>
    </row>
    <row r="8835" spans="2:8" x14ac:dyDescent="0.25">
      <c r="B8835" t="s">
        <v>226</v>
      </c>
      <c r="C8835" t="s">
        <v>252</v>
      </c>
      <c r="D8835" t="s">
        <v>258</v>
      </c>
      <c r="E8835">
        <v>6</v>
      </c>
      <c r="F8835">
        <v>2045</v>
      </c>
      <c r="G8835">
        <v>4274.1599620699999</v>
      </c>
    </row>
    <row r="8836" spans="2:8" x14ac:dyDescent="0.25">
      <c r="B8836" t="s">
        <v>226</v>
      </c>
      <c r="C8836" t="s">
        <v>252</v>
      </c>
      <c r="D8836" t="s">
        <v>258</v>
      </c>
      <c r="E8836">
        <v>6</v>
      </c>
      <c r="F8836">
        <v>2050</v>
      </c>
      <c r="G8836">
        <v>5553.4342405099997</v>
      </c>
      <c r="H8836" s="161"/>
    </row>
    <row r="8837" spans="2:8" x14ac:dyDescent="0.25">
      <c r="B8837" t="s">
        <v>226</v>
      </c>
      <c r="C8837" t="s">
        <v>252</v>
      </c>
      <c r="D8837" t="s">
        <v>259</v>
      </c>
      <c r="E8837">
        <v>1</v>
      </c>
      <c r="F8837">
        <v>2010</v>
      </c>
      <c r="G8837" s="161">
        <v>285867.12378199998</v>
      </c>
      <c r="H8837" s="161"/>
    </row>
    <row r="8838" spans="2:8" x14ac:dyDescent="0.25">
      <c r="B8838" t="s">
        <v>226</v>
      </c>
      <c r="C8838" t="s">
        <v>252</v>
      </c>
      <c r="D8838" t="s">
        <v>259</v>
      </c>
      <c r="E8838">
        <v>1</v>
      </c>
      <c r="F8838">
        <v>2015</v>
      </c>
      <c r="G8838" s="161">
        <v>310073.90447200002</v>
      </c>
      <c r="H8838" s="161"/>
    </row>
    <row r="8839" spans="2:8" x14ac:dyDescent="0.25">
      <c r="B8839" t="s">
        <v>226</v>
      </c>
      <c r="C8839" t="s">
        <v>252</v>
      </c>
      <c r="D8839" t="s">
        <v>259</v>
      </c>
      <c r="E8839">
        <v>1</v>
      </c>
      <c r="F8839">
        <v>2020</v>
      </c>
      <c r="G8839" s="161">
        <v>344668.07714000001</v>
      </c>
      <c r="H8839" s="161"/>
    </row>
    <row r="8840" spans="2:8" x14ac:dyDescent="0.25">
      <c r="B8840" t="s">
        <v>226</v>
      </c>
      <c r="C8840" t="s">
        <v>252</v>
      </c>
      <c r="D8840" t="s">
        <v>259</v>
      </c>
      <c r="E8840">
        <v>1</v>
      </c>
      <c r="F8840">
        <v>2025</v>
      </c>
      <c r="G8840" s="161">
        <v>361674.22552500002</v>
      </c>
      <c r="H8840" s="161"/>
    </row>
    <row r="8841" spans="2:8" x14ac:dyDescent="0.25">
      <c r="B8841" t="s">
        <v>226</v>
      </c>
      <c r="C8841" t="s">
        <v>252</v>
      </c>
      <c r="D8841" t="s">
        <v>259</v>
      </c>
      <c r="E8841">
        <v>1</v>
      </c>
      <c r="F8841">
        <v>2030</v>
      </c>
      <c r="G8841" s="161">
        <v>388676.47775700002</v>
      </c>
      <c r="H8841" s="161"/>
    </row>
    <row r="8842" spans="2:8" x14ac:dyDescent="0.25">
      <c r="B8842" t="s">
        <v>226</v>
      </c>
      <c r="C8842" t="s">
        <v>252</v>
      </c>
      <c r="D8842" t="s">
        <v>259</v>
      </c>
      <c r="E8842">
        <v>1</v>
      </c>
      <c r="F8842">
        <v>2035</v>
      </c>
      <c r="G8842" s="161">
        <v>419010.09336399997</v>
      </c>
      <c r="H8842" s="161"/>
    </row>
    <row r="8843" spans="2:8" x14ac:dyDescent="0.25">
      <c r="B8843" t="s">
        <v>226</v>
      </c>
      <c r="C8843" t="s">
        <v>252</v>
      </c>
      <c r="D8843" t="s">
        <v>259</v>
      </c>
      <c r="E8843">
        <v>1</v>
      </c>
      <c r="F8843">
        <v>2040</v>
      </c>
      <c r="G8843" s="161">
        <v>432880.254632</v>
      </c>
      <c r="H8843" s="161"/>
    </row>
    <row r="8844" spans="2:8" x14ac:dyDescent="0.25">
      <c r="B8844" t="s">
        <v>226</v>
      </c>
      <c r="C8844" t="s">
        <v>252</v>
      </c>
      <c r="D8844" t="s">
        <v>259</v>
      </c>
      <c r="E8844">
        <v>1</v>
      </c>
      <c r="F8844">
        <v>2045</v>
      </c>
      <c r="G8844" s="161">
        <v>435035.79343299998</v>
      </c>
      <c r="H8844" s="161"/>
    </row>
    <row r="8845" spans="2:8" x14ac:dyDescent="0.25">
      <c r="B8845" t="s">
        <v>226</v>
      </c>
      <c r="C8845" t="s">
        <v>252</v>
      </c>
      <c r="D8845" t="s">
        <v>259</v>
      </c>
      <c r="E8845">
        <v>1</v>
      </c>
      <c r="F8845">
        <v>2050</v>
      </c>
      <c r="G8845" s="161">
        <v>435583.71815099998</v>
      </c>
      <c r="H8845" s="161"/>
    </row>
    <row r="8846" spans="2:8" x14ac:dyDescent="0.25">
      <c r="B8846" t="s">
        <v>226</v>
      </c>
      <c r="C8846" t="s">
        <v>252</v>
      </c>
      <c r="D8846" t="s">
        <v>259</v>
      </c>
      <c r="E8846">
        <v>2</v>
      </c>
      <c r="F8846">
        <v>2010</v>
      </c>
      <c r="G8846" s="161">
        <v>171658.10724000001</v>
      </c>
      <c r="H8846" s="161"/>
    </row>
    <row r="8847" spans="2:8" x14ac:dyDescent="0.25">
      <c r="B8847" t="s">
        <v>226</v>
      </c>
      <c r="C8847" t="s">
        <v>252</v>
      </c>
      <c r="D8847" t="s">
        <v>259</v>
      </c>
      <c r="E8847">
        <v>2</v>
      </c>
      <c r="F8847">
        <v>2015</v>
      </c>
      <c r="G8847" s="161">
        <v>155619.01621199999</v>
      </c>
      <c r="H8847" s="161"/>
    </row>
    <row r="8848" spans="2:8" x14ac:dyDescent="0.25">
      <c r="B8848" t="s">
        <v>226</v>
      </c>
      <c r="C8848" t="s">
        <v>252</v>
      </c>
      <c r="D8848" t="s">
        <v>259</v>
      </c>
      <c r="E8848">
        <v>2</v>
      </c>
      <c r="F8848">
        <v>2020</v>
      </c>
      <c r="G8848" s="161">
        <v>155461.837279</v>
      </c>
      <c r="H8848" s="161"/>
    </row>
    <row r="8849" spans="2:8" x14ac:dyDescent="0.25">
      <c r="B8849" t="s">
        <v>226</v>
      </c>
      <c r="C8849" t="s">
        <v>252</v>
      </c>
      <c r="D8849" t="s">
        <v>259</v>
      </c>
      <c r="E8849">
        <v>2</v>
      </c>
      <c r="F8849">
        <v>2025</v>
      </c>
      <c r="G8849" s="161">
        <v>163097.07058699999</v>
      </c>
      <c r="H8849" s="161"/>
    </row>
    <row r="8850" spans="2:8" x14ac:dyDescent="0.25">
      <c r="B8850" t="s">
        <v>226</v>
      </c>
      <c r="C8850" t="s">
        <v>252</v>
      </c>
      <c r="D8850" t="s">
        <v>259</v>
      </c>
      <c r="E8850">
        <v>2</v>
      </c>
      <c r="F8850">
        <v>2030</v>
      </c>
      <c r="G8850" s="161">
        <v>172210.256525</v>
      </c>
      <c r="H8850" s="161"/>
    </row>
    <row r="8851" spans="2:8" x14ac:dyDescent="0.25">
      <c r="B8851" t="s">
        <v>226</v>
      </c>
      <c r="C8851" t="s">
        <v>252</v>
      </c>
      <c r="D8851" t="s">
        <v>259</v>
      </c>
      <c r="E8851">
        <v>2</v>
      </c>
      <c r="F8851">
        <v>2035</v>
      </c>
      <c r="G8851" s="161">
        <v>171949.4791</v>
      </c>
      <c r="H8851" s="161"/>
    </row>
    <row r="8852" spans="2:8" x14ac:dyDescent="0.25">
      <c r="B8852" t="s">
        <v>226</v>
      </c>
      <c r="C8852" t="s">
        <v>252</v>
      </c>
      <c r="D8852" t="s">
        <v>259</v>
      </c>
      <c r="E8852">
        <v>2</v>
      </c>
      <c r="F8852">
        <v>2040</v>
      </c>
      <c r="G8852" s="161">
        <v>176367.14766700001</v>
      </c>
      <c r="H8852" s="161"/>
    </row>
    <row r="8853" spans="2:8" x14ac:dyDescent="0.25">
      <c r="B8853" t="s">
        <v>226</v>
      </c>
      <c r="C8853" t="s">
        <v>252</v>
      </c>
      <c r="D8853" t="s">
        <v>259</v>
      </c>
      <c r="E8853">
        <v>2</v>
      </c>
      <c r="F8853">
        <v>2045</v>
      </c>
      <c r="G8853" s="161">
        <v>172228.993759</v>
      </c>
      <c r="H8853" s="161"/>
    </row>
    <row r="8854" spans="2:8" x14ac:dyDescent="0.25">
      <c r="B8854" t="s">
        <v>226</v>
      </c>
      <c r="C8854" t="s">
        <v>252</v>
      </c>
      <c r="D8854" t="s">
        <v>259</v>
      </c>
      <c r="E8854">
        <v>2</v>
      </c>
      <c r="F8854">
        <v>2050</v>
      </c>
      <c r="G8854" s="161">
        <v>165463.35208800001</v>
      </c>
    </row>
    <row r="8855" spans="2:8" x14ac:dyDescent="0.25">
      <c r="B8855" t="s">
        <v>226</v>
      </c>
      <c r="C8855" t="s">
        <v>252</v>
      </c>
      <c r="D8855" t="s">
        <v>259</v>
      </c>
      <c r="E8855">
        <v>3</v>
      </c>
      <c r="F8855">
        <v>2010</v>
      </c>
      <c r="G8855">
        <v>37129.524713040002</v>
      </c>
    </row>
    <row r="8856" spans="2:8" x14ac:dyDescent="0.25">
      <c r="B8856" t="s">
        <v>226</v>
      </c>
      <c r="C8856" t="s">
        <v>252</v>
      </c>
      <c r="D8856" t="s">
        <v>259</v>
      </c>
      <c r="E8856">
        <v>3</v>
      </c>
      <c r="F8856">
        <v>2015</v>
      </c>
      <c r="G8856">
        <v>35735.986163859998</v>
      </c>
    </row>
    <row r="8857" spans="2:8" x14ac:dyDescent="0.25">
      <c r="B8857" t="s">
        <v>226</v>
      </c>
      <c r="C8857" t="s">
        <v>252</v>
      </c>
      <c r="D8857" t="s">
        <v>259</v>
      </c>
      <c r="E8857">
        <v>3</v>
      </c>
      <c r="F8857">
        <v>2020</v>
      </c>
      <c r="G8857">
        <v>39164.758130100003</v>
      </c>
    </row>
    <row r="8858" spans="2:8" x14ac:dyDescent="0.25">
      <c r="B8858" t="s">
        <v>226</v>
      </c>
      <c r="C8858" t="s">
        <v>252</v>
      </c>
      <c r="D8858" t="s">
        <v>259</v>
      </c>
      <c r="E8858">
        <v>3</v>
      </c>
      <c r="F8858">
        <v>2025</v>
      </c>
      <c r="G8858">
        <v>37585.176339019999</v>
      </c>
    </row>
    <row r="8859" spans="2:8" x14ac:dyDescent="0.25">
      <c r="B8859" t="s">
        <v>226</v>
      </c>
      <c r="C8859" t="s">
        <v>252</v>
      </c>
      <c r="D8859" t="s">
        <v>259</v>
      </c>
      <c r="E8859">
        <v>3</v>
      </c>
      <c r="F8859">
        <v>2030</v>
      </c>
      <c r="G8859">
        <v>34892.632650910004</v>
      </c>
    </row>
    <row r="8860" spans="2:8" x14ac:dyDescent="0.25">
      <c r="B8860" t="s">
        <v>226</v>
      </c>
      <c r="C8860" t="s">
        <v>252</v>
      </c>
      <c r="D8860" t="s">
        <v>259</v>
      </c>
      <c r="E8860">
        <v>3</v>
      </c>
      <c r="F8860">
        <v>2035</v>
      </c>
      <c r="G8860">
        <v>38646.851216460003</v>
      </c>
    </row>
    <row r="8861" spans="2:8" x14ac:dyDescent="0.25">
      <c r="B8861" t="s">
        <v>226</v>
      </c>
      <c r="C8861" t="s">
        <v>252</v>
      </c>
      <c r="D8861" t="s">
        <v>259</v>
      </c>
      <c r="E8861">
        <v>3</v>
      </c>
      <c r="F8861">
        <v>2040</v>
      </c>
      <c r="G8861">
        <v>34996.359996400002</v>
      </c>
    </row>
    <row r="8862" spans="2:8" x14ac:dyDescent="0.25">
      <c r="B8862" t="s">
        <v>226</v>
      </c>
      <c r="C8862" t="s">
        <v>252</v>
      </c>
      <c r="D8862" t="s">
        <v>259</v>
      </c>
      <c r="E8862">
        <v>3</v>
      </c>
      <c r="F8862">
        <v>2045</v>
      </c>
      <c r="G8862">
        <v>35863.757480710003</v>
      </c>
    </row>
    <row r="8863" spans="2:8" x14ac:dyDescent="0.25">
      <c r="B8863" t="s">
        <v>226</v>
      </c>
      <c r="C8863" t="s">
        <v>252</v>
      </c>
      <c r="D8863" t="s">
        <v>259</v>
      </c>
      <c r="E8863">
        <v>3</v>
      </c>
      <c r="F8863">
        <v>2050</v>
      </c>
      <c r="G8863">
        <v>38329.52210573</v>
      </c>
    </row>
    <row r="8864" spans="2:8" x14ac:dyDescent="0.25">
      <c r="B8864" t="s">
        <v>226</v>
      </c>
      <c r="C8864" t="s">
        <v>252</v>
      </c>
      <c r="D8864" t="s">
        <v>259</v>
      </c>
      <c r="E8864">
        <v>4</v>
      </c>
      <c r="F8864">
        <v>2010</v>
      </c>
      <c r="G8864">
        <v>15407.45752967</v>
      </c>
    </row>
    <row r="8865" spans="2:7" x14ac:dyDescent="0.25">
      <c r="B8865" t="s">
        <v>226</v>
      </c>
      <c r="C8865" t="s">
        <v>252</v>
      </c>
      <c r="D8865" t="s">
        <v>259</v>
      </c>
      <c r="E8865">
        <v>4</v>
      </c>
      <c r="F8865">
        <v>2015</v>
      </c>
      <c r="G8865">
        <v>20058.7027289</v>
      </c>
    </row>
    <row r="8866" spans="2:7" x14ac:dyDescent="0.25">
      <c r="B8866" t="s">
        <v>226</v>
      </c>
      <c r="C8866" t="s">
        <v>252</v>
      </c>
      <c r="D8866" t="s">
        <v>259</v>
      </c>
      <c r="E8866">
        <v>4</v>
      </c>
      <c r="F8866">
        <v>2020</v>
      </c>
      <c r="G8866">
        <v>21199.857359959999</v>
      </c>
    </row>
    <row r="8867" spans="2:7" x14ac:dyDescent="0.25">
      <c r="B8867" t="s">
        <v>226</v>
      </c>
      <c r="C8867" t="s">
        <v>252</v>
      </c>
      <c r="D8867" t="s">
        <v>259</v>
      </c>
      <c r="E8867">
        <v>4</v>
      </c>
      <c r="F8867">
        <v>2025</v>
      </c>
      <c r="G8867">
        <v>23208.714548479998</v>
      </c>
    </row>
    <row r="8868" spans="2:7" x14ac:dyDescent="0.25">
      <c r="B8868" t="s">
        <v>226</v>
      </c>
      <c r="C8868" t="s">
        <v>252</v>
      </c>
      <c r="D8868" t="s">
        <v>259</v>
      </c>
      <c r="E8868">
        <v>4</v>
      </c>
      <c r="F8868">
        <v>2030</v>
      </c>
      <c r="G8868">
        <v>19091.186886790001</v>
      </c>
    </row>
    <row r="8869" spans="2:7" x14ac:dyDescent="0.25">
      <c r="B8869" t="s">
        <v>226</v>
      </c>
      <c r="C8869" t="s">
        <v>252</v>
      </c>
      <c r="D8869" t="s">
        <v>259</v>
      </c>
      <c r="E8869">
        <v>4</v>
      </c>
      <c r="F8869">
        <v>2035</v>
      </c>
      <c r="G8869">
        <v>20944.988939139999</v>
      </c>
    </row>
    <row r="8870" spans="2:7" x14ac:dyDescent="0.25">
      <c r="B8870" t="s">
        <v>226</v>
      </c>
      <c r="C8870" t="s">
        <v>252</v>
      </c>
      <c r="D8870" t="s">
        <v>259</v>
      </c>
      <c r="E8870">
        <v>4</v>
      </c>
      <c r="F8870">
        <v>2040</v>
      </c>
      <c r="G8870">
        <v>20544.24849623</v>
      </c>
    </row>
    <row r="8871" spans="2:7" x14ac:dyDescent="0.25">
      <c r="B8871" t="s">
        <v>226</v>
      </c>
      <c r="C8871" t="s">
        <v>252</v>
      </c>
      <c r="D8871" t="s">
        <v>259</v>
      </c>
      <c r="E8871">
        <v>4</v>
      </c>
      <c r="F8871">
        <v>2045</v>
      </c>
      <c r="G8871">
        <v>22316.59083737</v>
      </c>
    </row>
    <row r="8872" spans="2:7" x14ac:dyDescent="0.25">
      <c r="B8872" t="s">
        <v>226</v>
      </c>
      <c r="C8872" t="s">
        <v>252</v>
      </c>
      <c r="D8872" t="s">
        <v>259</v>
      </c>
      <c r="E8872">
        <v>4</v>
      </c>
      <c r="F8872">
        <v>2050</v>
      </c>
      <c r="G8872">
        <v>21458.051451830001</v>
      </c>
    </row>
    <row r="8873" spans="2:7" x14ac:dyDescent="0.25">
      <c r="B8873" t="s">
        <v>226</v>
      </c>
      <c r="C8873" t="s">
        <v>252</v>
      </c>
      <c r="D8873" t="s">
        <v>259</v>
      </c>
      <c r="E8873">
        <v>5</v>
      </c>
      <c r="F8873">
        <v>2010</v>
      </c>
      <c r="G8873">
        <v>2833.09535379</v>
      </c>
    </row>
    <row r="8874" spans="2:7" x14ac:dyDescent="0.25">
      <c r="B8874" t="s">
        <v>226</v>
      </c>
      <c r="C8874" t="s">
        <v>252</v>
      </c>
      <c r="D8874" t="s">
        <v>259</v>
      </c>
      <c r="E8874">
        <v>5</v>
      </c>
      <c r="F8874">
        <v>2015</v>
      </c>
      <c r="G8874">
        <v>5134.5140145900004</v>
      </c>
    </row>
    <row r="8875" spans="2:7" x14ac:dyDescent="0.25">
      <c r="B8875" t="s">
        <v>226</v>
      </c>
      <c r="C8875" t="s">
        <v>252</v>
      </c>
      <c r="D8875" t="s">
        <v>259</v>
      </c>
      <c r="E8875">
        <v>5</v>
      </c>
      <c r="F8875">
        <v>2020</v>
      </c>
      <c r="G8875">
        <v>7092.8717360700002</v>
      </c>
    </row>
    <row r="8876" spans="2:7" x14ac:dyDescent="0.25">
      <c r="B8876" t="s">
        <v>226</v>
      </c>
      <c r="C8876" t="s">
        <v>252</v>
      </c>
      <c r="D8876" t="s">
        <v>259</v>
      </c>
      <c r="E8876">
        <v>5</v>
      </c>
      <c r="F8876">
        <v>2025</v>
      </c>
      <c r="G8876">
        <v>6056.5992453099998</v>
      </c>
    </row>
    <row r="8877" spans="2:7" x14ac:dyDescent="0.25">
      <c r="B8877" t="s">
        <v>226</v>
      </c>
      <c r="C8877" t="s">
        <v>252</v>
      </c>
      <c r="D8877" t="s">
        <v>259</v>
      </c>
      <c r="E8877">
        <v>5</v>
      </c>
      <c r="F8877">
        <v>2030</v>
      </c>
      <c r="G8877">
        <v>6525.4044953900002</v>
      </c>
    </row>
    <row r="8878" spans="2:7" x14ac:dyDescent="0.25">
      <c r="B8878" t="s">
        <v>226</v>
      </c>
      <c r="C8878" t="s">
        <v>252</v>
      </c>
      <c r="D8878" t="s">
        <v>259</v>
      </c>
      <c r="E8878">
        <v>5</v>
      </c>
      <c r="F8878">
        <v>2035</v>
      </c>
      <c r="G8878">
        <v>6646.5328418500003</v>
      </c>
    </row>
    <row r="8879" spans="2:7" x14ac:dyDescent="0.25">
      <c r="B8879" t="s">
        <v>226</v>
      </c>
      <c r="C8879" t="s">
        <v>252</v>
      </c>
      <c r="D8879" t="s">
        <v>259</v>
      </c>
      <c r="E8879">
        <v>5</v>
      </c>
      <c r="F8879">
        <v>2040</v>
      </c>
      <c r="G8879">
        <v>6494.00928819</v>
      </c>
    </row>
    <row r="8880" spans="2:7" x14ac:dyDescent="0.25">
      <c r="B8880" t="s">
        <v>226</v>
      </c>
      <c r="C8880" t="s">
        <v>252</v>
      </c>
      <c r="D8880" t="s">
        <v>259</v>
      </c>
      <c r="E8880">
        <v>5</v>
      </c>
      <c r="F8880">
        <v>2045</v>
      </c>
      <c r="G8880">
        <v>6022.6465238399996</v>
      </c>
    </row>
    <row r="8881" spans="2:7" x14ac:dyDescent="0.25">
      <c r="B8881" t="s">
        <v>226</v>
      </c>
      <c r="C8881" t="s">
        <v>252</v>
      </c>
      <c r="D8881" t="s">
        <v>259</v>
      </c>
      <c r="E8881">
        <v>5</v>
      </c>
      <c r="F8881">
        <v>2050</v>
      </c>
      <c r="G8881">
        <v>7090.9676848500003</v>
      </c>
    </row>
    <row r="8882" spans="2:7" x14ac:dyDescent="0.25">
      <c r="B8882" t="s">
        <v>226</v>
      </c>
      <c r="C8882" t="s">
        <v>252</v>
      </c>
      <c r="D8882" t="s">
        <v>259</v>
      </c>
      <c r="E8882">
        <v>6</v>
      </c>
      <c r="F8882">
        <v>2010</v>
      </c>
      <c r="G8882">
        <v>1021.20971552</v>
      </c>
    </row>
    <row r="8883" spans="2:7" x14ac:dyDescent="0.25">
      <c r="B8883" t="s">
        <v>226</v>
      </c>
      <c r="C8883" t="s">
        <v>252</v>
      </c>
      <c r="D8883" t="s">
        <v>259</v>
      </c>
      <c r="E8883">
        <v>6</v>
      </c>
      <c r="F8883">
        <v>2015</v>
      </c>
      <c r="G8883">
        <v>1956</v>
      </c>
    </row>
    <row r="8884" spans="2:7" x14ac:dyDescent="0.25">
      <c r="B8884" t="s">
        <v>226</v>
      </c>
      <c r="C8884" t="s">
        <v>252</v>
      </c>
      <c r="D8884" t="s">
        <v>259</v>
      </c>
      <c r="E8884">
        <v>6</v>
      </c>
      <c r="F8884">
        <v>2020</v>
      </c>
      <c r="G8884">
        <v>973.87066227000003</v>
      </c>
    </row>
    <row r="8885" spans="2:7" x14ac:dyDescent="0.25">
      <c r="B8885" t="s">
        <v>226</v>
      </c>
      <c r="C8885" t="s">
        <v>252</v>
      </c>
      <c r="D8885" t="s">
        <v>259</v>
      </c>
      <c r="E8885">
        <v>6</v>
      </c>
      <c r="F8885">
        <v>2025</v>
      </c>
      <c r="G8885">
        <v>2416.0925280199999</v>
      </c>
    </row>
    <row r="8886" spans="2:7" x14ac:dyDescent="0.25">
      <c r="B8886" t="s">
        <v>226</v>
      </c>
      <c r="C8886" t="s">
        <v>252</v>
      </c>
      <c r="D8886" t="s">
        <v>259</v>
      </c>
      <c r="E8886">
        <v>6</v>
      </c>
      <c r="F8886">
        <v>2030</v>
      </c>
      <c r="G8886">
        <v>2837.9007387400002</v>
      </c>
    </row>
    <row r="8887" spans="2:7" x14ac:dyDescent="0.25">
      <c r="B8887" t="s">
        <v>226</v>
      </c>
      <c r="C8887" t="s">
        <v>252</v>
      </c>
      <c r="D8887" t="s">
        <v>259</v>
      </c>
      <c r="E8887">
        <v>6</v>
      </c>
      <c r="F8887">
        <v>2035</v>
      </c>
      <c r="G8887">
        <v>3419.8410913399998</v>
      </c>
    </row>
    <row r="8888" spans="2:7" x14ac:dyDescent="0.25">
      <c r="B8888" t="s">
        <v>226</v>
      </c>
      <c r="C8888" t="s">
        <v>252</v>
      </c>
      <c r="D8888" t="s">
        <v>259</v>
      </c>
      <c r="E8888">
        <v>6</v>
      </c>
      <c r="F8888">
        <v>2040</v>
      </c>
      <c r="G8888">
        <v>4358.6769893800001</v>
      </c>
    </row>
    <row r="8889" spans="2:7" x14ac:dyDescent="0.25">
      <c r="B8889" t="s">
        <v>226</v>
      </c>
      <c r="C8889" t="s">
        <v>252</v>
      </c>
      <c r="D8889" t="s">
        <v>259</v>
      </c>
      <c r="E8889">
        <v>6</v>
      </c>
      <c r="F8889">
        <v>2045</v>
      </c>
      <c r="G8889">
        <v>2065.95114603</v>
      </c>
    </row>
    <row r="8890" spans="2:7" x14ac:dyDescent="0.25">
      <c r="B8890" t="s">
        <v>226</v>
      </c>
      <c r="C8890" t="s">
        <v>252</v>
      </c>
      <c r="D8890" t="s">
        <v>259</v>
      </c>
      <c r="E8890">
        <v>6</v>
      </c>
      <c r="F8890">
        <v>2050</v>
      </c>
      <c r="G8890">
        <v>2556</v>
      </c>
    </row>
  </sheetData>
  <mergeCells count="79">
    <mergeCell ref="N2:P2"/>
    <mergeCell ref="Q2:S2"/>
    <mergeCell ref="T2:V2"/>
    <mergeCell ref="N16:P16"/>
    <mergeCell ref="Q16:S16"/>
    <mergeCell ref="T16:V16"/>
    <mergeCell ref="AO16:AQ16"/>
    <mergeCell ref="N17:P17"/>
    <mergeCell ref="Q17:S17"/>
    <mergeCell ref="T17:V17"/>
    <mergeCell ref="W17:Y17"/>
    <mergeCell ref="Z17:AB17"/>
    <mergeCell ref="AC17:AE17"/>
    <mergeCell ref="AF17:AH17"/>
    <mergeCell ref="AI17:AK17"/>
    <mergeCell ref="AL17:AN17"/>
    <mergeCell ref="W16:Y16"/>
    <mergeCell ref="Z16:AB16"/>
    <mergeCell ref="AC16:AE16"/>
    <mergeCell ref="AF16:AH16"/>
    <mergeCell ref="AI16:AK16"/>
    <mergeCell ref="AL16:AN16"/>
    <mergeCell ref="AO17:AQ17"/>
    <mergeCell ref="N31:P31"/>
    <mergeCell ref="Q31:S31"/>
    <mergeCell ref="T31:V31"/>
    <mergeCell ref="W31:Y31"/>
    <mergeCell ref="Z31:AB31"/>
    <mergeCell ref="AC31:AE31"/>
    <mergeCell ref="AF31:AH31"/>
    <mergeCell ref="AI31:AK31"/>
    <mergeCell ref="AL31:AN31"/>
    <mergeCell ref="AO31:AQ31"/>
    <mergeCell ref="N32:P32"/>
    <mergeCell ref="Q32:S32"/>
    <mergeCell ref="T32:V32"/>
    <mergeCell ref="W32:Y32"/>
    <mergeCell ref="Z32:AB32"/>
    <mergeCell ref="AC32:AE32"/>
    <mergeCell ref="AF32:AH32"/>
    <mergeCell ref="AI32:AK32"/>
    <mergeCell ref="AL32:AN32"/>
    <mergeCell ref="AO32:AQ32"/>
    <mergeCell ref="K34:K44"/>
    <mergeCell ref="K45:K55"/>
    <mergeCell ref="K56:K66"/>
    <mergeCell ref="N69:P69"/>
    <mergeCell ref="Q69:S69"/>
    <mergeCell ref="T69:V69"/>
    <mergeCell ref="W69:Y69"/>
    <mergeCell ref="Z69:AB69"/>
    <mergeCell ref="AC69:AE69"/>
    <mergeCell ref="L74:L75"/>
    <mergeCell ref="AF69:AH69"/>
    <mergeCell ref="AI69:AK69"/>
    <mergeCell ref="AL69:AN69"/>
    <mergeCell ref="AO69:AQ69"/>
    <mergeCell ref="N70:P70"/>
    <mergeCell ref="Q70:S70"/>
    <mergeCell ref="T70:V70"/>
    <mergeCell ref="W70:Y70"/>
    <mergeCell ref="Z70:AB70"/>
    <mergeCell ref="AC70:AE70"/>
    <mergeCell ref="AF70:AH70"/>
    <mergeCell ref="AI70:AK70"/>
    <mergeCell ref="AL70:AN70"/>
    <mergeCell ref="AO70:AQ70"/>
    <mergeCell ref="L72:L73"/>
    <mergeCell ref="T82:U82"/>
    <mergeCell ref="L84:L85"/>
    <mergeCell ref="Q84:Q89"/>
    <mergeCell ref="R84:R85"/>
    <mergeCell ref="R86:R87"/>
    <mergeCell ref="R88:R89"/>
    <mergeCell ref="Q90:Q95"/>
    <mergeCell ref="R90:R91"/>
    <mergeCell ref="R92:R93"/>
    <mergeCell ref="R94:R95"/>
    <mergeCell ref="L82:L83"/>
  </mergeCells>
  <pageMargins left="0.7" right="0.7" top="0.75" bottom="0.75" header="0.3" footer="0.3"/>
  <pageSetup paperSize="9" orientation="portrait"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05"/>
  <sheetViews>
    <sheetView zoomScale="80" zoomScaleNormal="80" workbookViewId="0">
      <selection activeCell="H16" sqref="H16"/>
    </sheetView>
  </sheetViews>
  <sheetFormatPr defaultRowHeight="15" x14ac:dyDescent="0.25"/>
  <cols>
    <col min="1" max="1" width="13" bestFit="1" customWidth="1"/>
    <col min="2" max="2" width="19.28515625" bestFit="1" customWidth="1"/>
    <col min="3" max="3" width="28.28515625" customWidth="1"/>
    <col min="4" max="4" width="30" bestFit="1" customWidth="1"/>
    <col min="5" max="5" width="21.5703125" bestFit="1" customWidth="1"/>
    <col min="6" max="6" width="28.42578125" bestFit="1" customWidth="1"/>
    <col min="10" max="10" width="28.28515625" bestFit="1" customWidth="1"/>
    <col min="11" max="11" width="12.85546875" bestFit="1" customWidth="1"/>
    <col min="12" max="12" width="14.42578125" bestFit="1" customWidth="1"/>
    <col min="13" max="13" width="8.7109375" bestFit="1" customWidth="1"/>
    <col min="14" max="14" width="10.7109375" bestFit="1" customWidth="1"/>
    <col min="15" max="15" width="11.28515625" bestFit="1" customWidth="1"/>
    <col min="16" max="16" width="9.85546875" bestFit="1" customWidth="1"/>
    <col min="17" max="17" width="10.7109375" bestFit="1" customWidth="1"/>
    <col min="18" max="18" width="11.28515625" bestFit="1" customWidth="1"/>
    <col min="19" max="19" width="8.7109375" bestFit="1" customWidth="1"/>
    <col min="20" max="20" width="10.7109375" bestFit="1" customWidth="1"/>
    <col min="21" max="21" width="11.28515625" bestFit="1" customWidth="1"/>
  </cols>
  <sheetData>
    <row r="1" spans="1:21" x14ac:dyDescent="0.25">
      <c r="A1" t="s">
        <v>200</v>
      </c>
      <c r="B1" t="s">
        <v>201</v>
      </c>
      <c r="C1" t="s">
        <v>202</v>
      </c>
      <c r="D1" t="s">
        <v>203</v>
      </c>
      <c r="E1" t="s">
        <v>204</v>
      </c>
      <c r="F1" t="s">
        <v>205</v>
      </c>
    </row>
    <row r="2" spans="1:21" ht="17.25" x14ac:dyDescent="0.25">
      <c r="A2" s="237" t="s">
        <v>269</v>
      </c>
      <c r="B2" s="237"/>
      <c r="C2" s="237"/>
      <c r="D2" s="237"/>
      <c r="E2" s="237"/>
      <c r="F2" s="237" t="s">
        <v>277</v>
      </c>
    </row>
    <row r="3" spans="1:21" x14ac:dyDescent="0.25">
      <c r="A3" s="238" t="s">
        <v>271</v>
      </c>
      <c r="B3" s="238" t="s">
        <v>278</v>
      </c>
      <c r="C3" s="238" t="s">
        <v>202</v>
      </c>
      <c r="D3" s="238" t="s">
        <v>279</v>
      </c>
      <c r="E3" s="238" t="s">
        <v>280</v>
      </c>
      <c r="F3" s="238" t="s">
        <v>281</v>
      </c>
    </row>
    <row r="4" spans="1:21" x14ac:dyDescent="0.25">
      <c r="A4">
        <v>1</v>
      </c>
      <c r="B4">
        <v>110</v>
      </c>
      <c r="D4" t="s">
        <v>206</v>
      </c>
      <c r="E4">
        <v>1</v>
      </c>
      <c r="F4">
        <v>93</v>
      </c>
    </row>
    <row r="5" spans="1:21" x14ac:dyDescent="0.25">
      <c r="A5">
        <v>2</v>
      </c>
      <c r="B5">
        <v>110</v>
      </c>
      <c r="D5" t="s">
        <v>207</v>
      </c>
      <c r="E5">
        <v>7</v>
      </c>
      <c r="F5">
        <v>1288</v>
      </c>
    </row>
    <row r="6" spans="1:21" x14ac:dyDescent="0.25">
      <c r="A6">
        <v>3</v>
      </c>
      <c r="B6">
        <v>110</v>
      </c>
      <c r="C6" t="s">
        <v>208</v>
      </c>
      <c r="D6" t="s">
        <v>209</v>
      </c>
      <c r="E6">
        <v>2</v>
      </c>
      <c r="F6">
        <v>366</v>
      </c>
    </row>
    <row r="7" spans="1:21" x14ac:dyDescent="0.25">
      <c r="A7">
        <v>4</v>
      </c>
      <c r="B7">
        <v>110</v>
      </c>
      <c r="C7" t="s">
        <v>208</v>
      </c>
      <c r="D7" t="s">
        <v>210</v>
      </c>
      <c r="E7">
        <v>3</v>
      </c>
      <c r="F7">
        <v>622</v>
      </c>
    </row>
    <row r="8" spans="1:21" x14ac:dyDescent="0.25">
      <c r="A8">
        <v>5</v>
      </c>
      <c r="B8">
        <v>110</v>
      </c>
      <c r="C8" t="s">
        <v>208</v>
      </c>
      <c r="D8" t="s">
        <v>206</v>
      </c>
      <c r="E8">
        <v>29</v>
      </c>
      <c r="F8">
        <v>4589</v>
      </c>
    </row>
    <row r="9" spans="1:21" x14ac:dyDescent="0.25">
      <c r="A9">
        <v>6</v>
      </c>
      <c r="B9">
        <v>110</v>
      </c>
      <c r="C9" t="s">
        <v>208</v>
      </c>
      <c r="D9" t="s">
        <v>211</v>
      </c>
      <c r="E9">
        <v>4</v>
      </c>
      <c r="F9">
        <v>653</v>
      </c>
    </row>
    <row r="10" spans="1:21" x14ac:dyDescent="0.25">
      <c r="A10">
        <v>7</v>
      </c>
      <c r="B10">
        <v>110</v>
      </c>
      <c r="C10" t="s">
        <v>208</v>
      </c>
      <c r="D10" t="s">
        <v>207</v>
      </c>
      <c r="E10">
        <v>1880</v>
      </c>
      <c r="F10">
        <v>354149</v>
      </c>
    </row>
    <row r="11" spans="1:21" x14ac:dyDescent="0.25">
      <c r="A11">
        <v>8</v>
      </c>
      <c r="B11">
        <v>110</v>
      </c>
      <c r="C11" t="s">
        <v>212</v>
      </c>
      <c r="D11" t="s">
        <v>210</v>
      </c>
      <c r="E11">
        <v>12</v>
      </c>
      <c r="F11">
        <v>2279</v>
      </c>
    </row>
    <row r="12" spans="1:21" ht="15.75" thickBot="1" x14ac:dyDescent="0.3">
      <c r="A12">
        <v>9</v>
      </c>
      <c r="B12">
        <v>110</v>
      </c>
      <c r="C12" t="s">
        <v>212</v>
      </c>
      <c r="D12" t="s">
        <v>207</v>
      </c>
      <c r="E12">
        <v>75</v>
      </c>
      <c r="F12">
        <v>15449</v>
      </c>
      <c r="M12" s="268" t="s">
        <v>214</v>
      </c>
      <c r="N12" s="268"/>
      <c r="O12" s="268"/>
      <c r="P12" s="268"/>
      <c r="Q12" s="268"/>
      <c r="R12" s="268"/>
      <c r="S12" s="268"/>
      <c r="T12" s="268"/>
      <c r="U12" s="268"/>
    </row>
    <row r="13" spans="1:21" ht="16.5" thickTop="1" thickBot="1" x14ac:dyDescent="0.3">
      <c r="A13">
        <v>10</v>
      </c>
      <c r="B13">
        <v>110</v>
      </c>
      <c r="C13" t="s">
        <v>213</v>
      </c>
      <c r="D13" t="s">
        <v>209</v>
      </c>
      <c r="E13">
        <v>393</v>
      </c>
      <c r="F13">
        <v>78741</v>
      </c>
      <c r="M13" s="269" t="s">
        <v>215</v>
      </c>
      <c r="N13" s="270"/>
      <c r="O13" s="270"/>
      <c r="P13" s="271" t="s">
        <v>216</v>
      </c>
      <c r="Q13" s="272"/>
      <c r="R13" s="273"/>
      <c r="S13" s="272" t="s">
        <v>217</v>
      </c>
      <c r="T13" s="272"/>
      <c r="U13" s="274"/>
    </row>
    <row r="14" spans="1:21" ht="16.5" thickTop="1" thickBot="1" x14ac:dyDescent="0.3">
      <c r="A14">
        <v>11</v>
      </c>
      <c r="B14">
        <v>110</v>
      </c>
      <c r="C14" t="s">
        <v>213</v>
      </c>
      <c r="D14" t="s">
        <v>210</v>
      </c>
      <c r="E14">
        <v>107</v>
      </c>
      <c r="F14">
        <v>21629</v>
      </c>
      <c r="J14" t="s">
        <v>218</v>
      </c>
      <c r="K14" s="110" t="s">
        <v>202</v>
      </c>
      <c r="L14" s="111" t="s">
        <v>219</v>
      </c>
      <c r="M14" s="112" t="s">
        <v>220</v>
      </c>
      <c r="N14" s="113" t="s">
        <v>221</v>
      </c>
      <c r="O14" s="113" t="s">
        <v>207</v>
      </c>
      <c r="P14" s="114" t="s">
        <v>220</v>
      </c>
      <c r="Q14" s="113" t="s">
        <v>221</v>
      </c>
      <c r="R14" s="115" t="s">
        <v>207</v>
      </c>
      <c r="S14" s="113" t="s">
        <v>220</v>
      </c>
      <c r="T14" s="113" t="s">
        <v>221</v>
      </c>
      <c r="U14" s="116" t="s">
        <v>207</v>
      </c>
    </row>
    <row r="15" spans="1:21" ht="15.75" thickTop="1" x14ac:dyDescent="0.25">
      <c r="A15">
        <v>12</v>
      </c>
      <c r="B15">
        <v>110</v>
      </c>
      <c r="C15" t="s">
        <v>213</v>
      </c>
      <c r="D15" t="s">
        <v>206</v>
      </c>
      <c r="E15">
        <v>185</v>
      </c>
      <c r="F15">
        <v>35185</v>
      </c>
      <c r="J15" s="117" t="s">
        <v>208</v>
      </c>
      <c r="K15" s="118" t="s">
        <v>222</v>
      </c>
      <c r="L15" s="119" t="s">
        <v>9</v>
      </c>
      <c r="M15" s="120">
        <f>SUM(SUMIFS($F$4:$F$405,$C$4:$C$405,$J15,$D$4:$D$405,"Central DH",$B$4:$B$405,{110,120,5101}))+SUM(SUMIFS($F$4:$F$405,$C$4:$C$405,$J15,$D$4:$D$405,"Central Next-to-DH",$B$4:$B$405,{110,120,5101}))</f>
        <v>394115</v>
      </c>
      <c r="N15" s="121">
        <f>SUM(SUMIFS($F$4:$F$405,$C$4:$C$405,$J15,$D$4:$D$405,"Decentral DH",$B$4:$B$405,{110,120,5101}))+SUM(SUMIFS($F$4:$F$405,$C$4:$C$405,$J15,$D$4:$D$405,"Decentral Next-to-DH",$B$4:$B$405,{110,120,5101}))</f>
        <v>506727</v>
      </c>
      <c r="O15" s="121">
        <f>SUM(SUMIFS($F$4:$F$405,$C$4:$C$405,$J15,$D$4:$D$405,"Individual",$B$4:$B$405,{110,120,5101}))</f>
        <v>1056027</v>
      </c>
      <c r="P15" s="122">
        <f>SUM(SUMIFS($F$4:$F$405,$C$4:$C$405,$J15,$D$4:$D$405,"Central DH",$B$4:$B$405,{140,150,160,190}))+SUM(SUMIFS($F$4:$F$405,$C$4:$C$405,$J15,$D$4:$D$405,"Central Next-to-DH",$B$4:$B$405,{140,150,160,190}))</f>
        <v>137645</v>
      </c>
      <c r="Q15" s="121">
        <f>SUM(SUMIFS($F$4:$F$405,$C$4:$C$405,$J15,$D$4:$D$405,"Decentral DH",$B$4:$B$405,{140,150,160,190}))+SUM(SUMIFS($F$4:$F$405,$C$4:$C$405,$J15,$D$4:$D$405,"Decentral Next-to-DH",$B$4:$B$405,{140,150,160,190}))</f>
        <v>48932</v>
      </c>
      <c r="R15" s="123">
        <f>SUM(SUMIFS($F$4:$F$405,$C$4:$C$405,$J15,$D$4:$D$405,"Individual",$B$4:$B$405,{140,150,160,190}))</f>
        <v>34694</v>
      </c>
      <c r="S15" s="121">
        <f t="shared" ref="S15:S25" si="0">SUM(SUMIFS($F$4:$F$405,$C$4:$C$405,$J15,$D$4:$D$405,"Central DH",$B$4:$B$405,130))+SUM(SUMIFS($F$4:$F$405,$C$4:$C$405,$J15,$D$4:$D$405,"Central Next-to-DH",$B$4:$B$405,130))</f>
        <v>273226</v>
      </c>
      <c r="T15" s="121">
        <f t="shared" ref="T15:T25" si="1">SUM(SUMIFS($F$4:$F$405,$C$4:$C$405,$J15,$D$4:$D$405,"Decentral DH",$B$4:$B$405,130))+SUM(SUMIFS($F$4:$F$405,$C$4:$C$405,$J15,$D$4:$D$405,"Decentral Next-to-DH",$B$4:$B$405,130))</f>
        <v>161111</v>
      </c>
      <c r="U15" s="124">
        <f t="shared" ref="U15:U25" si="2">SUM(SUMIFS($F$4:$F$405,$C$4:$C$405,$J15,$D$4:$D$405,"Individual",$B$4:$B$405,130))</f>
        <v>76268</v>
      </c>
    </row>
    <row r="16" spans="1:21" x14ac:dyDescent="0.25">
      <c r="A16">
        <v>13</v>
      </c>
      <c r="B16">
        <v>110</v>
      </c>
      <c r="C16" t="s">
        <v>213</v>
      </c>
      <c r="D16" t="s">
        <v>211</v>
      </c>
      <c r="E16">
        <v>141</v>
      </c>
      <c r="F16">
        <v>26721</v>
      </c>
      <c r="J16" s="117" t="s">
        <v>213</v>
      </c>
      <c r="K16" s="125" t="s">
        <v>224</v>
      </c>
      <c r="L16" s="126" t="s">
        <v>8</v>
      </c>
      <c r="M16" s="127">
        <f>SUM(SUMIFS($F$4:$F$405,$C$4:$C$405,$J16,$D$4:$D$405,"Central DH",$B$4:$B$405,{110,120,5101}))+SUM(SUMIFS($F$4:$F$405,$C$4:$C$405,$J16,$D$4:$D$405,"Central Next-to-DH",$B$4:$B$405,{110,120,5101}))</f>
        <v>5667895</v>
      </c>
      <c r="N16" s="128">
        <f>SUM(SUMIFS($F$4:$F$405,$C$4:$C$405,$J16,$D$4:$D$405,"Decentral DH",$B$4:$B$405,{110,120,5101}))+SUM(SUMIFS($F$4:$F$405,$C$4:$C$405,$J16,$D$4:$D$405,"Decentral Next-to-DH",$B$4:$B$405,{110,120,5101}))</f>
        <v>3878573</v>
      </c>
      <c r="O16" s="128">
        <f>SUM(SUMIFS($F$4:$F$405,$C$4:$C$405,$J16,$D$4:$D$405,"Individual",$B$4:$B$405,{110,120,5101}))</f>
        <v>9023204</v>
      </c>
      <c r="P16" s="129">
        <f>SUM(SUMIFS($F$4:$F$405,$C$4:$C$405,$J16,$D$4:$D$405,"Central DH",$B$4:$B$405,{140,150,160,190}))+SUM(SUMIFS($F$4:$F$405,$C$4:$C$405,$J16,$D$4:$D$405,"Central Next-to-DH",$B$4:$B$405,{140,150,160,190}))</f>
        <v>3535053</v>
      </c>
      <c r="Q16" s="128">
        <f>SUM(SUMIFS($F$4:$F$405,$C$4:$C$405,$J16,$D$4:$D$405,"Decentral DH",$B$4:$B$405,{140,150,160,190}))+SUM(SUMIFS($F$4:$F$405,$C$4:$C$405,$J16,$D$4:$D$405,"Decentral Next-to-DH",$B$4:$B$405,{140,150,160,190}))</f>
        <v>1318169</v>
      </c>
      <c r="R16" s="130">
        <f>SUM(SUMIFS($F$4:$F$405,$C$4:$C$405,$J16,$D$4:$D$405,"Individual",$B$4:$B$405,{140,150,160,190}))</f>
        <v>315527</v>
      </c>
      <c r="S16" s="128">
        <f t="shared" si="0"/>
        <v>2422008</v>
      </c>
      <c r="T16" s="128">
        <f t="shared" si="1"/>
        <v>1227923</v>
      </c>
      <c r="U16" s="131">
        <f t="shared" si="2"/>
        <v>542749</v>
      </c>
    </row>
    <row r="17" spans="1:21" x14ac:dyDescent="0.25">
      <c r="A17">
        <v>14</v>
      </c>
      <c r="B17">
        <v>110</v>
      </c>
      <c r="C17" t="s">
        <v>213</v>
      </c>
      <c r="D17" t="s">
        <v>207</v>
      </c>
      <c r="E17">
        <v>10792</v>
      </c>
      <c r="F17">
        <v>2082360</v>
      </c>
      <c r="J17" s="117" t="s">
        <v>225</v>
      </c>
      <c r="K17" s="125" t="s">
        <v>226</v>
      </c>
      <c r="L17" s="126" t="s">
        <v>8</v>
      </c>
      <c r="M17" s="127">
        <f>SUM(SUMIFS($F$4:$F$405,$C$4:$C$405,$J17,$D$4:$D$405,"Central DH",$B$4:$B$405,{110,120,5101}))+SUM(SUMIFS($F$4:$F$405,$C$4:$C$405,$J17,$D$4:$D$405,"Central Next-to-DH",$B$4:$B$405,{110,120,5101}))</f>
        <v>3798245</v>
      </c>
      <c r="N17" s="128">
        <f>SUM(SUMIFS($F$4:$F$405,$C$4:$C$405,$J17,$D$4:$D$405,"Decentral DH",$B$4:$B$405,{110,120,5101}))+SUM(SUMIFS($F$4:$F$405,$C$4:$C$405,$J17,$D$4:$D$405,"Decentral Next-to-DH",$B$4:$B$405,{110,120,5101}))</f>
        <v>11801435</v>
      </c>
      <c r="O17" s="128">
        <f>SUM(SUMIFS($F$4:$F$405,$C$4:$C$405,$J17,$D$4:$D$405,"Individual",$B$4:$B$405,{110,120,5101}))</f>
        <v>9985832</v>
      </c>
      <c r="P17" s="129">
        <f>SUM(SUMIFS($F$4:$F$405,$C$4:$C$405,$J17,$D$4:$D$405,"Central DH",$B$4:$B$405,{140,150,160,190}))+SUM(SUMIFS($F$4:$F$405,$C$4:$C$405,$J17,$D$4:$D$405,"Central Next-to-DH",$B$4:$B$405,{140,150,160,190}))</f>
        <v>3631694</v>
      </c>
      <c r="Q17" s="128">
        <f>SUM(SUMIFS($F$4:$F$405,$C$4:$C$405,$J17,$D$4:$D$405,"Decentral DH",$B$4:$B$405,{140,150,160,190}))+SUM(SUMIFS($F$4:$F$405,$C$4:$C$405,$J17,$D$4:$D$405,"Decentral Next-to-DH",$B$4:$B$405,{140,150,160,190}))</f>
        <v>2619493</v>
      </c>
      <c r="R17" s="130">
        <f>SUM(SUMIFS($F$4:$F$405,$C$4:$C$405,$J17,$D$4:$D$405,"Individual",$B$4:$B$405,{140,150,160,190}))</f>
        <v>249615</v>
      </c>
      <c r="S17" s="128">
        <f t="shared" si="0"/>
        <v>1126447</v>
      </c>
      <c r="T17" s="128">
        <f t="shared" si="1"/>
        <v>1939144</v>
      </c>
      <c r="U17" s="131">
        <f t="shared" si="2"/>
        <v>230499</v>
      </c>
    </row>
    <row r="18" spans="1:21" x14ac:dyDescent="0.25">
      <c r="A18">
        <v>15</v>
      </c>
      <c r="B18">
        <v>110</v>
      </c>
      <c r="C18" t="s">
        <v>223</v>
      </c>
      <c r="D18" t="s">
        <v>209</v>
      </c>
      <c r="E18">
        <v>6</v>
      </c>
      <c r="F18">
        <v>995</v>
      </c>
      <c r="J18" s="117" t="s">
        <v>227</v>
      </c>
      <c r="K18" s="125" t="s">
        <v>228</v>
      </c>
      <c r="L18" s="126" t="s">
        <v>8</v>
      </c>
      <c r="M18" s="127">
        <f>SUM(SUMIFS($F$4:$F$405,$C$4:$C$405,$J18,$D$4:$D$405,"Central DH",$B$4:$B$405,{110,120,5101}))+SUM(SUMIFS($F$4:$F$405,$C$4:$C$405,$J18,$D$4:$D$405,"Central Next-to-DH",$B$4:$B$405,{110,120,5101}))</f>
        <v>9140203</v>
      </c>
      <c r="N18" s="128">
        <f>SUM(SUMIFS($F$4:$F$405,$C$4:$C$405,$J18,$D$4:$D$405,"Decentral DH",$B$4:$B$405,{110,120,5101}))+SUM(SUMIFS($F$4:$F$405,$C$4:$C$405,$J18,$D$4:$D$405,"Decentral Next-to-DH",$B$4:$B$405,{110,120,5101}))</f>
        <v>7479522</v>
      </c>
      <c r="O18" s="128">
        <f>SUM(SUMIFS($F$4:$F$405,$C$4:$C$405,$J18,$D$4:$D$405,"Individual",$B$4:$B$405,{110,120,5101}))</f>
        <v>13067524</v>
      </c>
      <c r="P18" s="129">
        <f>SUM(SUMIFS($F$4:$F$405,$C$4:$C$405,$J18,$D$4:$D$405,"Central DH",$B$4:$B$405,{140,150,160,190}))+SUM(SUMIFS($F$4:$F$405,$C$4:$C$405,$J18,$D$4:$D$405,"Central Next-to-DH",$B$4:$B$405,{140,150,160,190}))</f>
        <v>5121078</v>
      </c>
      <c r="Q18" s="128">
        <f>SUM(SUMIFS($F$4:$F$405,$C$4:$C$405,$J18,$D$4:$D$405,"Decentral DH",$B$4:$B$405,{140,150,160,190}))+SUM(SUMIFS($F$4:$F$405,$C$4:$C$405,$J18,$D$4:$D$405,"Decentral Next-to-DH",$B$4:$B$405,{140,150,160,190}))</f>
        <v>2409760</v>
      </c>
      <c r="R18" s="130">
        <f>SUM(SUMIFS($F$4:$F$405,$C$4:$C$405,$J18,$D$4:$D$405,"Individual",$B$4:$B$405,{140,150,160,190}))</f>
        <v>501156</v>
      </c>
      <c r="S18" s="128">
        <f t="shared" si="0"/>
        <v>1978127</v>
      </c>
      <c r="T18" s="128">
        <f t="shared" si="1"/>
        <v>1727323</v>
      </c>
      <c r="U18" s="131">
        <f t="shared" si="2"/>
        <v>663749</v>
      </c>
    </row>
    <row r="19" spans="1:21" x14ac:dyDescent="0.25">
      <c r="A19">
        <v>16</v>
      </c>
      <c r="B19">
        <v>110</v>
      </c>
      <c r="C19" t="s">
        <v>223</v>
      </c>
      <c r="D19" t="s">
        <v>210</v>
      </c>
      <c r="E19">
        <v>25</v>
      </c>
      <c r="F19">
        <v>4994</v>
      </c>
      <c r="J19" s="117" t="s">
        <v>229</v>
      </c>
      <c r="K19" s="125" t="s">
        <v>230</v>
      </c>
      <c r="L19" s="126" t="s">
        <v>8</v>
      </c>
      <c r="M19" s="127">
        <f>SUM(SUMIFS($F$4:$F$405,$C$4:$C$405,$J19,$D$4:$D$405,"Central DH",$B$4:$B$405,{110,120,5101}))+SUM(SUMIFS($F$4:$F$405,$C$4:$C$405,$J19,$D$4:$D$405,"Central Next-to-DH",$B$4:$B$405,{110,120,5101}))</f>
        <v>2364287</v>
      </c>
      <c r="N19" s="128">
        <f>SUM(SUMIFS($F$4:$F$405,$C$4:$C$405,$J19,$D$4:$D$405,"Decentral DH",$B$4:$B$405,{110,120,5101}))+SUM(SUMIFS($F$4:$F$405,$C$4:$C$405,$J19,$D$4:$D$405,"Decentral Next-to-DH",$B$4:$B$405,{110,120,5101}))</f>
        <v>9469027</v>
      </c>
      <c r="O19" s="128">
        <f>SUM(SUMIFS($F$4:$F$405,$C$4:$C$405,$J19,$D$4:$D$405,"Individual",$B$4:$B$405,{110,120,5101}))</f>
        <v>7641736</v>
      </c>
      <c r="P19" s="129">
        <f>SUM(SUMIFS($F$4:$F$405,$C$4:$C$405,$J19,$D$4:$D$405,"Central DH",$B$4:$B$405,{140,150,160,190}))+SUM(SUMIFS($F$4:$F$405,$C$4:$C$405,$J19,$D$4:$D$405,"Central Next-to-DH",$B$4:$B$405,{140,150,160,190}))</f>
        <v>1104037</v>
      </c>
      <c r="Q19" s="128">
        <f>SUM(SUMIFS($F$4:$F$405,$C$4:$C$405,$J19,$D$4:$D$405,"Decentral DH",$B$4:$B$405,{140,150,160,190}))+SUM(SUMIFS($F$4:$F$405,$C$4:$C$405,$J19,$D$4:$D$405,"Decentral Next-to-DH",$B$4:$B$405,{140,150,160,190}))</f>
        <v>2709273</v>
      </c>
      <c r="R19" s="130">
        <f>SUM(SUMIFS($F$4:$F$405,$C$4:$C$405,$J19,$D$4:$D$405,"Individual",$B$4:$B$405,{140,150,160,190}))</f>
        <v>195372</v>
      </c>
      <c r="S19" s="128">
        <f t="shared" si="0"/>
        <v>410642</v>
      </c>
      <c r="T19" s="128">
        <f t="shared" si="1"/>
        <v>1709897</v>
      </c>
      <c r="U19" s="131">
        <f t="shared" si="2"/>
        <v>174044</v>
      </c>
    </row>
    <row r="20" spans="1:21" x14ac:dyDescent="0.25">
      <c r="A20">
        <v>17</v>
      </c>
      <c r="B20">
        <v>110</v>
      </c>
      <c r="C20" t="s">
        <v>223</v>
      </c>
      <c r="D20" t="s">
        <v>211</v>
      </c>
      <c r="E20">
        <v>10</v>
      </c>
      <c r="F20">
        <v>2203</v>
      </c>
      <c r="J20" s="117" t="s">
        <v>231</v>
      </c>
      <c r="K20" s="125" t="s">
        <v>232</v>
      </c>
      <c r="L20" s="126" t="s">
        <v>8</v>
      </c>
      <c r="M20" s="127">
        <f>SUM(SUMIFS($F$4:$F$405,$C$4:$C$405,$J20,$D$4:$D$405,"Central DH",$B$4:$B$405,{110,120,5101}))+SUM(SUMIFS($F$4:$F$405,$C$4:$C$405,$J20,$D$4:$D$405,"Central Next-to-DH",$B$4:$B$405,{110,120,5101}))</f>
        <v>8087667</v>
      </c>
      <c r="N20" s="128">
        <f>SUM(SUMIFS($F$4:$F$405,$C$4:$C$405,$J20,$D$4:$D$405,"Decentral DH",$B$4:$B$405,{110,120,5101}))+SUM(SUMIFS($F$4:$F$405,$C$4:$C$405,$J20,$D$4:$D$405,"Decentral Next-to-DH",$B$4:$B$405,{110,120,5101}))</f>
        <v>8898554</v>
      </c>
      <c r="O20" s="128">
        <f>SUM(SUMIFS($F$4:$F$405,$C$4:$C$405,$J20,$D$4:$D$405,"Individual",$B$4:$B$405,{110,120,5101}))</f>
        <v>11553658</v>
      </c>
      <c r="P20" s="129">
        <f>SUM(SUMIFS($F$4:$F$405,$C$4:$C$405,$J20,$D$4:$D$405,"Central DH",$B$4:$B$405,{140,150,160,190}))+SUM(SUMIFS($F$4:$F$405,$C$4:$C$405,$J20,$D$4:$D$405,"Central Next-to-DH",$B$4:$B$405,{140,150,160,190}))</f>
        <v>8443580</v>
      </c>
      <c r="Q20" s="128">
        <f>SUM(SUMIFS($F$4:$F$405,$C$4:$C$405,$J20,$D$4:$D$405,"Decentral DH",$B$4:$B$405,{140,150,160,190}))+SUM(SUMIFS($F$4:$F$405,$C$4:$C$405,$J20,$D$4:$D$405,"Decentral Next-to-DH",$B$4:$B$405,{140,150,160,190}))</f>
        <v>2794571</v>
      </c>
      <c r="R20" s="130">
        <f>SUM(SUMIFS($F$4:$F$405,$C$4:$C$405,$J20,$D$4:$D$405,"Individual",$B$4:$B$405,{140,150,160,190}))</f>
        <v>339311</v>
      </c>
      <c r="S20" s="128">
        <f t="shared" si="0"/>
        <v>3102694</v>
      </c>
      <c r="T20" s="128">
        <f t="shared" si="1"/>
        <v>1722011</v>
      </c>
      <c r="U20" s="131">
        <f t="shared" si="2"/>
        <v>648360</v>
      </c>
    </row>
    <row r="21" spans="1:21" x14ac:dyDescent="0.25">
      <c r="A21">
        <v>18</v>
      </c>
      <c r="B21">
        <v>110</v>
      </c>
      <c r="C21" t="s">
        <v>223</v>
      </c>
      <c r="D21" t="s">
        <v>207</v>
      </c>
      <c r="E21">
        <v>217</v>
      </c>
      <c r="F21">
        <v>41710</v>
      </c>
      <c r="J21" s="117" t="s">
        <v>212</v>
      </c>
      <c r="K21" s="125" t="s">
        <v>233</v>
      </c>
      <c r="L21" s="126" t="s">
        <v>9</v>
      </c>
      <c r="M21" s="127">
        <f>SUM(SUMIFS($F$4:$F$405,$C$4:$C$405,$J21,$D$4:$D$405,"Central DH",$B$4:$B$405,{110,120,5101}))+SUM(SUMIFS($F$4:$F$405,$C$4:$C$405,$J21,$D$4:$D$405,"Central Next-to-DH",$B$4:$B$405,{110,120,5101}))</f>
        <v>3316209</v>
      </c>
      <c r="N21" s="128">
        <f>SUM(SUMIFS($F$4:$F$405,$C$4:$C$405,$J21,$D$4:$D$405,"Decentral DH",$B$4:$B$405,{110,120,5101}))+SUM(SUMIFS($F$4:$F$405,$C$4:$C$405,$J21,$D$4:$D$405,"Decentral Next-to-DH",$B$4:$B$405,{110,120,5101}))</f>
        <v>531</v>
      </c>
      <c r="O21" s="128">
        <f>SUM(SUMIFS($F$4:$F$405,$C$4:$C$405,$J21,$D$4:$D$405,"Individual",$B$4:$B$405,{110,120,5101}))</f>
        <v>135820</v>
      </c>
      <c r="P21" s="129">
        <f>SUM(SUMIFS($F$4:$F$405,$C$4:$C$405,$J21,$D$4:$D$405,"Central DH",$B$4:$B$405,{140,150,160,190}))+SUM(SUMIFS($F$4:$F$405,$C$4:$C$405,$J21,$D$4:$D$405,"Central Next-to-DH",$B$4:$B$405,{140,150,160,190}))</f>
        <v>25934145</v>
      </c>
      <c r="Q21" s="128">
        <f>SUM(SUMIFS($F$4:$F$405,$C$4:$C$405,$J21,$D$4:$D$405,"Decentral DH",$B$4:$B$405,{140,150,160,190}))+SUM(SUMIFS($F$4:$F$405,$C$4:$C$405,$J21,$D$4:$D$405,"Decentral Next-to-DH",$B$4:$B$405,{140,150,160,190}))</f>
        <v>0</v>
      </c>
      <c r="R21" s="130">
        <f>SUM(SUMIFS($F$4:$F$405,$C$4:$C$405,$J21,$D$4:$D$405,"Individual",$B$4:$B$405,{140,150,160,190}))</f>
        <v>47795</v>
      </c>
      <c r="S21" s="128">
        <f t="shared" si="0"/>
        <v>1298865</v>
      </c>
      <c r="T21" s="128">
        <f t="shared" si="1"/>
        <v>200</v>
      </c>
      <c r="U21" s="131">
        <f t="shared" si="2"/>
        <v>15947</v>
      </c>
    </row>
    <row r="22" spans="1:21" x14ac:dyDescent="0.25">
      <c r="A22">
        <v>19</v>
      </c>
      <c r="B22">
        <v>110</v>
      </c>
      <c r="C22" t="s">
        <v>225</v>
      </c>
      <c r="D22" t="s">
        <v>209</v>
      </c>
      <c r="E22">
        <v>119</v>
      </c>
      <c r="F22">
        <v>23853</v>
      </c>
      <c r="J22" s="117" t="s">
        <v>223</v>
      </c>
      <c r="K22" s="125" t="s">
        <v>234</v>
      </c>
      <c r="L22" s="126" t="s">
        <v>9</v>
      </c>
      <c r="M22" s="127">
        <f>SUM(SUMIFS($F$4:$F$405,$C$4:$C$405,$J22,$D$4:$D$405,"Central DH",$B$4:$B$405,{110,120,5101}))+SUM(SUMIFS($F$4:$F$405,$C$4:$C$405,$J22,$D$4:$D$405,"Central Next-to-DH",$B$4:$B$405,{110,120,5101}))</f>
        <v>7323417</v>
      </c>
      <c r="N22" s="128">
        <f>SUM(SUMIFS($F$4:$F$405,$C$4:$C$405,$J22,$D$4:$D$405,"Decentral DH",$B$4:$B$405,{110,120,5101}))+SUM(SUMIFS($F$4:$F$405,$C$4:$C$405,$J22,$D$4:$D$405,"Decentral Next-to-DH",$B$4:$B$405,{110,120,5101}))</f>
        <v>1319191</v>
      </c>
      <c r="O22" s="128">
        <f>SUM(SUMIFS($F$4:$F$405,$C$4:$C$405,$J22,$D$4:$D$405,"Individual",$B$4:$B$405,{110,120,5101}))</f>
        <v>239719</v>
      </c>
      <c r="P22" s="129">
        <f>SUM(SUMIFS($F$4:$F$405,$C$4:$C$405,$J22,$D$4:$D$405,"Central DH",$B$4:$B$405,{140,150,160,190}))+SUM(SUMIFS($F$4:$F$405,$C$4:$C$405,$J22,$D$4:$D$405,"Central Next-to-DH",$B$4:$B$405,{140,150,160,190}))</f>
        <v>8952387</v>
      </c>
      <c r="Q22" s="128">
        <f>SUM(SUMIFS($F$4:$F$405,$C$4:$C$405,$J22,$D$4:$D$405,"Decentral DH",$B$4:$B$405,{140,150,160,190}))+SUM(SUMIFS($F$4:$F$405,$C$4:$C$405,$J22,$D$4:$D$405,"Decentral Next-to-DH",$B$4:$B$405,{140,150,160,190}))</f>
        <v>1562656</v>
      </c>
      <c r="R22" s="130">
        <f>SUM(SUMIFS($F$4:$F$405,$C$4:$C$405,$J22,$D$4:$D$405,"Individual",$B$4:$B$405,{140,150,160,190}))</f>
        <v>13446</v>
      </c>
      <c r="S22" s="128">
        <f t="shared" si="0"/>
        <v>3869209</v>
      </c>
      <c r="T22" s="128">
        <f t="shared" si="1"/>
        <v>738670</v>
      </c>
      <c r="U22" s="131">
        <f t="shared" si="2"/>
        <v>19990</v>
      </c>
    </row>
    <row r="23" spans="1:21" x14ac:dyDescent="0.25">
      <c r="A23">
        <v>20</v>
      </c>
      <c r="B23">
        <v>110</v>
      </c>
      <c r="C23" t="s">
        <v>225</v>
      </c>
      <c r="D23" t="s">
        <v>210</v>
      </c>
      <c r="E23">
        <v>50</v>
      </c>
      <c r="F23">
        <v>11636</v>
      </c>
      <c r="J23" s="117" t="s">
        <v>235</v>
      </c>
      <c r="K23" s="125" t="s">
        <v>236</v>
      </c>
      <c r="L23" s="126" t="s">
        <v>9</v>
      </c>
      <c r="M23" s="127">
        <f>SUM(SUMIFS($F$4:$F$405,$C$4:$C$405,$J23,$D$4:$D$405,"Central DH",$B$4:$B$405,{110,120,5101}))+SUM(SUMIFS($F$4:$F$405,$C$4:$C$405,$J23,$D$4:$D$405,"Central Next-to-DH",$B$4:$B$405,{110,120,5101}))</f>
        <v>545037</v>
      </c>
      <c r="N23" s="128">
        <f>SUM(SUMIFS($F$4:$F$405,$C$4:$C$405,$J23,$D$4:$D$405,"Decentral DH",$B$4:$B$405,{110,120,5101}))+SUM(SUMIFS($F$4:$F$405,$C$4:$C$405,$J23,$D$4:$D$405,"Decentral Next-to-DH",$B$4:$B$405,{110,120,5101}))</f>
        <v>9399236</v>
      </c>
      <c r="O23" s="128">
        <f>SUM(SUMIFS($F$4:$F$405,$C$4:$C$405,$J23,$D$4:$D$405,"Individual",$B$4:$B$405,{110,120,5101}))</f>
        <v>4312761</v>
      </c>
      <c r="P23" s="129">
        <f>SUM(SUMIFS($F$4:$F$405,$C$4:$C$405,$J23,$D$4:$D$405,"Central DH",$B$4:$B$405,{140,150,160,190}))+SUM(SUMIFS($F$4:$F$405,$C$4:$C$405,$J23,$D$4:$D$405,"Central Next-to-DH",$B$4:$B$405,{140,150,160,190}))</f>
        <v>125919</v>
      </c>
      <c r="Q23" s="128">
        <f>SUM(SUMIFS($F$4:$F$405,$C$4:$C$405,$J23,$D$4:$D$405,"Decentral DH",$B$4:$B$405,{140,150,160,190}))+SUM(SUMIFS($F$4:$F$405,$C$4:$C$405,$J23,$D$4:$D$405,"Decentral Next-to-DH",$B$4:$B$405,{140,150,160,190}))</f>
        <v>4432405</v>
      </c>
      <c r="R23" s="130">
        <f>SUM(SUMIFS($F$4:$F$405,$C$4:$C$405,$J23,$D$4:$D$405,"Individual",$B$4:$B$405,{140,150,160,190}))</f>
        <v>172481</v>
      </c>
      <c r="S23" s="128">
        <f t="shared" si="0"/>
        <v>107364</v>
      </c>
      <c r="T23" s="128">
        <f t="shared" si="1"/>
        <v>3853098</v>
      </c>
      <c r="U23" s="131">
        <f t="shared" si="2"/>
        <v>418833</v>
      </c>
    </row>
    <row r="24" spans="1:21" x14ac:dyDescent="0.25">
      <c r="A24">
        <v>21</v>
      </c>
      <c r="B24">
        <v>110</v>
      </c>
      <c r="C24" t="s">
        <v>225</v>
      </c>
      <c r="D24" t="s">
        <v>206</v>
      </c>
      <c r="E24">
        <v>640</v>
      </c>
      <c r="F24">
        <v>115615</v>
      </c>
      <c r="J24" s="117" t="s">
        <v>237</v>
      </c>
      <c r="K24" s="125" t="s">
        <v>238</v>
      </c>
      <c r="L24" s="126" t="s">
        <v>9</v>
      </c>
      <c r="M24" s="127">
        <f>SUM(SUMIFS($F$4:$F$405,$C$4:$C$405,$J24,$D$4:$D$405,"Central DH",$B$4:$B$405,{110,120,5101}))+SUM(SUMIFS($F$4:$F$405,$C$4:$C$405,$J24,$D$4:$D$405,"Central Next-to-DH",$B$4:$B$405,{110,120,5101}))</f>
        <v>3463659</v>
      </c>
      <c r="N24" s="128">
        <f>SUM(SUMIFS($F$4:$F$405,$C$4:$C$405,$J24,$D$4:$D$405,"Decentral DH",$B$4:$B$405,{110,120,5101}))+SUM(SUMIFS($F$4:$F$405,$C$4:$C$405,$J24,$D$4:$D$405,"Decentral Next-to-DH",$B$4:$B$405,{110,120,5101}))</f>
        <v>1029799</v>
      </c>
      <c r="O24" s="128">
        <f>SUM(SUMIFS($F$4:$F$405,$C$4:$C$405,$J24,$D$4:$D$405,"Individual",$B$4:$B$405,{110,120,5101}))</f>
        <v>3227426</v>
      </c>
      <c r="P24" s="129">
        <f>SUM(SUMIFS($F$4:$F$405,$C$4:$C$405,$J24,$D$4:$D$405,"Central DH",$B$4:$B$405,{140,150,160,190}))+SUM(SUMIFS($F$4:$F$405,$C$4:$C$405,$J24,$D$4:$D$405,"Central Next-to-DH",$B$4:$B$405,{140,150,160,190}))</f>
        <v>2247859</v>
      </c>
      <c r="Q24" s="128">
        <f>SUM(SUMIFS($F$4:$F$405,$C$4:$C$405,$J24,$D$4:$D$405,"Decentral DH",$B$4:$B$405,{140,150,160,190}))+SUM(SUMIFS($F$4:$F$405,$C$4:$C$405,$J24,$D$4:$D$405,"Decentral Next-to-DH",$B$4:$B$405,{140,150,160,190}))</f>
        <v>130762</v>
      </c>
      <c r="R24" s="130">
        <f>SUM(SUMIFS($F$4:$F$405,$C$4:$C$405,$J24,$D$4:$D$405,"Individual",$B$4:$B$405,{140,150,160,190}))</f>
        <v>130748</v>
      </c>
      <c r="S24" s="128">
        <f t="shared" si="0"/>
        <v>1052664</v>
      </c>
      <c r="T24" s="128">
        <f t="shared" si="1"/>
        <v>394021</v>
      </c>
      <c r="U24" s="131">
        <f t="shared" si="2"/>
        <v>395815</v>
      </c>
    </row>
    <row r="25" spans="1:21" ht="15.75" thickBot="1" x14ac:dyDescent="0.3">
      <c r="A25">
        <v>22</v>
      </c>
      <c r="B25">
        <v>110</v>
      </c>
      <c r="C25" t="s">
        <v>225</v>
      </c>
      <c r="D25" t="s">
        <v>211</v>
      </c>
      <c r="E25">
        <v>313</v>
      </c>
      <c r="F25">
        <v>60003</v>
      </c>
      <c r="J25" s="117" t="s">
        <v>239</v>
      </c>
      <c r="K25" s="132" t="s">
        <v>240</v>
      </c>
      <c r="L25" s="133" t="s">
        <v>9</v>
      </c>
      <c r="M25" s="134">
        <f>SUM(SUMIFS($F$4:$F$405,$C$4:$C$405,$J25,$D$4:$D$405,"Central DH",$B$4:$B$405,{110,120,5101}))+SUM(SUMIFS($F$4:$F$405,$C$4:$C$405,$J25,$D$4:$D$405,"Central Next-to-DH",$B$4:$B$405,{110,120,5101}))</f>
        <v>1276147</v>
      </c>
      <c r="N25" s="135">
        <f>SUM(SUMIFS($F$4:$F$405,$C$4:$C$405,$J25,$D$4:$D$405,"Decentral DH",$B$4:$B$405,{110,120,5101}))+SUM(SUMIFS($F$4:$F$405,$C$4:$C$405,$J25,$D$4:$D$405,"Decentral Next-to-DH",$B$4:$B$405,{110,120,5101}))</f>
        <v>8997645</v>
      </c>
      <c r="O25" s="135">
        <f>SUM(SUMIFS($F$4:$F$405,$C$4:$C$405,$J25,$D$4:$D$405,"Individual",$B$4:$B$405,{110,120,5101}))</f>
        <v>14311614</v>
      </c>
      <c r="P25" s="136">
        <f>SUM(SUMIFS($F$4:$F$405,$C$4:$C$405,$J25,$D$4:$D$405,"Central DH",$B$4:$B$405,{140,150,160,190}))+SUM(SUMIFS($F$4:$F$405,$C$4:$C$405,$J25,$D$4:$D$405,"Central Next-to-DH",$B$4:$B$405,{140,150,160,190}))</f>
        <v>813579</v>
      </c>
      <c r="Q25" s="135">
        <f>SUM(SUMIFS($F$4:$F$405,$C$4:$C$405,$J25,$D$4:$D$405,"Decentral DH",$B$4:$B$405,{140,150,160,190}))+SUM(SUMIFS($F$4:$F$405,$C$4:$C$405,$J25,$D$4:$D$405,"Decentral Next-to-DH",$B$4:$B$405,{140,150,160,190}))</f>
        <v>4097757</v>
      </c>
      <c r="R25" s="137">
        <f>SUM(SUMIFS($F$4:$F$405,$C$4:$C$405,$J25,$D$4:$D$405,"Individual",$B$4:$B$405,{140,150,160,190}))</f>
        <v>652899</v>
      </c>
      <c r="S25" s="135">
        <f t="shared" si="0"/>
        <v>322765</v>
      </c>
      <c r="T25" s="135">
        <f t="shared" si="1"/>
        <v>2578906</v>
      </c>
      <c r="U25" s="138">
        <f t="shared" si="2"/>
        <v>1008232</v>
      </c>
    </row>
    <row r="26" spans="1:21" ht="15.75" thickTop="1" x14ac:dyDescent="0.25">
      <c r="A26">
        <v>23</v>
      </c>
      <c r="B26">
        <v>110</v>
      </c>
      <c r="C26" t="s">
        <v>225</v>
      </c>
      <c r="D26" t="s">
        <v>207</v>
      </c>
      <c r="E26">
        <v>21484</v>
      </c>
      <c r="F26">
        <v>3995527</v>
      </c>
      <c r="M26" s="139"/>
      <c r="N26" s="139"/>
      <c r="O26" s="139"/>
      <c r="P26" s="139"/>
      <c r="Q26" s="139"/>
      <c r="R26" s="139"/>
      <c r="S26" s="139"/>
      <c r="T26" s="139"/>
      <c r="U26" s="139"/>
    </row>
    <row r="27" spans="1:21" x14ac:dyDescent="0.25">
      <c r="A27">
        <v>24</v>
      </c>
      <c r="B27">
        <v>110</v>
      </c>
      <c r="C27" t="s">
        <v>235</v>
      </c>
      <c r="D27" t="s">
        <v>210</v>
      </c>
      <c r="E27">
        <v>2</v>
      </c>
      <c r="F27">
        <v>561</v>
      </c>
    </row>
    <row r="28" spans="1:21" x14ac:dyDescent="0.25">
      <c r="A28">
        <v>25</v>
      </c>
      <c r="B28">
        <v>110</v>
      </c>
      <c r="C28" t="s">
        <v>235</v>
      </c>
      <c r="D28" t="s">
        <v>206</v>
      </c>
      <c r="E28">
        <v>93</v>
      </c>
      <c r="F28">
        <v>17469</v>
      </c>
    </row>
    <row r="29" spans="1:21" ht="15.75" thickBot="1" x14ac:dyDescent="0.3">
      <c r="A29">
        <v>26</v>
      </c>
      <c r="B29">
        <v>110</v>
      </c>
      <c r="C29" t="s">
        <v>235</v>
      </c>
      <c r="D29" t="s">
        <v>211</v>
      </c>
      <c r="E29">
        <v>160</v>
      </c>
      <c r="F29">
        <v>33459</v>
      </c>
      <c r="M29" s="268" t="s">
        <v>214</v>
      </c>
      <c r="N29" s="268"/>
      <c r="O29" s="268"/>
      <c r="P29" s="268"/>
      <c r="Q29" s="268"/>
      <c r="R29" s="268"/>
      <c r="S29" s="268"/>
      <c r="T29" s="268"/>
      <c r="U29" s="268"/>
    </row>
    <row r="30" spans="1:21" ht="16.5" thickTop="1" thickBot="1" x14ac:dyDescent="0.3">
      <c r="A30">
        <v>27</v>
      </c>
      <c r="B30">
        <v>110</v>
      </c>
      <c r="C30" t="s">
        <v>235</v>
      </c>
      <c r="D30" t="s">
        <v>207</v>
      </c>
      <c r="E30">
        <v>3773</v>
      </c>
      <c r="F30">
        <v>762563</v>
      </c>
      <c r="M30" s="262" t="s">
        <v>215</v>
      </c>
      <c r="N30" s="263"/>
      <c r="O30" s="263"/>
      <c r="P30" s="264" t="s">
        <v>216</v>
      </c>
      <c r="Q30" s="265"/>
      <c r="R30" s="266"/>
      <c r="S30" s="265" t="s">
        <v>217</v>
      </c>
      <c r="T30" s="265"/>
      <c r="U30" s="267"/>
    </row>
    <row r="31" spans="1:21" ht="16.5" thickTop="1" thickBot="1" x14ac:dyDescent="0.3">
      <c r="A31">
        <v>28</v>
      </c>
      <c r="B31">
        <v>110</v>
      </c>
      <c r="C31" t="s">
        <v>231</v>
      </c>
      <c r="D31" t="s">
        <v>209</v>
      </c>
      <c r="E31">
        <v>312</v>
      </c>
      <c r="F31">
        <v>56409</v>
      </c>
      <c r="J31" t="s">
        <v>218</v>
      </c>
      <c r="K31" s="110" t="s">
        <v>202</v>
      </c>
      <c r="L31" s="111" t="s">
        <v>219</v>
      </c>
      <c r="M31" s="140" t="s">
        <v>220</v>
      </c>
      <c r="N31" s="141" t="s">
        <v>221</v>
      </c>
      <c r="O31" s="141" t="s">
        <v>207</v>
      </c>
      <c r="P31" s="142" t="s">
        <v>220</v>
      </c>
      <c r="Q31" s="141" t="s">
        <v>221</v>
      </c>
      <c r="R31" s="143" t="s">
        <v>207</v>
      </c>
      <c r="S31" s="141" t="s">
        <v>220</v>
      </c>
      <c r="T31" s="141" t="s">
        <v>221</v>
      </c>
      <c r="U31" s="144" t="s">
        <v>207</v>
      </c>
    </row>
    <row r="32" spans="1:21" ht="15.75" thickTop="1" x14ac:dyDescent="0.25">
      <c r="A32">
        <v>29</v>
      </c>
      <c r="B32">
        <v>110</v>
      </c>
      <c r="C32" t="s">
        <v>231</v>
      </c>
      <c r="D32" t="s">
        <v>210</v>
      </c>
      <c r="E32">
        <v>74</v>
      </c>
      <c r="F32">
        <v>14488</v>
      </c>
      <c r="J32" s="117" t="s">
        <v>208</v>
      </c>
      <c r="K32" s="118" t="s">
        <v>222</v>
      </c>
      <c r="L32" s="119" t="s">
        <v>9</v>
      </c>
      <c r="M32" s="145">
        <f>M15/SUM($M15:$O15)</f>
        <v>0.20140080914971825</v>
      </c>
      <c r="N32" s="146">
        <f>N15/SUM($M15:$O15)</f>
        <v>0.25894783963566287</v>
      </c>
      <c r="O32" s="146">
        <f>O15/SUM($M15:$O15)</f>
        <v>0.53965135121461882</v>
      </c>
      <c r="P32" s="147">
        <f>P15/SUM($P15:$R15)</f>
        <v>0.62206525030392601</v>
      </c>
      <c r="Q32" s="146">
        <f>Q15/SUM($P15:$R15)</f>
        <v>0.22114059230536312</v>
      </c>
      <c r="R32" s="148">
        <f>R15/SUM($P15:$R15)</f>
        <v>0.15679415739071093</v>
      </c>
      <c r="S32" s="146">
        <f>S15/SUM($S15:$U15)</f>
        <v>0.53510247647398679</v>
      </c>
      <c r="T32" s="146">
        <f t="shared" ref="T32:U32" si="3">T15/SUM($S15:$U15)</f>
        <v>0.31552961682709729</v>
      </c>
      <c r="U32" s="149">
        <f t="shared" si="3"/>
        <v>0.149367906698916</v>
      </c>
    </row>
    <row r="33" spans="1:21" x14ac:dyDescent="0.25">
      <c r="A33">
        <v>30</v>
      </c>
      <c r="B33">
        <v>110</v>
      </c>
      <c r="C33" t="s">
        <v>231</v>
      </c>
      <c r="D33" t="s">
        <v>206</v>
      </c>
      <c r="E33">
        <v>392</v>
      </c>
      <c r="F33">
        <v>73931</v>
      </c>
      <c r="J33" s="117" t="s">
        <v>213</v>
      </c>
      <c r="K33" s="125" t="s">
        <v>224</v>
      </c>
      <c r="L33" s="126" t="s">
        <v>8</v>
      </c>
      <c r="M33" s="150">
        <f t="shared" ref="M33:O42" si="4">M16/SUM($M16:$O16)</f>
        <v>0.30522321557429771</v>
      </c>
      <c r="N33" s="151">
        <f t="shared" si="4"/>
        <v>0.20886599397124517</v>
      </c>
      <c r="O33" s="151">
        <f t="shared" si="4"/>
        <v>0.48591079045445712</v>
      </c>
      <c r="P33" s="152">
        <f t="shared" ref="P33:R36" si="5">P16/SUM($P16:$R16)</f>
        <v>0.68392816134039403</v>
      </c>
      <c r="Q33" s="151">
        <f t="shared" si="5"/>
        <v>0.25502669988424664</v>
      </c>
      <c r="R33" s="153">
        <f t="shared" si="5"/>
        <v>6.1045138775359373E-2</v>
      </c>
      <c r="S33" s="151">
        <f t="shared" ref="S33:U42" si="6">S16/SUM($S16:$U16)</f>
        <v>0.5776753770857781</v>
      </c>
      <c r="T33" s="151">
        <f t="shared" si="6"/>
        <v>0.29287305494337751</v>
      </c>
      <c r="U33" s="154">
        <f t="shared" si="6"/>
        <v>0.12945156797084442</v>
      </c>
    </row>
    <row r="34" spans="1:21" x14ac:dyDescent="0.25">
      <c r="A34">
        <v>31</v>
      </c>
      <c r="B34">
        <v>110</v>
      </c>
      <c r="C34" t="s">
        <v>231</v>
      </c>
      <c r="D34" t="s">
        <v>211</v>
      </c>
      <c r="E34">
        <v>185</v>
      </c>
      <c r="F34">
        <v>36755</v>
      </c>
      <c r="J34" s="117" t="s">
        <v>225</v>
      </c>
      <c r="K34" s="125" t="s">
        <v>226</v>
      </c>
      <c r="L34" s="126" t="s">
        <v>8</v>
      </c>
      <c r="M34" s="150">
        <f t="shared" si="4"/>
        <v>0.1484529604097819</v>
      </c>
      <c r="N34" s="151">
        <f t="shared" si="4"/>
        <v>0.46125459596040136</v>
      </c>
      <c r="O34" s="151">
        <f t="shared" si="4"/>
        <v>0.39029244362981674</v>
      </c>
      <c r="P34" s="152">
        <f t="shared" si="5"/>
        <v>0.55865322463289913</v>
      </c>
      <c r="Q34" s="151">
        <f t="shared" si="5"/>
        <v>0.40294920534420214</v>
      </c>
      <c r="R34" s="153">
        <f t="shared" si="5"/>
        <v>3.8397570022898717E-2</v>
      </c>
      <c r="S34" s="151">
        <f t="shared" si="6"/>
        <v>0.34175250069021174</v>
      </c>
      <c r="T34" s="151">
        <f t="shared" si="6"/>
        <v>0.58831645980540581</v>
      </c>
      <c r="U34" s="154">
        <f t="shared" si="6"/>
        <v>6.9931039504382467E-2</v>
      </c>
    </row>
    <row r="35" spans="1:21" x14ac:dyDescent="0.25">
      <c r="A35">
        <v>32</v>
      </c>
      <c r="B35">
        <v>110</v>
      </c>
      <c r="C35" t="s">
        <v>231</v>
      </c>
      <c r="D35" t="s">
        <v>207</v>
      </c>
      <c r="E35">
        <v>15646</v>
      </c>
      <c r="F35">
        <v>2948253</v>
      </c>
      <c r="J35" s="117" t="s">
        <v>227</v>
      </c>
      <c r="K35" s="125" t="s">
        <v>228</v>
      </c>
      <c r="L35" s="126" t="s">
        <v>8</v>
      </c>
      <c r="M35" s="150">
        <f t="shared" si="4"/>
        <v>0.30788312517606464</v>
      </c>
      <c r="N35" s="151">
        <f t="shared" si="4"/>
        <v>0.25194392380378527</v>
      </c>
      <c r="O35" s="151">
        <f t="shared" si="4"/>
        <v>0.44017295102015008</v>
      </c>
      <c r="P35" s="152">
        <f t="shared" si="5"/>
        <v>0.63758488863412999</v>
      </c>
      <c r="Q35" s="151">
        <f t="shared" si="5"/>
        <v>0.30002014443735892</v>
      </c>
      <c r="R35" s="153">
        <f t="shared" si="5"/>
        <v>6.2394966928511153E-2</v>
      </c>
      <c r="S35" s="151">
        <f t="shared" si="6"/>
        <v>0.45274362646334032</v>
      </c>
      <c r="T35" s="151">
        <f t="shared" si="6"/>
        <v>0.39534088513706972</v>
      </c>
      <c r="U35" s="154">
        <f t="shared" si="6"/>
        <v>0.15191548839958996</v>
      </c>
    </row>
    <row r="36" spans="1:21" x14ac:dyDescent="0.25">
      <c r="A36">
        <v>33</v>
      </c>
      <c r="B36">
        <v>110</v>
      </c>
      <c r="C36" t="s">
        <v>237</v>
      </c>
      <c r="D36" t="s">
        <v>209</v>
      </c>
      <c r="E36">
        <v>4</v>
      </c>
      <c r="F36">
        <v>499</v>
      </c>
      <c r="J36" s="117" t="s">
        <v>229</v>
      </c>
      <c r="K36" s="125" t="s">
        <v>230</v>
      </c>
      <c r="L36" s="126" t="s">
        <v>8</v>
      </c>
      <c r="M36" s="150">
        <f t="shared" si="4"/>
        <v>0.12140081796965861</v>
      </c>
      <c r="N36" s="151">
        <f t="shared" si="4"/>
        <v>0.48621323180171555</v>
      </c>
      <c r="O36" s="151">
        <f>O19/SUM($M19:$O19)</f>
        <v>0.39238595022862588</v>
      </c>
      <c r="P36" s="152">
        <f>P19/SUM($P19:$R19)</f>
        <v>0.27541146940565503</v>
      </c>
      <c r="Q36" s="151">
        <f t="shared" si="5"/>
        <v>0.67585131472139726</v>
      </c>
      <c r="R36" s="153">
        <f t="shared" si="5"/>
        <v>4.873721587294777E-2</v>
      </c>
      <c r="S36" s="151">
        <f t="shared" si="6"/>
        <v>0.17896149322120838</v>
      </c>
      <c r="T36" s="151">
        <f t="shared" si="6"/>
        <v>0.7451885593155706</v>
      </c>
      <c r="U36" s="154">
        <f t="shared" si="6"/>
        <v>7.584994746322099E-2</v>
      </c>
    </row>
    <row r="37" spans="1:21" x14ac:dyDescent="0.25">
      <c r="A37">
        <v>34</v>
      </c>
      <c r="B37">
        <v>110</v>
      </c>
      <c r="C37" t="s">
        <v>237</v>
      </c>
      <c r="D37" t="s">
        <v>210</v>
      </c>
      <c r="E37">
        <v>20</v>
      </c>
      <c r="F37">
        <v>3751</v>
      </c>
      <c r="J37" s="117" t="s">
        <v>231</v>
      </c>
      <c r="K37" s="125" t="s">
        <v>232</v>
      </c>
      <c r="L37" s="126" t="s">
        <v>8</v>
      </c>
      <c r="M37" s="150">
        <f t="shared" si="4"/>
        <v>0.2833812645106169</v>
      </c>
      <c r="N37" s="151">
        <f t="shared" si="4"/>
        <v>0.3117936834980975</v>
      </c>
      <c r="O37" s="151">
        <f t="shared" si="4"/>
        <v>0.4048250519912856</v>
      </c>
      <c r="P37" s="152">
        <f t="shared" ref="P37:R42" si="7">P20/SUM($P20:$R20)</f>
        <v>0.72931183017486911</v>
      </c>
      <c r="Q37" s="151">
        <f t="shared" si="7"/>
        <v>0.24138027833734199</v>
      </c>
      <c r="R37" s="153">
        <f t="shared" si="7"/>
        <v>2.9307891487788947E-2</v>
      </c>
      <c r="S37" s="151">
        <f t="shared" si="6"/>
        <v>0.56690245776361148</v>
      </c>
      <c r="T37" s="151">
        <f t="shared" si="6"/>
        <v>0.31463375640523178</v>
      </c>
      <c r="U37" s="154">
        <f t="shared" si="6"/>
        <v>0.11846378583115677</v>
      </c>
    </row>
    <row r="38" spans="1:21" x14ac:dyDescent="0.25">
      <c r="A38">
        <v>35</v>
      </c>
      <c r="B38">
        <v>110</v>
      </c>
      <c r="C38" t="s">
        <v>237</v>
      </c>
      <c r="D38" t="s">
        <v>206</v>
      </c>
      <c r="E38">
        <v>9</v>
      </c>
      <c r="F38">
        <v>1705</v>
      </c>
      <c r="J38" s="117" t="s">
        <v>212</v>
      </c>
      <c r="K38" s="125" t="s">
        <v>233</v>
      </c>
      <c r="L38" s="126" t="s">
        <v>9</v>
      </c>
      <c r="M38" s="150">
        <f t="shared" si="4"/>
        <v>0.96050727576059503</v>
      </c>
      <c r="N38" s="151">
        <f t="shared" si="4"/>
        <v>1.5379892022151679E-4</v>
      </c>
      <c r="O38" s="151">
        <f t="shared" si="4"/>
        <v>3.9338925319183447E-2</v>
      </c>
      <c r="P38" s="152">
        <f t="shared" si="7"/>
        <v>0.99816045299157796</v>
      </c>
      <c r="Q38" s="151">
        <f>Q21/SUM($P21:$R21)</f>
        <v>0</v>
      </c>
      <c r="R38" s="153">
        <f t="shared" si="7"/>
        <v>1.839547008422004E-3</v>
      </c>
      <c r="S38" s="151">
        <f t="shared" si="6"/>
        <v>0.98772102459901512</v>
      </c>
      <c r="T38" s="151">
        <f t="shared" si="6"/>
        <v>1.5208986686053054E-4</v>
      </c>
      <c r="U38" s="154">
        <f t="shared" si="6"/>
        <v>1.2126885534124403E-2</v>
      </c>
    </row>
    <row r="39" spans="1:21" x14ac:dyDescent="0.25">
      <c r="A39">
        <v>36</v>
      </c>
      <c r="B39">
        <v>110</v>
      </c>
      <c r="C39" t="s">
        <v>237</v>
      </c>
      <c r="D39" t="s">
        <v>211</v>
      </c>
      <c r="E39">
        <v>48</v>
      </c>
      <c r="F39">
        <v>8680</v>
      </c>
      <c r="J39" s="117" t="s">
        <v>223</v>
      </c>
      <c r="K39" s="125" t="s">
        <v>234</v>
      </c>
      <c r="L39" s="126" t="s">
        <v>9</v>
      </c>
      <c r="M39" s="150">
        <f t="shared" si="4"/>
        <v>0.82449306358570229</v>
      </c>
      <c r="N39" s="151">
        <f t="shared" si="4"/>
        <v>0.14851862580605285</v>
      </c>
      <c r="O39" s="151">
        <f t="shared" si="4"/>
        <v>2.698831060824489E-2</v>
      </c>
      <c r="P39" s="152">
        <f t="shared" si="7"/>
        <v>0.8503012160624378</v>
      </c>
      <c r="Q39" s="151">
        <f t="shared" si="7"/>
        <v>0.14842167760255057</v>
      </c>
      <c r="R39" s="153">
        <f t="shared" si="7"/>
        <v>1.2771063350116051E-3</v>
      </c>
      <c r="S39" s="151">
        <f t="shared" si="6"/>
        <v>0.83606709697271031</v>
      </c>
      <c r="T39" s="151">
        <f t="shared" si="6"/>
        <v>0.15961342034530362</v>
      </c>
      <c r="U39" s="154">
        <f t="shared" si="6"/>
        <v>4.3194826819860288E-3</v>
      </c>
    </row>
    <row r="40" spans="1:21" x14ac:dyDescent="0.25">
      <c r="A40">
        <v>37</v>
      </c>
      <c r="B40">
        <v>110</v>
      </c>
      <c r="C40" t="s">
        <v>237</v>
      </c>
      <c r="D40" t="s">
        <v>207</v>
      </c>
      <c r="E40">
        <v>2404</v>
      </c>
      <c r="F40">
        <v>452910</v>
      </c>
      <c r="J40" s="117" t="s">
        <v>235</v>
      </c>
      <c r="K40" s="125" t="s">
        <v>236</v>
      </c>
      <c r="L40" s="126" t="s">
        <v>9</v>
      </c>
      <c r="M40" s="150">
        <f t="shared" si="4"/>
        <v>3.8229339987545796E-2</v>
      </c>
      <c r="N40" s="151">
        <f t="shared" si="4"/>
        <v>0.65927008380564989</v>
      </c>
      <c r="O40" s="151">
        <f t="shared" si="4"/>
        <v>0.30250057620680432</v>
      </c>
      <c r="P40" s="152">
        <f t="shared" si="7"/>
        <v>2.6616823141093322E-2</v>
      </c>
      <c r="Q40" s="151">
        <f t="shared" si="7"/>
        <v>0.93692405415146052</v>
      </c>
      <c r="R40" s="153">
        <f t="shared" si="7"/>
        <v>3.6459122707446195E-2</v>
      </c>
      <c r="S40" s="151">
        <f t="shared" si="6"/>
        <v>2.45162748798608E-2</v>
      </c>
      <c r="T40" s="151">
        <f t="shared" si="6"/>
        <v>0.87984435850976017</v>
      </c>
      <c r="U40" s="154">
        <f t="shared" si="6"/>
        <v>9.563936661037907E-2</v>
      </c>
    </row>
    <row r="41" spans="1:21" x14ac:dyDescent="0.25">
      <c r="A41">
        <v>38</v>
      </c>
      <c r="B41">
        <v>110</v>
      </c>
      <c r="C41" t="s">
        <v>227</v>
      </c>
      <c r="D41" t="s">
        <v>209</v>
      </c>
      <c r="E41">
        <v>106</v>
      </c>
      <c r="F41">
        <v>21509</v>
      </c>
      <c r="J41" s="117" t="s">
        <v>237</v>
      </c>
      <c r="K41" s="125" t="s">
        <v>238</v>
      </c>
      <c r="L41" s="126" t="s">
        <v>9</v>
      </c>
      <c r="M41" s="150">
        <f t="shared" si="4"/>
        <v>0.44860912299679673</v>
      </c>
      <c r="N41" s="151">
        <f t="shared" si="4"/>
        <v>0.13337837998861271</v>
      </c>
      <c r="O41" s="151">
        <f t="shared" si="4"/>
        <v>0.41801249701459053</v>
      </c>
      <c r="P41" s="152">
        <f t="shared" si="7"/>
        <v>0.89578655032400578</v>
      </c>
      <c r="Q41" s="151">
        <f t="shared" si="7"/>
        <v>5.2109514383894918E-2</v>
      </c>
      <c r="R41" s="153">
        <f t="shared" si="7"/>
        <v>5.2103935292099328E-2</v>
      </c>
      <c r="S41" s="151">
        <f t="shared" si="6"/>
        <v>0.5713237449118046</v>
      </c>
      <c r="T41" s="151">
        <f t="shared" si="6"/>
        <v>0.21385128900949796</v>
      </c>
      <c r="U41" s="154">
        <f t="shared" si="6"/>
        <v>0.21482496607869742</v>
      </c>
    </row>
    <row r="42" spans="1:21" ht="15.75" thickBot="1" x14ac:dyDescent="0.3">
      <c r="A42">
        <v>39</v>
      </c>
      <c r="B42">
        <v>110</v>
      </c>
      <c r="C42" t="s">
        <v>227</v>
      </c>
      <c r="D42" t="s">
        <v>210</v>
      </c>
      <c r="E42">
        <v>91</v>
      </c>
      <c r="F42">
        <v>19727</v>
      </c>
      <c r="J42" s="117" t="s">
        <v>239</v>
      </c>
      <c r="K42" s="132" t="s">
        <v>240</v>
      </c>
      <c r="L42" s="133" t="s">
        <v>9</v>
      </c>
      <c r="M42" s="155">
        <f t="shared" si="4"/>
        <v>5.190668805713438E-2</v>
      </c>
      <c r="N42" s="156">
        <f t="shared" si="4"/>
        <v>0.36597504226694488</v>
      </c>
      <c r="O42" s="156">
        <f t="shared" si="4"/>
        <v>0.58211826967592073</v>
      </c>
      <c r="P42" s="157">
        <f t="shared" si="7"/>
        <v>0.14621578707585139</v>
      </c>
      <c r="Q42" s="156">
        <f t="shared" si="7"/>
        <v>0.73644571086591415</v>
      </c>
      <c r="R42" s="158">
        <f t="shared" si="7"/>
        <v>0.11733850205823441</v>
      </c>
      <c r="S42" s="156">
        <f t="shared" si="6"/>
        <v>8.2550641281893697E-2</v>
      </c>
      <c r="T42" s="156">
        <f t="shared" si="6"/>
        <v>0.65958311497753264</v>
      </c>
      <c r="U42" s="159">
        <f t="shared" si="6"/>
        <v>0.2578662437405736</v>
      </c>
    </row>
    <row r="43" spans="1:21" ht="15.75" thickTop="1" x14ac:dyDescent="0.25">
      <c r="A43">
        <v>40</v>
      </c>
      <c r="B43">
        <v>110</v>
      </c>
      <c r="C43" t="s">
        <v>227</v>
      </c>
      <c r="D43" t="s">
        <v>206</v>
      </c>
      <c r="E43">
        <v>133</v>
      </c>
      <c r="F43">
        <v>24106</v>
      </c>
    </row>
    <row r="44" spans="1:21" x14ac:dyDescent="0.25">
      <c r="A44">
        <v>41</v>
      </c>
      <c r="B44">
        <v>110</v>
      </c>
      <c r="C44" t="s">
        <v>227</v>
      </c>
      <c r="D44" t="s">
        <v>211</v>
      </c>
      <c r="E44">
        <v>200</v>
      </c>
      <c r="F44">
        <v>41156</v>
      </c>
    </row>
    <row r="45" spans="1:21" x14ac:dyDescent="0.25">
      <c r="A45">
        <v>42</v>
      </c>
      <c r="B45">
        <v>110</v>
      </c>
      <c r="C45" t="s">
        <v>227</v>
      </c>
      <c r="D45" t="s">
        <v>207</v>
      </c>
      <c r="E45">
        <v>19543</v>
      </c>
      <c r="F45">
        <v>3741931</v>
      </c>
    </row>
    <row r="46" spans="1:21" x14ac:dyDescent="0.25">
      <c r="A46">
        <v>43</v>
      </c>
      <c r="B46">
        <v>110</v>
      </c>
      <c r="C46" t="s">
        <v>239</v>
      </c>
      <c r="D46" t="s">
        <v>209</v>
      </c>
      <c r="E46">
        <v>25</v>
      </c>
      <c r="F46">
        <v>5017</v>
      </c>
    </row>
    <row r="47" spans="1:21" x14ac:dyDescent="0.25">
      <c r="A47">
        <v>44</v>
      </c>
      <c r="B47">
        <v>110</v>
      </c>
      <c r="C47" t="s">
        <v>239</v>
      </c>
      <c r="D47" t="s">
        <v>210</v>
      </c>
      <c r="E47">
        <v>24</v>
      </c>
      <c r="F47">
        <v>4650</v>
      </c>
    </row>
    <row r="48" spans="1:21" x14ac:dyDescent="0.25">
      <c r="A48">
        <v>45</v>
      </c>
      <c r="B48">
        <v>110</v>
      </c>
      <c r="C48" t="s">
        <v>239</v>
      </c>
      <c r="D48" t="s">
        <v>206</v>
      </c>
      <c r="E48">
        <v>208</v>
      </c>
      <c r="F48">
        <v>44564</v>
      </c>
    </row>
    <row r="49" spans="1:6" x14ac:dyDescent="0.25">
      <c r="A49">
        <v>46</v>
      </c>
      <c r="B49">
        <v>110</v>
      </c>
      <c r="C49" t="s">
        <v>239</v>
      </c>
      <c r="D49" t="s">
        <v>211</v>
      </c>
      <c r="E49">
        <v>205</v>
      </c>
      <c r="F49">
        <v>38547</v>
      </c>
    </row>
    <row r="50" spans="1:6" x14ac:dyDescent="0.25">
      <c r="A50">
        <v>47</v>
      </c>
      <c r="B50">
        <v>110</v>
      </c>
      <c r="C50" t="s">
        <v>239</v>
      </c>
      <c r="D50" t="s">
        <v>207</v>
      </c>
      <c r="E50">
        <v>17877</v>
      </c>
      <c r="F50">
        <v>3310810</v>
      </c>
    </row>
    <row r="51" spans="1:6" x14ac:dyDescent="0.25">
      <c r="A51">
        <v>48</v>
      </c>
      <c r="B51">
        <v>110</v>
      </c>
      <c r="C51" t="s">
        <v>229</v>
      </c>
      <c r="D51" t="s">
        <v>209</v>
      </c>
      <c r="E51">
        <v>28</v>
      </c>
      <c r="F51">
        <v>5456</v>
      </c>
    </row>
    <row r="52" spans="1:6" x14ac:dyDescent="0.25">
      <c r="A52">
        <v>49</v>
      </c>
      <c r="B52">
        <v>110</v>
      </c>
      <c r="C52" t="s">
        <v>229</v>
      </c>
      <c r="D52" t="s">
        <v>210</v>
      </c>
      <c r="E52">
        <v>17</v>
      </c>
      <c r="F52">
        <v>3611</v>
      </c>
    </row>
    <row r="53" spans="1:6" x14ac:dyDescent="0.25">
      <c r="A53">
        <v>50</v>
      </c>
      <c r="B53">
        <v>110</v>
      </c>
      <c r="C53" t="s">
        <v>229</v>
      </c>
      <c r="D53" t="s">
        <v>206</v>
      </c>
      <c r="E53">
        <v>409</v>
      </c>
      <c r="F53">
        <v>77292</v>
      </c>
    </row>
    <row r="54" spans="1:6" x14ac:dyDescent="0.25">
      <c r="A54">
        <v>51</v>
      </c>
      <c r="B54">
        <v>110</v>
      </c>
      <c r="C54" t="s">
        <v>229</v>
      </c>
      <c r="D54" t="s">
        <v>211</v>
      </c>
      <c r="E54">
        <v>198</v>
      </c>
      <c r="F54">
        <v>38201</v>
      </c>
    </row>
    <row r="55" spans="1:6" x14ac:dyDescent="0.25">
      <c r="A55">
        <v>52</v>
      </c>
      <c r="B55">
        <v>110</v>
      </c>
      <c r="C55" t="s">
        <v>229</v>
      </c>
      <c r="D55" t="s">
        <v>207</v>
      </c>
      <c r="E55">
        <v>17117</v>
      </c>
      <c r="F55">
        <v>3176382</v>
      </c>
    </row>
    <row r="56" spans="1:6" x14ac:dyDescent="0.25">
      <c r="A56">
        <v>53</v>
      </c>
      <c r="B56">
        <v>120</v>
      </c>
      <c r="D56" t="s">
        <v>209</v>
      </c>
      <c r="E56">
        <v>56</v>
      </c>
      <c r="F56">
        <v>7838</v>
      </c>
    </row>
    <row r="57" spans="1:6" x14ac:dyDescent="0.25">
      <c r="A57">
        <v>54</v>
      </c>
      <c r="B57">
        <v>120</v>
      </c>
      <c r="D57" t="s">
        <v>210</v>
      </c>
      <c r="E57">
        <v>22</v>
      </c>
      <c r="F57">
        <v>4533</v>
      </c>
    </row>
    <row r="58" spans="1:6" x14ac:dyDescent="0.25">
      <c r="A58">
        <v>55</v>
      </c>
      <c r="B58">
        <v>120</v>
      </c>
      <c r="D58" t="s">
        <v>206</v>
      </c>
      <c r="E58">
        <v>403</v>
      </c>
      <c r="F58">
        <v>34430</v>
      </c>
    </row>
    <row r="59" spans="1:6" x14ac:dyDescent="0.25">
      <c r="A59">
        <v>56</v>
      </c>
      <c r="B59">
        <v>120</v>
      </c>
      <c r="D59" t="s">
        <v>211</v>
      </c>
      <c r="E59">
        <v>78</v>
      </c>
      <c r="F59">
        <v>11341</v>
      </c>
    </row>
    <row r="60" spans="1:6" x14ac:dyDescent="0.25">
      <c r="A60">
        <v>57</v>
      </c>
      <c r="B60">
        <v>120</v>
      </c>
      <c r="D60" t="s">
        <v>207</v>
      </c>
      <c r="E60">
        <v>101</v>
      </c>
      <c r="F60">
        <v>15260</v>
      </c>
    </row>
    <row r="61" spans="1:6" x14ac:dyDescent="0.25">
      <c r="A61">
        <v>58</v>
      </c>
      <c r="B61">
        <v>120</v>
      </c>
      <c r="C61" t="s">
        <v>208</v>
      </c>
      <c r="D61" t="s">
        <v>209</v>
      </c>
      <c r="E61">
        <v>2927</v>
      </c>
      <c r="F61">
        <v>392678</v>
      </c>
    </row>
    <row r="62" spans="1:6" x14ac:dyDescent="0.25">
      <c r="A62">
        <v>59</v>
      </c>
      <c r="B62">
        <v>120</v>
      </c>
      <c r="C62" t="s">
        <v>208</v>
      </c>
      <c r="D62" t="s">
        <v>210</v>
      </c>
      <c r="E62">
        <v>3</v>
      </c>
      <c r="F62">
        <v>449</v>
      </c>
    </row>
    <row r="63" spans="1:6" x14ac:dyDescent="0.25">
      <c r="A63">
        <v>60</v>
      </c>
      <c r="B63">
        <v>120</v>
      </c>
      <c r="C63" t="s">
        <v>208</v>
      </c>
      <c r="D63" t="s">
        <v>206</v>
      </c>
      <c r="E63">
        <v>3745</v>
      </c>
      <c r="F63">
        <v>490559</v>
      </c>
    </row>
    <row r="64" spans="1:6" x14ac:dyDescent="0.25">
      <c r="A64">
        <v>61</v>
      </c>
      <c r="B64">
        <v>120</v>
      </c>
      <c r="C64" t="s">
        <v>208</v>
      </c>
      <c r="D64" t="s">
        <v>211</v>
      </c>
      <c r="E64">
        <v>93</v>
      </c>
      <c r="F64">
        <v>10926</v>
      </c>
    </row>
    <row r="65" spans="1:6" x14ac:dyDescent="0.25">
      <c r="A65">
        <v>62</v>
      </c>
      <c r="B65">
        <v>120</v>
      </c>
      <c r="C65" t="s">
        <v>208</v>
      </c>
      <c r="D65" t="s">
        <v>207</v>
      </c>
      <c r="E65">
        <v>4787</v>
      </c>
      <c r="F65">
        <v>689896</v>
      </c>
    </row>
    <row r="66" spans="1:6" x14ac:dyDescent="0.25">
      <c r="A66">
        <v>63</v>
      </c>
      <c r="B66">
        <v>120</v>
      </c>
      <c r="C66" t="s">
        <v>212</v>
      </c>
      <c r="D66" t="s">
        <v>209</v>
      </c>
      <c r="E66">
        <v>16741</v>
      </c>
      <c r="F66">
        <v>2213070</v>
      </c>
    </row>
    <row r="67" spans="1:6" x14ac:dyDescent="0.25">
      <c r="A67">
        <v>64</v>
      </c>
      <c r="B67">
        <v>120</v>
      </c>
      <c r="C67" t="s">
        <v>212</v>
      </c>
      <c r="D67" t="s">
        <v>210</v>
      </c>
      <c r="E67">
        <v>8166</v>
      </c>
      <c r="F67">
        <v>1097220</v>
      </c>
    </row>
    <row r="68" spans="1:6" x14ac:dyDescent="0.25">
      <c r="A68">
        <v>65</v>
      </c>
      <c r="B68">
        <v>120</v>
      </c>
      <c r="C68" t="s">
        <v>212</v>
      </c>
      <c r="D68" t="s">
        <v>211</v>
      </c>
      <c r="E68">
        <v>5</v>
      </c>
      <c r="F68">
        <v>531</v>
      </c>
    </row>
    <row r="69" spans="1:6" x14ac:dyDescent="0.25">
      <c r="A69">
        <v>66</v>
      </c>
      <c r="B69">
        <v>120</v>
      </c>
      <c r="C69" t="s">
        <v>212</v>
      </c>
      <c r="D69" t="s">
        <v>207</v>
      </c>
      <c r="E69">
        <v>773</v>
      </c>
      <c r="F69">
        <v>115904</v>
      </c>
    </row>
    <row r="70" spans="1:6" x14ac:dyDescent="0.25">
      <c r="A70">
        <v>67</v>
      </c>
      <c r="B70">
        <v>120</v>
      </c>
      <c r="C70" t="s">
        <v>213</v>
      </c>
      <c r="D70" t="s">
        <v>209</v>
      </c>
      <c r="E70">
        <v>36663</v>
      </c>
      <c r="F70">
        <v>5131046</v>
      </c>
    </row>
    <row r="71" spans="1:6" x14ac:dyDescent="0.25">
      <c r="A71">
        <v>68</v>
      </c>
      <c r="B71">
        <v>120</v>
      </c>
      <c r="C71" t="s">
        <v>213</v>
      </c>
      <c r="D71" t="s">
        <v>210</v>
      </c>
      <c r="E71">
        <v>2987</v>
      </c>
      <c r="F71">
        <v>436311</v>
      </c>
    </row>
    <row r="72" spans="1:6" x14ac:dyDescent="0.25">
      <c r="A72">
        <v>69</v>
      </c>
      <c r="B72">
        <v>120</v>
      </c>
      <c r="C72" t="s">
        <v>213</v>
      </c>
      <c r="D72" t="s">
        <v>206</v>
      </c>
      <c r="E72">
        <v>21177</v>
      </c>
      <c r="F72">
        <v>2937088</v>
      </c>
    </row>
    <row r="73" spans="1:6" x14ac:dyDescent="0.25">
      <c r="A73">
        <v>70</v>
      </c>
      <c r="B73">
        <v>120</v>
      </c>
      <c r="C73" t="s">
        <v>213</v>
      </c>
      <c r="D73" t="s">
        <v>211</v>
      </c>
      <c r="E73">
        <v>6159</v>
      </c>
      <c r="F73">
        <v>878366</v>
      </c>
    </row>
    <row r="74" spans="1:6" x14ac:dyDescent="0.25">
      <c r="A74">
        <v>71</v>
      </c>
      <c r="B74">
        <v>120</v>
      </c>
      <c r="C74" t="s">
        <v>213</v>
      </c>
      <c r="D74" t="s">
        <v>207</v>
      </c>
      <c r="E74">
        <v>46533</v>
      </c>
      <c r="F74">
        <v>6902918</v>
      </c>
    </row>
    <row r="75" spans="1:6" x14ac:dyDescent="0.25">
      <c r="A75">
        <v>72</v>
      </c>
      <c r="B75">
        <v>120</v>
      </c>
      <c r="C75" t="s">
        <v>223</v>
      </c>
      <c r="D75" t="s">
        <v>209</v>
      </c>
      <c r="E75">
        <v>15174</v>
      </c>
      <c r="F75">
        <v>2128108</v>
      </c>
    </row>
    <row r="76" spans="1:6" x14ac:dyDescent="0.25">
      <c r="A76">
        <v>73</v>
      </c>
      <c r="B76">
        <v>120</v>
      </c>
      <c r="C76" t="s">
        <v>223</v>
      </c>
      <c r="D76" t="s">
        <v>210</v>
      </c>
      <c r="E76">
        <v>35521</v>
      </c>
      <c r="F76">
        <v>5188506</v>
      </c>
    </row>
    <row r="77" spans="1:6" x14ac:dyDescent="0.25">
      <c r="A77">
        <v>74</v>
      </c>
      <c r="B77">
        <v>120</v>
      </c>
      <c r="C77" t="s">
        <v>223</v>
      </c>
      <c r="D77" t="s">
        <v>206</v>
      </c>
      <c r="E77">
        <v>730</v>
      </c>
      <c r="F77">
        <v>98000</v>
      </c>
    </row>
    <row r="78" spans="1:6" x14ac:dyDescent="0.25">
      <c r="A78">
        <v>75</v>
      </c>
      <c r="B78">
        <v>120</v>
      </c>
      <c r="C78" t="s">
        <v>223</v>
      </c>
      <c r="D78" t="s">
        <v>211</v>
      </c>
      <c r="E78">
        <v>9008</v>
      </c>
      <c r="F78">
        <v>1216731</v>
      </c>
    </row>
    <row r="79" spans="1:6" x14ac:dyDescent="0.25">
      <c r="A79">
        <v>76</v>
      </c>
      <c r="B79">
        <v>120</v>
      </c>
      <c r="C79" t="s">
        <v>223</v>
      </c>
      <c r="D79" t="s">
        <v>207</v>
      </c>
      <c r="E79">
        <v>1306</v>
      </c>
      <c r="F79">
        <v>195560</v>
      </c>
    </row>
    <row r="80" spans="1:6" x14ac:dyDescent="0.25">
      <c r="A80">
        <v>77</v>
      </c>
      <c r="B80">
        <v>120</v>
      </c>
      <c r="C80" t="s">
        <v>225</v>
      </c>
      <c r="D80" t="s">
        <v>209</v>
      </c>
      <c r="E80">
        <v>25191</v>
      </c>
      <c r="F80">
        <v>3703542</v>
      </c>
    </row>
    <row r="81" spans="1:6" x14ac:dyDescent="0.25">
      <c r="A81">
        <v>78</v>
      </c>
      <c r="B81">
        <v>120</v>
      </c>
      <c r="C81" t="s">
        <v>225</v>
      </c>
      <c r="D81" t="s">
        <v>210</v>
      </c>
      <c r="E81">
        <v>416</v>
      </c>
      <c r="F81">
        <v>59214</v>
      </c>
    </row>
    <row r="82" spans="1:6" x14ac:dyDescent="0.25">
      <c r="A82">
        <v>79</v>
      </c>
      <c r="B82">
        <v>120</v>
      </c>
      <c r="C82" t="s">
        <v>225</v>
      </c>
      <c r="D82" t="s">
        <v>206</v>
      </c>
      <c r="E82">
        <v>72261</v>
      </c>
      <c r="F82">
        <v>10354186</v>
      </c>
    </row>
    <row r="83" spans="1:6" x14ac:dyDescent="0.25">
      <c r="A83">
        <v>80</v>
      </c>
      <c r="B83">
        <v>120</v>
      </c>
      <c r="C83" t="s">
        <v>225</v>
      </c>
      <c r="D83" t="s">
        <v>211</v>
      </c>
      <c r="E83">
        <v>8350</v>
      </c>
      <c r="F83">
        <v>1265546</v>
      </c>
    </row>
    <row r="84" spans="1:6" x14ac:dyDescent="0.25">
      <c r="A84">
        <v>81</v>
      </c>
      <c r="B84">
        <v>120</v>
      </c>
      <c r="C84" t="s">
        <v>225</v>
      </c>
      <c r="D84" t="s">
        <v>207</v>
      </c>
      <c r="E84">
        <v>39045</v>
      </c>
      <c r="F84">
        <v>5861018</v>
      </c>
    </row>
    <row r="85" spans="1:6" x14ac:dyDescent="0.25">
      <c r="A85">
        <v>82</v>
      </c>
      <c r="B85">
        <v>120</v>
      </c>
      <c r="C85" t="s">
        <v>235</v>
      </c>
      <c r="D85" t="s">
        <v>209</v>
      </c>
      <c r="E85">
        <v>122</v>
      </c>
      <c r="F85">
        <v>12438</v>
      </c>
    </row>
    <row r="86" spans="1:6" x14ac:dyDescent="0.25">
      <c r="A86">
        <v>83</v>
      </c>
      <c r="B86">
        <v>120</v>
      </c>
      <c r="C86" t="s">
        <v>235</v>
      </c>
      <c r="D86" t="s">
        <v>210</v>
      </c>
      <c r="E86">
        <v>2963</v>
      </c>
      <c r="F86">
        <v>532038</v>
      </c>
    </row>
    <row r="87" spans="1:6" x14ac:dyDescent="0.25">
      <c r="A87">
        <v>84</v>
      </c>
      <c r="B87">
        <v>120</v>
      </c>
      <c r="C87" t="s">
        <v>235</v>
      </c>
      <c r="D87" t="s">
        <v>206</v>
      </c>
      <c r="E87">
        <v>26991</v>
      </c>
      <c r="F87">
        <v>3771438</v>
      </c>
    </row>
    <row r="88" spans="1:6" x14ac:dyDescent="0.25">
      <c r="A88">
        <v>85</v>
      </c>
      <c r="B88">
        <v>120</v>
      </c>
      <c r="C88" t="s">
        <v>235</v>
      </c>
      <c r="D88" t="s">
        <v>211</v>
      </c>
      <c r="E88">
        <v>36418</v>
      </c>
      <c r="F88">
        <v>5555475</v>
      </c>
    </row>
    <row r="89" spans="1:6" x14ac:dyDescent="0.25">
      <c r="A89">
        <v>86</v>
      </c>
      <c r="B89">
        <v>120</v>
      </c>
      <c r="C89" t="s">
        <v>235</v>
      </c>
      <c r="D89" t="s">
        <v>207</v>
      </c>
      <c r="E89">
        <v>21076</v>
      </c>
      <c r="F89">
        <v>3136592</v>
      </c>
    </row>
    <row r="90" spans="1:6" x14ac:dyDescent="0.25">
      <c r="A90">
        <v>87</v>
      </c>
      <c r="B90">
        <v>120</v>
      </c>
      <c r="C90" t="s">
        <v>231</v>
      </c>
      <c r="D90" t="s">
        <v>209</v>
      </c>
      <c r="E90">
        <v>52028</v>
      </c>
      <c r="F90">
        <v>7710795</v>
      </c>
    </row>
    <row r="91" spans="1:6" x14ac:dyDescent="0.25">
      <c r="A91">
        <v>88</v>
      </c>
      <c r="B91">
        <v>120</v>
      </c>
      <c r="C91" t="s">
        <v>231</v>
      </c>
      <c r="D91" t="s">
        <v>210</v>
      </c>
      <c r="E91">
        <v>2069</v>
      </c>
      <c r="F91">
        <v>303659</v>
      </c>
    </row>
    <row r="92" spans="1:6" x14ac:dyDescent="0.25">
      <c r="A92">
        <v>89</v>
      </c>
      <c r="B92">
        <v>120</v>
      </c>
      <c r="C92" t="s">
        <v>231</v>
      </c>
      <c r="D92" t="s">
        <v>206</v>
      </c>
      <c r="E92">
        <v>49611</v>
      </c>
      <c r="F92">
        <v>7239118</v>
      </c>
    </row>
    <row r="93" spans="1:6" x14ac:dyDescent="0.25">
      <c r="A93">
        <v>90</v>
      </c>
      <c r="B93">
        <v>120</v>
      </c>
      <c r="C93" t="s">
        <v>231</v>
      </c>
      <c r="D93" t="s">
        <v>211</v>
      </c>
      <c r="E93">
        <v>10270</v>
      </c>
      <c r="F93">
        <v>1544832</v>
      </c>
    </row>
    <row r="94" spans="1:6" x14ac:dyDescent="0.25">
      <c r="A94">
        <v>91</v>
      </c>
      <c r="B94">
        <v>120</v>
      </c>
      <c r="C94" t="s">
        <v>231</v>
      </c>
      <c r="D94" t="s">
        <v>207</v>
      </c>
      <c r="E94">
        <v>55866</v>
      </c>
      <c r="F94">
        <v>8440673</v>
      </c>
    </row>
    <row r="95" spans="1:6" x14ac:dyDescent="0.25">
      <c r="A95">
        <v>92</v>
      </c>
      <c r="B95">
        <v>120</v>
      </c>
      <c r="C95" t="s">
        <v>237</v>
      </c>
      <c r="D95" t="s">
        <v>209</v>
      </c>
      <c r="E95">
        <v>7421</v>
      </c>
      <c r="F95">
        <v>1041060</v>
      </c>
    </row>
    <row r="96" spans="1:6" x14ac:dyDescent="0.25">
      <c r="A96">
        <v>93</v>
      </c>
      <c r="B96">
        <v>120</v>
      </c>
      <c r="C96" t="s">
        <v>237</v>
      </c>
      <c r="D96" t="s">
        <v>210</v>
      </c>
      <c r="E96">
        <v>16514</v>
      </c>
      <c r="F96">
        <v>2416713</v>
      </c>
    </row>
    <row r="97" spans="1:6" x14ac:dyDescent="0.25">
      <c r="A97">
        <v>94</v>
      </c>
      <c r="B97">
        <v>120</v>
      </c>
      <c r="C97" t="s">
        <v>237</v>
      </c>
      <c r="D97" t="s">
        <v>206</v>
      </c>
      <c r="E97">
        <v>1734</v>
      </c>
      <c r="F97">
        <v>253528</v>
      </c>
    </row>
    <row r="98" spans="1:6" x14ac:dyDescent="0.25">
      <c r="A98">
        <v>95</v>
      </c>
      <c r="B98">
        <v>120</v>
      </c>
      <c r="C98" t="s">
        <v>237</v>
      </c>
      <c r="D98" t="s">
        <v>211</v>
      </c>
      <c r="E98">
        <v>5320</v>
      </c>
      <c r="F98">
        <v>765886</v>
      </c>
    </row>
    <row r="99" spans="1:6" x14ac:dyDescent="0.25">
      <c r="A99">
        <v>96</v>
      </c>
      <c r="B99">
        <v>120</v>
      </c>
      <c r="C99" t="s">
        <v>237</v>
      </c>
      <c r="D99" t="s">
        <v>207</v>
      </c>
      <c r="E99">
        <v>18635</v>
      </c>
      <c r="F99">
        <v>2715181</v>
      </c>
    </row>
    <row r="100" spans="1:6" x14ac:dyDescent="0.25">
      <c r="A100">
        <v>97</v>
      </c>
      <c r="B100">
        <v>120</v>
      </c>
      <c r="C100" t="s">
        <v>227</v>
      </c>
      <c r="D100" t="s">
        <v>209</v>
      </c>
      <c r="E100">
        <v>59124</v>
      </c>
      <c r="F100">
        <v>8518476</v>
      </c>
    </row>
    <row r="101" spans="1:6" x14ac:dyDescent="0.25">
      <c r="A101">
        <v>98</v>
      </c>
      <c r="B101">
        <v>120</v>
      </c>
      <c r="C101" t="s">
        <v>227</v>
      </c>
      <c r="D101" t="s">
        <v>210</v>
      </c>
      <c r="E101">
        <v>3810</v>
      </c>
      <c r="F101">
        <v>577933</v>
      </c>
    </row>
    <row r="102" spans="1:6" x14ac:dyDescent="0.25">
      <c r="A102">
        <v>99</v>
      </c>
      <c r="B102">
        <v>120</v>
      </c>
      <c r="C102" t="s">
        <v>227</v>
      </c>
      <c r="D102" t="s">
        <v>206</v>
      </c>
      <c r="E102">
        <v>41731</v>
      </c>
      <c r="F102">
        <v>6062115</v>
      </c>
    </row>
    <row r="103" spans="1:6" x14ac:dyDescent="0.25">
      <c r="A103">
        <v>100</v>
      </c>
      <c r="B103">
        <v>120</v>
      </c>
      <c r="C103" t="s">
        <v>227</v>
      </c>
      <c r="D103" t="s">
        <v>211</v>
      </c>
      <c r="E103">
        <v>9106</v>
      </c>
      <c r="F103">
        <v>1352024</v>
      </c>
    </row>
    <row r="104" spans="1:6" x14ac:dyDescent="0.25">
      <c r="A104">
        <v>101</v>
      </c>
      <c r="B104">
        <v>120</v>
      </c>
      <c r="C104" t="s">
        <v>227</v>
      </c>
      <c r="D104" t="s">
        <v>207</v>
      </c>
      <c r="E104">
        <v>61261</v>
      </c>
      <c r="F104">
        <v>9269018</v>
      </c>
    </row>
    <row r="105" spans="1:6" x14ac:dyDescent="0.25">
      <c r="A105">
        <v>102</v>
      </c>
      <c r="B105">
        <v>120</v>
      </c>
      <c r="C105" t="s">
        <v>239</v>
      </c>
      <c r="D105" t="s">
        <v>209</v>
      </c>
      <c r="E105">
        <v>4210</v>
      </c>
      <c r="F105">
        <v>588240</v>
      </c>
    </row>
    <row r="106" spans="1:6" x14ac:dyDescent="0.25">
      <c r="A106">
        <v>103</v>
      </c>
      <c r="B106">
        <v>120</v>
      </c>
      <c r="C106" t="s">
        <v>239</v>
      </c>
      <c r="D106" t="s">
        <v>210</v>
      </c>
      <c r="E106">
        <v>4718</v>
      </c>
      <c r="F106">
        <v>678240</v>
      </c>
    </row>
    <row r="107" spans="1:6" x14ac:dyDescent="0.25">
      <c r="A107">
        <v>104</v>
      </c>
      <c r="B107">
        <v>120</v>
      </c>
      <c r="C107" t="s">
        <v>239</v>
      </c>
      <c r="D107" t="s">
        <v>206</v>
      </c>
      <c r="E107">
        <v>41271</v>
      </c>
      <c r="F107">
        <v>5674415</v>
      </c>
    </row>
    <row r="108" spans="1:6" x14ac:dyDescent="0.25">
      <c r="A108">
        <v>105</v>
      </c>
      <c r="B108">
        <v>120</v>
      </c>
      <c r="C108" t="s">
        <v>239</v>
      </c>
      <c r="D108" t="s">
        <v>211</v>
      </c>
      <c r="E108">
        <v>22583</v>
      </c>
      <c r="F108">
        <v>3236928</v>
      </c>
    </row>
    <row r="109" spans="1:6" x14ac:dyDescent="0.25">
      <c r="A109">
        <v>106</v>
      </c>
      <c r="B109">
        <v>120</v>
      </c>
      <c r="C109" t="s">
        <v>239</v>
      </c>
      <c r="D109" t="s">
        <v>207</v>
      </c>
      <c r="E109">
        <v>75117</v>
      </c>
      <c r="F109">
        <v>10620962</v>
      </c>
    </row>
    <row r="110" spans="1:6" x14ac:dyDescent="0.25">
      <c r="A110">
        <v>107</v>
      </c>
      <c r="B110">
        <v>120</v>
      </c>
      <c r="C110" t="s">
        <v>229</v>
      </c>
      <c r="D110" t="s">
        <v>209</v>
      </c>
      <c r="E110">
        <v>15409</v>
      </c>
      <c r="F110">
        <v>2342538</v>
      </c>
    </row>
    <row r="111" spans="1:6" x14ac:dyDescent="0.25">
      <c r="A111">
        <v>108</v>
      </c>
      <c r="B111">
        <v>120</v>
      </c>
      <c r="C111" t="s">
        <v>229</v>
      </c>
      <c r="D111" t="s">
        <v>210</v>
      </c>
      <c r="E111">
        <v>66</v>
      </c>
      <c r="F111">
        <v>12084</v>
      </c>
    </row>
    <row r="112" spans="1:6" x14ac:dyDescent="0.25">
      <c r="A112">
        <v>109</v>
      </c>
      <c r="B112">
        <v>120</v>
      </c>
      <c r="C112" t="s">
        <v>229</v>
      </c>
      <c r="D112" t="s">
        <v>206</v>
      </c>
      <c r="E112">
        <v>58019</v>
      </c>
      <c r="F112">
        <v>8453181</v>
      </c>
    </row>
    <row r="113" spans="1:6" x14ac:dyDescent="0.25">
      <c r="A113">
        <v>110</v>
      </c>
      <c r="B113">
        <v>120</v>
      </c>
      <c r="C113" t="s">
        <v>229</v>
      </c>
      <c r="D113" t="s">
        <v>211</v>
      </c>
      <c r="E113">
        <v>6094</v>
      </c>
      <c r="F113">
        <v>899593</v>
      </c>
    </row>
    <row r="114" spans="1:6" x14ac:dyDescent="0.25">
      <c r="A114">
        <v>111</v>
      </c>
      <c r="B114">
        <v>120</v>
      </c>
      <c r="C114" t="s">
        <v>229</v>
      </c>
      <c r="D114" t="s">
        <v>207</v>
      </c>
      <c r="E114">
        <v>29173</v>
      </c>
      <c r="F114">
        <v>4418244</v>
      </c>
    </row>
    <row r="115" spans="1:6" x14ac:dyDescent="0.25">
      <c r="A115">
        <v>112</v>
      </c>
      <c r="B115">
        <v>130</v>
      </c>
      <c r="D115" t="s">
        <v>209</v>
      </c>
      <c r="E115">
        <v>11</v>
      </c>
      <c r="F115">
        <v>2415</v>
      </c>
    </row>
    <row r="116" spans="1:6" x14ac:dyDescent="0.25">
      <c r="A116">
        <v>113</v>
      </c>
      <c r="B116">
        <v>130</v>
      </c>
      <c r="D116" t="s">
        <v>210</v>
      </c>
      <c r="E116">
        <v>2</v>
      </c>
      <c r="F116">
        <v>482</v>
      </c>
    </row>
    <row r="117" spans="1:6" x14ac:dyDescent="0.25">
      <c r="A117">
        <v>114</v>
      </c>
      <c r="B117">
        <v>130</v>
      </c>
      <c r="D117" t="s">
        <v>206</v>
      </c>
      <c r="E117">
        <v>18</v>
      </c>
      <c r="F117">
        <v>4726</v>
      </c>
    </row>
    <row r="118" spans="1:6" x14ac:dyDescent="0.25">
      <c r="A118">
        <v>115</v>
      </c>
      <c r="B118">
        <v>130</v>
      </c>
      <c r="D118" t="s">
        <v>211</v>
      </c>
      <c r="E118">
        <v>7</v>
      </c>
      <c r="F118">
        <v>807</v>
      </c>
    </row>
    <row r="119" spans="1:6" x14ac:dyDescent="0.25">
      <c r="A119">
        <v>116</v>
      </c>
      <c r="B119">
        <v>130</v>
      </c>
      <c r="D119" t="s">
        <v>207</v>
      </c>
      <c r="E119">
        <v>28</v>
      </c>
      <c r="F119">
        <v>4426</v>
      </c>
    </row>
    <row r="120" spans="1:6" x14ac:dyDescent="0.25">
      <c r="A120">
        <v>117</v>
      </c>
      <c r="B120">
        <v>130</v>
      </c>
      <c r="C120" t="s">
        <v>208</v>
      </c>
      <c r="D120" t="s">
        <v>209</v>
      </c>
      <c r="E120">
        <v>2450</v>
      </c>
      <c r="F120">
        <v>273226</v>
      </c>
    </row>
    <row r="121" spans="1:6" x14ac:dyDescent="0.25">
      <c r="A121">
        <v>118</v>
      </c>
      <c r="B121">
        <v>130</v>
      </c>
      <c r="C121" t="s">
        <v>208</v>
      </c>
      <c r="D121" t="s">
        <v>206</v>
      </c>
      <c r="E121">
        <v>1458</v>
      </c>
      <c r="F121">
        <v>158614</v>
      </c>
    </row>
    <row r="122" spans="1:6" x14ac:dyDescent="0.25">
      <c r="A122">
        <v>119</v>
      </c>
      <c r="B122">
        <v>130</v>
      </c>
      <c r="C122" t="s">
        <v>208</v>
      </c>
      <c r="D122" t="s">
        <v>211</v>
      </c>
      <c r="E122">
        <v>7</v>
      </c>
      <c r="F122">
        <v>2497</v>
      </c>
    </row>
    <row r="123" spans="1:6" x14ac:dyDescent="0.25">
      <c r="A123">
        <v>120</v>
      </c>
      <c r="B123">
        <v>130</v>
      </c>
      <c r="C123" t="s">
        <v>208</v>
      </c>
      <c r="D123" t="s">
        <v>207</v>
      </c>
      <c r="E123">
        <v>627</v>
      </c>
      <c r="F123">
        <v>76268</v>
      </c>
    </row>
    <row r="124" spans="1:6" x14ac:dyDescent="0.25">
      <c r="A124">
        <v>121</v>
      </c>
      <c r="B124">
        <v>130</v>
      </c>
      <c r="C124" t="s">
        <v>212</v>
      </c>
      <c r="D124" t="s">
        <v>209</v>
      </c>
      <c r="E124">
        <v>6528</v>
      </c>
      <c r="F124">
        <v>1055203</v>
      </c>
    </row>
    <row r="125" spans="1:6" x14ac:dyDescent="0.25">
      <c r="A125">
        <v>122</v>
      </c>
      <c r="B125">
        <v>130</v>
      </c>
      <c r="C125" t="s">
        <v>212</v>
      </c>
      <c r="D125" t="s">
        <v>210</v>
      </c>
      <c r="E125">
        <v>1998</v>
      </c>
      <c r="F125">
        <v>243662</v>
      </c>
    </row>
    <row r="126" spans="1:6" x14ac:dyDescent="0.25">
      <c r="A126">
        <v>123</v>
      </c>
      <c r="B126">
        <v>130</v>
      </c>
      <c r="C126" t="s">
        <v>212</v>
      </c>
      <c r="D126" t="s">
        <v>211</v>
      </c>
      <c r="E126">
        <v>1</v>
      </c>
      <c r="F126">
        <v>200</v>
      </c>
    </row>
    <row r="127" spans="1:6" x14ac:dyDescent="0.25">
      <c r="A127">
        <v>124</v>
      </c>
      <c r="B127">
        <v>130</v>
      </c>
      <c r="C127" t="s">
        <v>212</v>
      </c>
      <c r="D127" t="s">
        <v>207</v>
      </c>
      <c r="E127">
        <v>100</v>
      </c>
      <c r="F127">
        <v>15947</v>
      </c>
    </row>
    <row r="128" spans="1:6" x14ac:dyDescent="0.25">
      <c r="A128">
        <v>125</v>
      </c>
      <c r="B128">
        <v>130</v>
      </c>
      <c r="C128" t="s">
        <v>213</v>
      </c>
      <c r="D128" t="s">
        <v>209</v>
      </c>
      <c r="E128">
        <v>16351</v>
      </c>
      <c r="F128">
        <v>2374358</v>
      </c>
    </row>
    <row r="129" spans="1:6" x14ac:dyDescent="0.25">
      <c r="A129">
        <v>126</v>
      </c>
      <c r="B129">
        <v>130</v>
      </c>
      <c r="C129" t="s">
        <v>213</v>
      </c>
      <c r="D129" t="s">
        <v>210</v>
      </c>
      <c r="E129">
        <v>488</v>
      </c>
      <c r="F129">
        <v>47650</v>
      </c>
    </row>
    <row r="130" spans="1:6" x14ac:dyDescent="0.25">
      <c r="A130">
        <v>127</v>
      </c>
      <c r="B130">
        <v>130</v>
      </c>
      <c r="C130" t="s">
        <v>213</v>
      </c>
      <c r="D130" t="s">
        <v>206</v>
      </c>
      <c r="E130">
        <v>7346</v>
      </c>
      <c r="F130">
        <v>990963</v>
      </c>
    </row>
    <row r="131" spans="1:6" x14ac:dyDescent="0.25">
      <c r="A131">
        <v>128</v>
      </c>
      <c r="B131">
        <v>130</v>
      </c>
      <c r="C131" t="s">
        <v>213</v>
      </c>
      <c r="D131" t="s">
        <v>211</v>
      </c>
      <c r="E131">
        <v>1510</v>
      </c>
      <c r="F131">
        <v>236960</v>
      </c>
    </row>
    <row r="132" spans="1:6" x14ac:dyDescent="0.25">
      <c r="A132">
        <v>129</v>
      </c>
      <c r="B132">
        <v>130</v>
      </c>
      <c r="C132" t="s">
        <v>213</v>
      </c>
      <c r="D132" t="s">
        <v>207</v>
      </c>
      <c r="E132">
        <v>3555</v>
      </c>
      <c r="F132">
        <v>542749</v>
      </c>
    </row>
    <row r="133" spans="1:6" x14ac:dyDescent="0.25">
      <c r="A133">
        <v>130</v>
      </c>
      <c r="B133">
        <v>130</v>
      </c>
      <c r="C133" t="s">
        <v>223</v>
      </c>
      <c r="D133" t="s">
        <v>209</v>
      </c>
      <c r="E133">
        <v>16579</v>
      </c>
      <c r="F133">
        <v>2612219</v>
      </c>
    </row>
    <row r="134" spans="1:6" x14ac:dyDescent="0.25">
      <c r="A134">
        <v>131</v>
      </c>
      <c r="B134">
        <v>130</v>
      </c>
      <c r="C134" t="s">
        <v>223</v>
      </c>
      <c r="D134" t="s">
        <v>210</v>
      </c>
      <c r="E134">
        <v>9021</v>
      </c>
      <c r="F134">
        <v>1256990</v>
      </c>
    </row>
    <row r="135" spans="1:6" x14ac:dyDescent="0.25">
      <c r="A135">
        <v>132</v>
      </c>
      <c r="B135">
        <v>130</v>
      </c>
      <c r="C135" t="s">
        <v>223</v>
      </c>
      <c r="D135" t="s">
        <v>206</v>
      </c>
      <c r="E135">
        <v>1993</v>
      </c>
      <c r="F135">
        <v>361109</v>
      </c>
    </row>
    <row r="136" spans="1:6" x14ac:dyDescent="0.25">
      <c r="A136">
        <v>133</v>
      </c>
      <c r="B136">
        <v>130</v>
      </c>
      <c r="C136" t="s">
        <v>223</v>
      </c>
      <c r="D136" t="s">
        <v>211</v>
      </c>
      <c r="E136">
        <v>2166</v>
      </c>
      <c r="F136">
        <v>377561</v>
      </c>
    </row>
    <row r="137" spans="1:6" x14ac:dyDescent="0.25">
      <c r="A137">
        <v>134</v>
      </c>
      <c r="B137">
        <v>130</v>
      </c>
      <c r="C137" t="s">
        <v>223</v>
      </c>
      <c r="D137" t="s">
        <v>207</v>
      </c>
      <c r="E137">
        <v>108</v>
      </c>
      <c r="F137">
        <v>19990</v>
      </c>
    </row>
    <row r="138" spans="1:6" x14ac:dyDescent="0.25">
      <c r="A138">
        <v>135</v>
      </c>
      <c r="B138">
        <v>130</v>
      </c>
      <c r="C138" t="s">
        <v>225</v>
      </c>
      <c r="D138" t="s">
        <v>209</v>
      </c>
      <c r="E138">
        <v>5569</v>
      </c>
      <c r="F138">
        <v>1110388</v>
      </c>
    </row>
    <row r="139" spans="1:6" x14ac:dyDescent="0.25">
      <c r="A139">
        <v>136</v>
      </c>
      <c r="B139">
        <v>130</v>
      </c>
      <c r="C139" t="s">
        <v>225</v>
      </c>
      <c r="D139" t="s">
        <v>210</v>
      </c>
      <c r="E139">
        <v>59</v>
      </c>
      <c r="F139">
        <v>16059</v>
      </c>
    </row>
    <row r="140" spans="1:6" x14ac:dyDescent="0.25">
      <c r="A140">
        <v>137</v>
      </c>
      <c r="B140">
        <v>130</v>
      </c>
      <c r="C140" t="s">
        <v>225</v>
      </c>
      <c r="D140" t="s">
        <v>206</v>
      </c>
      <c r="E140">
        <v>11944</v>
      </c>
      <c r="F140">
        <v>1805347</v>
      </c>
    </row>
    <row r="141" spans="1:6" x14ac:dyDescent="0.25">
      <c r="A141">
        <v>138</v>
      </c>
      <c r="B141">
        <v>130</v>
      </c>
      <c r="C141" t="s">
        <v>225</v>
      </c>
      <c r="D141" t="s">
        <v>211</v>
      </c>
      <c r="E141">
        <v>898</v>
      </c>
      <c r="F141">
        <v>133797</v>
      </c>
    </row>
    <row r="142" spans="1:6" x14ac:dyDescent="0.25">
      <c r="A142">
        <v>139</v>
      </c>
      <c r="B142">
        <v>130</v>
      </c>
      <c r="C142" t="s">
        <v>225</v>
      </c>
      <c r="D142" t="s">
        <v>207</v>
      </c>
      <c r="E142">
        <v>1487</v>
      </c>
      <c r="F142">
        <v>230499</v>
      </c>
    </row>
    <row r="143" spans="1:6" x14ac:dyDescent="0.25">
      <c r="A143">
        <v>140</v>
      </c>
      <c r="B143">
        <v>130</v>
      </c>
      <c r="C143" t="s">
        <v>235</v>
      </c>
      <c r="D143" t="s">
        <v>209</v>
      </c>
      <c r="E143">
        <v>86</v>
      </c>
      <c r="F143">
        <v>9299</v>
      </c>
    </row>
    <row r="144" spans="1:6" x14ac:dyDescent="0.25">
      <c r="A144">
        <v>141</v>
      </c>
      <c r="B144">
        <v>130</v>
      </c>
      <c r="C144" t="s">
        <v>235</v>
      </c>
      <c r="D144" t="s">
        <v>210</v>
      </c>
      <c r="E144">
        <v>652</v>
      </c>
      <c r="F144">
        <v>98065</v>
      </c>
    </row>
    <row r="145" spans="1:6" x14ac:dyDescent="0.25">
      <c r="A145">
        <v>142</v>
      </c>
      <c r="B145">
        <v>130</v>
      </c>
      <c r="C145" t="s">
        <v>235</v>
      </c>
      <c r="D145" t="s">
        <v>206</v>
      </c>
      <c r="E145">
        <v>15128</v>
      </c>
      <c r="F145">
        <v>2375450</v>
      </c>
    </row>
    <row r="146" spans="1:6" x14ac:dyDescent="0.25">
      <c r="A146">
        <v>143</v>
      </c>
      <c r="B146">
        <v>130</v>
      </c>
      <c r="C146" t="s">
        <v>235</v>
      </c>
      <c r="D146" t="s">
        <v>211</v>
      </c>
      <c r="E146">
        <v>9871</v>
      </c>
      <c r="F146">
        <v>1477648</v>
      </c>
    </row>
    <row r="147" spans="1:6" x14ac:dyDescent="0.25">
      <c r="A147">
        <v>144</v>
      </c>
      <c r="B147">
        <v>130</v>
      </c>
      <c r="C147" t="s">
        <v>235</v>
      </c>
      <c r="D147" t="s">
        <v>207</v>
      </c>
      <c r="E147">
        <v>2930</v>
      </c>
      <c r="F147">
        <v>418833</v>
      </c>
    </row>
    <row r="148" spans="1:6" x14ac:dyDescent="0.25">
      <c r="A148">
        <v>145</v>
      </c>
      <c r="B148">
        <v>130</v>
      </c>
      <c r="C148" t="s">
        <v>231</v>
      </c>
      <c r="D148" t="s">
        <v>209</v>
      </c>
      <c r="E148">
        <v>20463</v>
      </c>
      <c r="F148">
        <v>3057799</v>
      </c>
    </row>
    <row r="149" spans="1:6" x14ac:dyDescent="0.25">
      <c r="A149">
        <v>146</v>
      </c>
      <c r="B149">
        <v>130</v>
      </c>
      <c r="C149" t="s">
        <v>231</v>
      </c>
      <c r="D149" t="s">
        <v>210</v>
      </c>
      <c r="E149">
        <v>460</v>
      </c>
      <c r="F149">
        <v>44895</v>
      </c>
    </row>
    <row r="150" spans="1:6" x14ac:dyDescent="0.25">
      <c r="A150">
        <v>147</v>
      </c>
      <c r="B150">
        <v>130</v>
      </c>
      <c r="C150" t="s">
        <v>231</v>
      </c>
      <c r="D150" t="s">
        <v>206</v>
      </c>
      <c r="E150">
        <v>10463</v>
      </c>
      <c r="F150">
        <v>1547321</v>
      </c>
    </row>
    <row r="151" spans="1:6" x14ac:dyDescent="0.25">
      <c r="A151">
        <v>148</v>
      </c>
      <c r="B151">
        <v>130</v>
      </c>
      <c r="C151" t="s">
        <v>231</v>
      </c>
      <c r="D151" t="s">
        <v>211</v>
      </c>
      <c r="E151">
        <v>1244</v>
      </c>
      <c r="F151">
        <v>174690</v>
      </c>
    </row>
    <row r="152" spans="1:6" x14ac:dyDescent="0.25">
      <c r="A152">
        <v>149</v>
      </c>
      <c r="B152">
        <v>130</v>
      </c>
      <c r="C152" t="s">
        <v>231</v>
      </c>
      <c r="D152" t="s">
        <v>207</v>
      </c>
      <c r="E152">
        <v>4308</v>
      </c>
      <c r="F152">
        <v>648360</v>
      </c>
    </row>
    <row r="153" spans="1:6" x14ac:dyDescent="0.25">
      <c r="A153">
        <v>150</v>
      </c>
      <c r="B153">
        <v>130</v>
      </c>
      <c r="C153" t="s">
        <v>237</v>
      </c>
      <c r="D153" t="s">
        <v>209</v>
      </c>
      <c r="E153">
        <v>4530</v>
      </c>
      <c r="F153">
        <v>743592</v>
      </c>
    </row>
    <row r="154" spans="1:6" x14ac:dyDescent="0.25">
      <c r="A154">
        <v>151</v>
      </c>
      <c r="B154">
        <v>130</v>
      </c>
      <c r="C154" t="s">
        <v>237</v>
      </c>
      <c r="D154" t="s">
        <v>210</v>
      </c>
      <c r="E154">
        <v>2134</v>
      </c>
      <c r="F154">
        <v>309072</v>
      </c>
    </row>
    <row r="155" spans="1:6" x14ac:dyDescent="0.25">
      <c r="A155">
        <v>152</v>
      </c>
      <c r="B155">
        <v>130</v>
      </c>
      <c r="C155" t="s">
        <v>237</v>
      </c>
      <c r="D155" t="s">
        <v>206</v>
      </c>
      <c r="E155">
        <v>1010</v>
      </c>
      <c r="F155">
        <v>178890</v>
      </c>
    </row>
    <row r="156" spans="1:6" x14ac:dyDescent="0.25">
      <c r="A156">
        <v>153</v>
      </c>
      <c r="B156">
        <v>130</v>
      </c>
      <c r="C156" t="s">
        <v>237</v>
      </c>
      <c r="D156" t="s">
        <v>211</v>
      </c>
      <c r="E156">
        <v>1202</v>
      </c>
      <c r="F156">
        <v>215131</v>
      </c>
    </row>
    <row r="157" spans="1:6" x14ac:dyDescent="0.25">
      <c r="A157">
        <v>154</v>
      </c>
      <c r="B157">
        <v>130</v>
      </c>
      <c r="C157" t="s">
        <v>237</v>
      </c>
      <c r="D157" t="s">
        <v>207</v>
      </c>
      <c r="E157">
        <v>2451</v>
      </c>
      <c r="F157">
        <v>395815</v>
      </c>
    </row>
    <row r="158" spans="1:6" x14ac:dyDescent="0.25">
      <c r="A158">
        <v>155</v>
      </c>
      <c r="B158">
        <v>130</v>
      </c>
      <c r="C158" t="s">
        <v>227</v>
      </c>
      <c r="D158" t="s">
        <v>209</v>
      </c>
      <c r="E158">
        <v>11484</v>
      </c>
      <c r="F158">
        <v>1902711</v>
      </c>
    </row>
    <row r="159" spans="1:6" x14ac:dyDescent="0.25">
      <c r="A159">
        <v>156</v>
      </c>
      <c r="B159">
        <v>130</v>
      </c>
      <c r="C159" t="s">
        <v>227</v>
      </c>
      <c r="D159" t="s">
        <v>210</v>
      </c>
      <c r="E159">
        <v>532</v>
      </c>
      <c r="F159">
        <v>75416</v>
      </c>
    </row>
    <row r="160" spans="1:6" x14ac:dyDescent="0.25">
      <c r="A160">
        <v>157</v>
      </c>
      <c r="B160">
        <v>130</v>
      </c>
      <c r="C160" t="s">
        <v>227</v>
      </c>
      <c r="D160" t="s">
        <v>206</v>
      </c>
      <c r="E160">
        <v>10551</v>
      </c>
      <c r="F160">
        <v>1526315</v>
      </c>
    </row>
    <row r="161" spans="1:6" x14ac:dyDescent="0.25">
      <c r="A161">
        <v>158</v>
      </c>
      <c r="B161">
        <v>130</v>
      </c>
      <c r="C161" t="s">
        <v>227</v>
      </c>
      <c r="D161" t="s">
        <v>211</v>
      </c>
      <c r="E161">
        <v>1416</v>
      </c>
      <c r="F161">
        <v>201008</v>
      </c>
    </row>
    <row r="162" spans="1:6" x14ac:dyDescent="0.25">
      <c r="A162">
        <v>159</v>
      </c>
      <c r="B162">
        <v>130</v>
      </c>
      <c r="C162" t="s">
        <v>227</v>
      </c>
      <c r="D162" t="s">
        <v>207</v>
      </c>
      <c r="E162">
        <v>4730</v>
      </c>
      <c r="F162">
        <v>663749</v>
      </c>
    </row>
    <row r="163" spans="1:6" x14ac:dyDescent="0.25">
      <c r="A163">
        <v>160</v>
      </c>
      <c r="B163">
        <v>130</v>
      </c>
      <c r="C163" t="s">
        <v>239</v>
      </c>
      <c r="D163" t="s">
        <v>209</v>
      </c>
      <c r="E163">
        <v>1209</v>
      </c>
      <c r="F163">
        <v>165609</v>
      </c>
    </row>
    <row r="164" spans="1:6" x14ac:dyDescent="0.25">
      <c r="A164">
        <v>161</v>
      </c>
      <c r="B164">
        <v>130</v>
      </c>
      <c r="C164" t="s">
        <v>239</v>
      </c>
      <c r="D164" t="s">
        <v>210</v>
      </c>
      <c r="E164">
        <v>1103</v>
      </c>
      <c r="F164">
        <v>157156</v>
      </c>
    </row>
    <row r="165" spans="1:6" x14ac:dyDescent="0.25">
      <c r="A165">
        <v>162</v>
      </c>
      <c r="B165">
        <v>130</v>
      </c>
      <c r="C165" t="s">
        <v>239</v>
      </c>
      <c r="D165" t="s">
        <v>206</v>
      </c>
      <c r="E165">
        <v>11940</v>
      </c>
      <c r="F165">
        <v>1866457</v>
      </c>
    </row>
    <row r="166" spans="1:6" x14ac:dyDescent="0.25">
      <c r="A166">
        <v>163</v>
      </c>
      <c r="B166">
        <v>130</v>
      </c>
      <c r="C166" t="s">
        <v>239</v>
      </c>
      <c r="D166" t="s">
        <v>211</v>
      </c>
      <c r="E166">
        <v>4763</v>
      </c>
      <c r="F166">
        <v>712449</v>
      </c>
    </row>
    <row r="167" spans="1:6" x14ac:dyDescent="0.25">
      <c r="A167">
        <v>164</v>
      </c>
      <c r="B167">
        <v>130</v>
      </c>
      <c r="C167" t="s">
        <v>239</v>
      </c>
      <c r="D167" t="s">
        <v>207</v>
      </c>
      <c r="E167">
        <v>5901</v>
      </c>
      <c r="F167">
        <v>1008232</v>
      </c>
    </row>
    <row r="168" spans="1:6" x14ac:dyDescent="0.25">
      <c r="A168">
        <v>165</v>
      </c>
      <c r="B168">
        <v>130</v>
      </c>
      <c r="C168" t="s">
        <v>229</v>
      </c>
      <c r="D168" t="s">
        <v>209</v>
      </c>
      <c r="E168">
        <v>2624</v>
      </c>
      <c r="F168">
        <v>408069</v>
      </c>
    </row>
    <row r="169" spans="1:6" x14ac:dyDescent="0.25">
      <c r="A169">
        <v>166</v>
      </c>
      <c r="B169">
        <v>130</v>
      </c>
      <c r="C169" t="s">
        <v>229</v>
      </c>
      <c r="D169" t="s">
        <v>210</v>
      </c>
      <c r="E169">
        <v>22</v>
      </c>
      <c r="F169">
        <v>2573</v>
      </c>
    </row>
    <row r="170" spans="1:6" x14ac:dyDescent="0.25">
      <c r="A170">
        <v>167</v>
      </c>
      <c r="B170">
        <v>130</v>
      </c>
      <c r="C170" t="s">
        <v>229</v>
      </c>
      <c r="D170" t="s">
        <v>206</v>
      </c>
      <c r="E170">
        <v>13394</v>
      </c>
      <c r="F170">
        <v>1628493</v>
      </c>
    </row>
    <row r="171" spans="1:6" x14ac:dyDescent="0.25">
      <c r="A171">
        <v>168</v>
      </c>
      <c r="B171">
        <v>130</v>
      </c>
      <c r="C171" t="s">
        <v>229</v>
      </c>
      <c r="D171" t="s">
        <v>211</v>
      </c>
      <c r="E171">
        <v>606</v>
      </c>
      <c r="F171">
        <v>81404</v>
      </c>
    </row>
    <row r="172" spans="1:6" x14ac:dyDescent="0.25">
      <c r="A172">
        <v>169</v>
      </c>
      <c r="B172">
        <v>130</v>
      </c>
      <c r="C172" t="s">
        <v>229</v>
      </c>
      <c r="D172" t="s">
        <v>207</v>
      </c>
      <c r="E172">
        <v>1221</v>
      </c>
      <c r="F172">
        <v>174044</v>
      </c>
    </row>
    <row r="173" spans="1:6" x14ac:dyDescent="0.25">
      <c r="A173">
        <v>170</v>
      </c>
      <c r="B173">
        <v>140</v>
      </c>
      <c r="D173" t="s">
        <v>209</v>
      </c>
      <c r="E173">
        <v>33</v>
      </c>
      <c r="F173">
        <v>164617</v>
      </c>
    </row>
    <row r="174" spans="1:6" x14ac:dyDescent="0.25">
      <c r="A174">
        <v>171</v>
      </c>
      <c r="B174">
        <v>140</v>
      </c>
      <c r="D174" t="s">
        <v>206</v>
      </c>
      <c r="E174">
        <v>16</v>
      </c>
      <c r="F174">
        <v>12851</v>
      </c>
    </row>
    <row r="175" spans="1:6" x14ac:dyDescent="0.25">
      <c r="A175">
        <v>172</v>
      </c>
      <c r="B175">
        <v>140</v>
      </c>
      <c r="D175" t="s">
        <v>211</v>
      </c>
      <c r="E175">
        <v>5</v>
      </c>
      <c r="F175">
        <v>5596</v>
      </c>
    </row>
    <row r="176" spans="1:6" x14ac:dyDescent="0.25">
      <c r="A176">
        <v>173</v>
      </c>
      <c r="B176">
        <v>140</v>
      </c>
      <c r="D176" t="s">
        <v>207</v>
      </c>
      <c r="E176">
        <v>5</v>
      </c>
      <c r="F176">
        <v>6075</v>
      </c>
    </row>
    <row r="177" spans="1:6" x14ac:dyDescent="0.25">
      <c r="A177">
        <v>174</v>
      </c>
      <c r="B177">
        <v>140</v>
      </c>
      <c r="C177" t="s">
        <v>208</v>
      </c>
      <c r="D177" t="s">
        <v>209</v>
      </c>
      <c r="E177">
        <v>194</v>
      </c>
      <c r="F177">
        <v>111024</v>
      </c>
    </row>
    <row r="178" spans="1:6" x14ac:dyDescent="0.25">
      <c r="A178">
        <v>175</v>
      </c>
      <c r="B178">
        <v>140</v>
      </c>
      <c r="C178" t="s">
        <v>208</v>
      </c>
      <c r="D178" t="s">
        <v>206</v>
      </c>
      <c r="E178">
        <v>104</v>
      </c>
      <c r="F178">
        <v>37314</v>
      </c>
    </row>
    <row r="179" spans="1:6" x14ac:dyDescent="0.25">
      <c r="A179">
        <v>176</v>
      </c>
      <c r="B179">
        <v>140</v>
      </c>
      <c r="C179" t="s">
        <v>208</v>
      </c>
      <c r="D179" t="s">
        <v>207</v>
      </c>
      <c r="E179">
        <v>78</v>
      </c>
      <c r="F179">
        <v>22521</v>
      </c>
    </row>
    <row r="180" spans="1:6" x14ac:dyDescent="0.25">
      <c r="A180">
        <v>177</v>
      </c>
      <c r="B180">
        <v>140</v>
      </c>
      <c r="C180" t="s">
        <v>212</v>
      </c>
      <c r="D180" t="s">
        <v>209</v>
      </c>
      <c r="E180">
        <v>15641</v>
      </c>
      <c r="F180">
        <v>25335739</v>
      </c>
    </row>
    <row r="181" spans="1:6" x14ac:dyDescent="0.25">
      <c r="A181">
        <v>178</v>
      </c>
      <c r="B181">
        <v>140</v>
      </c>
      <c r="C181" t="s">
        <v>212</v>
      </c>
      <c r="D181" t="s">
        <v>210</v>
      </c>
      <c r="E181">
        <v>170</v>
      </c>
      <c r="F181">
        <v>102156</v>
      </c>
    </row>
    <row r="182" spans="1:6" x14ac:dyDescent="0.25">
      <c r="A182">
        <v>179</v>
      </c>
      <c r="B182">
        <v>140</v>
      </c>
      <c r="C182" t="s">
        <v>212</v>
      </c>
      <c r="D182" t="s">
        <v>207</v>
      </c>
      <c r="E182">
        <v>48</v>
      </c>
      <c r="F182">
        <v>46854</v>
      </c>
    </row>
    <row r="183" spans="1:6" x14ac:dyDescent="0.25">
      <c r="A183">
        <v>180</v>
      </c>
      <c r="B183">
        <v>140</v>
      </c>
      <c r="C183" t="s">
        <v>213</v>
      </c>
      <c r="D183" t="s">
        <v>209</v>
      </c>
      <c r="E183">
        <v>5278</v>
      </c>
      <c r="F183">
        <v>3272723</v>
      </c>
    </row>
    <row r="184" spans="1:6" x14ac:dyDescent="0.25">
      <c r="A184">
        <v>181</v>
      </c>
      <c r="B184">
        <v>140</v>
      </c>
      <c r="C184" t="s">
        <v>213</v>
      </c>
      <c r="D184" t="s">
        <v>210</v>
      </c>
      <c r="E184">
        <v>21</v>
      </c>
      <c r="F184">
        <v>6796</v>
      </c>
    </row>
    <row r="185" spans="1:6" x14ac:dyDescent="0.25">
      <c r="A185">
        <v>182</v>
      </c>
      <c r="B185">
        <v>140</v>
      </c>
      <c r="C185" t="s">
        <v>213</v>
      </c>
      <c r="D185" t="s">
        <v>206</v>
      </c>
      <c r="E185">
        <v>2487</v>
      </c>
      <c r="F185">
        <v>1038109</v>
      </c>
    </row>
    <row r="186" spans="1:6" x14ac:dyDescent="0.25">
      <c r="A186">
        <v>183</v>
      </c>
      <c r="B186">
        <v>140</v>
      </c>
      <c r="C186" t="s">
        <v>213</v>
      </c>
      <c r="D186" t="s">
        <v>211</v>
      </c>
      <c r="E186">
        <v>295</v>
      </c>
      <c r="F186">
        <v>134200</v>
      </c>
    </row>
    <row r="187" spans="1:6" x14ac:dyDescent="0.25">
      <c r="A187">
        <v>184</v>
      </c>
      <c r="B187">
        <v>140</v>
      </c>
      <c r="C187" t="s">
        <v>213</v>
      </c>
      <c r="D187" t="s">
        <v>207</v>
      </c>
      <c r="E187">
        <v>617</v>
      </c>
      <c r="F187">
        <v>185475</v>
      </c>
    </row>
    <row r="188" spans="1:6" x14ac:dyDescent="0.25">
      <c r="A188">
        <v>185</v>
      </c>
      <c r="B188">
        <v>140</v>
      </c>
      <c r="C188" t="s">
        <v>223</v>
      </c>
      <c r="D188" t="s">
        <v>209</v>
      </c>
      <c r="E188">
        <v>4587</v>
      </c>
      <c r="F188">
        <v>7434590</v>
      </c>
    </row>
    <row r="189" spans="1:6" x14ac:dyDescent="0.25">
      <c r="A189">
        <v>186</v>
      </c>
      <c r="B189">
        <v>140</v>
      </c>
      <c r="C189" t="s">
        <v>223</v>
      </c>
      <c r="D189" t="s">
        <v>210</v>
      </c>
      <c r="E189">
        <v>1854</v>
      </c>
      <c r="F189">
        <v>1032699</v>
      </c>
    </row>
    <row r="190" spans="1:6" x14ac:dyDescent="0.25">
      <c r="A190">
        <v>187</v>
      </c>
      <c r="B190">
        <v>140</v>
      </c>
      <c r="C190" t="s">
        <v>223</v>
      </c>
      <c r="D190" t="s">
        <v>206</v>
      </c>
      <c r="E190">
        <v>562</v>
      </c>
      <c r="F190">
        <v>1325719</v>
      </c>
    </row>
    <row r="191" spans="1:6" x14ac:dyDescent="0.25">
      <c r="A191">
        <v>188</v>
      </c>
      <c r="B191">
        <v>140</v>
      </c>
      <c r="C191" t="s">
        <v>223</v>
      </c>
      <c r="D191" t="s">
        <v>211</v>
      </c>
      <c r="E191">
        <v>200</v>
      </c>
      <c r="F191">
        <v>172294</v>
      </c>
    </row>
    <row r="192" spans="1:6" x14ac:dyDescent="0.25">
      <c r="A192">
        <v>189</v>
      </c>
      <c r="B192">
        <v>140</v>
      </c>
      <c r="C192" t="s">
        <v>223</v>
      </c>
      <c r="D192" t="s">
        <v>207</v>
      </c>
      <c r="E192">
        <v>15</v>
      </c>
      <c r="F192">
        <v>5876</v>
      </c>
    </row>
    <row r="193" spans="1:6" x14ac:dyDescent="0.25">
      <c r="A193">
        <v>190</v>
      </c>
      <c r="B193">
        <v>140</v>
      </c>
      <c r="C193" t="s">
        <v>225</v>
      </c>
      <c r="D193" t="s">
        <v>209</v>
      </c>
      <c r="E193">
        <v>3598</v>
      </c>
      <c r="F193">
        <v>3442262</v>
      </c>
    </row>
    <row r="194" spans="1:6" x14ac:dyDescent="0.25">
      <c r="A194">
        <v>191</v>
      </c>
      <c r="B194">
        <v>140</v>
      </c>
      <c r="C194" t="s">
        <v>225</v>
      </c>
      <c r="D194" t="s">
        <v>210</v>
      </c>
      <c r="E194">
        <v>4</v>
      </c>
      <c r="F194">
        <v>868</v>
      </c>
    </row>
    <row r="195" spans="1:6" x14ac:dyDescent="0.25">
      <c r="A195">
        <v>192</v>
      </c>
      <c r="B195">
        <v>140</v>
      </c>
      <c r="C195" t="s">
        <v>225</v>
      </c>
      <c r="D195" t="s">
        <v>206</v>
      </c>
      <c r="E195">
        <v>4895</v>
      </c>
      <c r="F195">
        <v>2237118</v>
      </c>
    </row>
    <row r="196" spans="1:6" x14ac:dyDescent="0.25">
      <c r="A196">
        <v>193</v>
      </c>
      <c r="B196">
        <v>140</v>
      </c>
      <c r="C196" t="s">
        <v>225</v>
      </c>
      <c r="D196" t="s">
        <v>211</v>
      </c>
      <c r="E196">
        <v>192</v>
      </c>
      <c r="F196">
        <v>75371</v>
      </c>
    </row>
    <row r="197" spans="1:6" x14ac:dyDescent="0.25">
      <c r="A197">
        <v>194</v>
      </c>
      <c r="B197">
        <v>140</v>
      </c>
      <c r="C197" t="s">
        <v>225</v>
      </c>
      <c r="D197" t="s">
        <v>207</v>
      </c>
      <c r="E197">
        <v>436</v>
      </c>
      <c r="F197">
        <v>129265</v>
      </c>
    </row>
    <row r="198" spans="1:6" x14ac:dyDescent="0.25">
      <c r="A198">
        <v>195</v>
      </c>
      <c r="B198">
        <v>140</v>
      </c>
      <c r="C198" t="s">
        <v>235</v>
      </c>
      <c r="D198" t="s">
        <v>209</v>
      </c>
      <c r="E198">
        <v>12</v>
      </c>
      <c r="F198">
        <v>52168</v>
      </c>
    </row>
    <row r="199" spans="1:6" x14ac:dyDescent="0.25">
      <c r="A199">
        <v>196</v>
      </c>
      <c r="B199">
        <v>140</v>
      </c>
      <c r="C199" t="s">
        <v>235</v>
      </c>
      <c r="D199" t="s">
        <v>210</v>
      </c>
      <c r="E199">
        <v>101</v>
      </c>
      <c r="F199">
        <v>65010</v>
      </c>
    </row>
    <row r="200" spans="1:6" x14ac:dyDescent="0.25">
      <c r="A200">
        <v>197</v>
      </c>
      <c r="B200">
        <v>140</v>
      </c>
      <c r="C200" t="s">
        <v>235</v>
      </c>
      <c r="D200" t="s">
        <v>206</v>
      </c>
      <c r="E200">
        <v>3491</v>
      </c>
      <c r="F200">
        <v>3358739</v>
      </c>
    </row>
    <row r="201" spans="1:6" x14ac:dyDescent="0.25">
      <c r="A201">
        <v>198</v>
      </c>
      <c r="B201">
        <v>140</v>
      </c>
      <c r="C201" t="s">
        <v>235</v>
      </c>
      <c r="D201" t="s">
        <v>211</v>
      </c>
      <c r="E201">
        <v>1138</v>
      </c>
      <c r="F201">
        <v>768257</v>
      </c>
    </row>
    <row r="202" spans="1:6" x14ac:dyDescent="0.25">
      <c r="A202">
        <v>199</v>
      </c>
      <c r="B202">
        <v>140</v>
      </c>
      <c r="C202" t="s">
        <v>235</v>
      </c>
      <c r="D202" t="s">
        <v>207</v>
      </c>
      <c r="E202">
        <v>282</v>
      </c>
      <c r="F202">
        <v>109368</v>
      </c>
    </row>
    <row r="203" spans="1:6" x14ac:dyDescent="0.25">
      <c r="A203">
        <v>200</v>
      </c>
      <c r="B203">
        <v>140</v>
      </c>
      <c r="C203" t="s">
        <v>231</v>
      </c>
      <c r="D203" t="s">
        <v>209</v>
      </c>
      <c r="E203">
        <v>8635</v>
      </c>
      <c r="F203">
        <v>7976675</v>
      </c>
    </row>
    <row r="204" spans="1:6" x14ac:dyDescent="0.25">
      <c r="A204">
        <v>201</v>
      </c>
      <c r="B204">
        <v>140</v>
      </c>
      <c r="C204" t="s">
        <v>231</v>
      </c>
      <c r="D204" t="s">
        <v>210</v>
      </c>
      <c r="E204">
        <v>75</v>
      </c>
      <c r="F204">
        <v>45310</v>
      </c>
    </row>
    <row r="205" spans="1:6" x14ac:dyDescent="0.25">
      <c r="A205">
        <v>202</v>
      </c>
      <c r="B205">
        <v>140</v>
      </c>
      <c r="C205" t="s">
        <v>231</v>
      </c>
      <c r="D205" t="s">
        <v>206</v>
      </c>
      <c r="E205">
        <v>4815</v>
      </c>
      <c r="F205">
        <v>2539813</v>
      </c>
    </row>
    <row r="206" spans="1:6" x14ac:dyDescent="0.25">
      <c r="A206">
        <v>203</v>
      </c>
      <c r="B206">
        <v>140</v>
      </c>
      <c r="C206" t="s">
        <v>231</v>
      </c>
      <c r="D206" t="s">
        <v>211</v>
      </c>
      <c r="E206">
        <v>82</v>
      </c>
      <c r="F206">
        <v>46935</v>
      </c>
    </row>
    <row r="207" spans="1:6" x14ac:dyDescent="0.25">
      <c r="A207">
        <v>204</v>
      </c>
      <c r="B207">
        <v>140</v>
      </c>
      <c r="C207" t="s">
        <v>231</v>
      </c>
      <c r="D207" t="s">
        <v>207</v>
      </c>
      <c r="E207">
        <v>625</v>
      </c>
      <c r="F207">
        <v>206579</v>
      </c>
    </row>
    <row r="208" spans="1:6" x14ac:dyDescent="0.25">
      <c r="A208">
        <v>205</v>
      </c>
      <c r="B208">
        <v>140</v>
      </c>
      <c r="C208" t="s">
        <v>237</v>
      </c>
      <c r="D208" t="s">
        <v>209</v>
      </c>
      <c r="E208">
        <v>1571</v>
      </c>
      <c r="F208">
        <v>1564789</v>
      </c>
    </row>
    <row r="209" spans="1:6" x14ac:dyDescent="0.25">
      <c r="A209">
        <v>206</v>
      </c>
      <c r="B209">
        <v>140</v>
      </c>
      <c r="C209" t="s">
        <v>237</v>
      </c>
      <c r="D209" t="s">
        <v>210</v>
      </c>
      <c r="E209">
        <v>591</v>
      </c>
      <c r="F209">
        <v>527495</v>
      </c>
    </row>
    <row r="210" spans="1:6" x14ac:dyDescent="0.25">
      <c r="A210">
        <v>207</v>
      </c>
      <c r="B210">
        <v>140</v>
      </c>
      <c r="C210" t="s">
        <v>237</v>
      </c>
      <c r="D210" t="s">
        <v>206</v>
      </c>
      <c r="E210">
        <v>102</v>
      </c>
      <c r="F210">
        <v>61825</v>
      </c>
    </row>
    <row r="211" spans="1:6" x14ac:dyDescent="0.25">
      <c r="A211">
        <v>208</v>
      </c>
      <c r="B211">
        <v>140</v>
      </c>
      <c r="C211" t="s">
        <v>237</v>
      </c>
      <c r="D211" t="s">
        <v>211</v>
      </c>
      <c r="E211">
        <v>85</v>
      </c>
      <c r="F211">
        <v>42390</v>
      </c>
    </row>
    <row r="212" spans="1:6" x14ac:dyDescent="0.25">
      <c r="A212">
        <v>209</v>
      </c>
      <c r="B212">
        <v>140</v>
      </c>
      <c r="C212" t="s">
        <v>237</v>
      </c>
      <c r="D212" t="s">
        <v>207</v>
      </c>
      <c r="E212">
        <v>118</v>
      </c>
      <c r="F212">
        <v>53202</v>
      </c>
    </row>
    <row r="213" spans="1:6" x14ac:dyDescent="0.25">
      <c r="A213">
        <v>210</v>
      </c>
      <c r="B213">
        <v>140</v>
      </c>
      <c r="C213" t="s">
        <v>227</v>
      </c>
      <c r="D213" t="s">
        <v>209</v>
      </c>
      <c r="E213">
        <v>7268</v>
      </c>
      <c r="F213">
        <v>4866960</v>
      </c>
    </row>
    <row r="214" spans="1:6" x14ac:dyDescent="0.25">
      <c r="A214">
        <v>211</v>
      </c>
      <c r="B214">
        <v>140</v>
      </c>
      <c r="C214" t="s">
        <v>227</v>
      </c>
      <c r="D214" t="s">
        <v>210</v>
      </c>
      <c r="E214">
        <v>95</v>
      </c>
      <c r="F214">
        <v>34918</v>
      </c>
    </row>
    <row r="215" spans="1:6" x14ac:dyDescent="0.25">
      <c r="A215">
        <v>212</v>
      </c>
      <c r="B215">
        <v>140</v>
      </c>
      <c r="C215" t="s">
        <v>227</v>
      </c>
      <c r="D215" t="s">
        <v>206</v>
      </c>
      <c r="E215">
        <v>4229</v>
      </c>
      <c r="F215">
        <v>2061899</v>
      </c>
    </row>
    <row r="216" spans="1:6" x14ac:dyDescent="0.25">
      <c r="A216">
        <v>213</v>
      </c>
      <c r="B216">
        <v>140</v>
      </c>
      <c r="C216" t="s">
        <v>227</v>
      </c>
      <c r="D216" t="s">
        <v>211</v>
      </c>
      <c r="E216">
        <v>198</v>
      </c>
      <c r="F216">
        <v>80251</v>
      </c>
    </row>
    <row r="217" spans="1:6" x14ac:dyDescent="0.25">
      <c r="A217">
        <v>214</v>
      </c>
      <c r="B217">
        <v>140</v>
      </c>
      <c r="C217" t="s">
        <v>227</v>
      </c>
      <c r="D217" t="s">
        <v>207</v>
      </c>
      <c r="E217">
        <v>1144</v>
      </c>
      <c r="F217">
        <v>360412</v>
      </c>
    </row>
    <row r="218" spans="1:6" x14ac:dyDescent="0.25">
      <c r="A218">
        <v>215</v>
      </c>
      <c r="B218">
        <v>140</v>
      </c>
      <c r="C218" t="s">
        <v>239</v>
      </c>
      <c r="D218" t="s">
        <v>209</v>
      </c>
      <c r="E218">
        <v>467</v>
      </c>
      <c r="F218">
        <v>388354</v>
      </c>
    </row>
    <row r="219" spans="1:6" x14ac:dyDescent="0.25">
      <c r="A219">
        <v>216</v>
      </c>
      <c r="B219">
        <v>140</v>
      </c>
      <c r="C219" t="s">
        <v>239</v>
      </c>
      <c r="D219" t="s">
        <v>210</v>
      </c>
      <c r="E219">
        <v>463</v>
      </c>
      <c r="F219">
        <v>380446</v>
      </c>
    </row>
    <row r="220" spans="1:6" x14ac:dyDescent="0.25">
      <c r="A220">
        <v>217</v>
      </c>
      <c r="B220">
        <v>140</v>
      </c>
      <c r="C220" t="s">
        <v>239</v>
      </c>
      <c r="D220" t="s">
        <v>206</v>
      </c>
      <c r="E220">
        <v>5243</v>
      </c>
      <c r="F220">
        <v>3347262</v>
      </c>
    </row>
    <row r="221" spans="1:6" x14ac:dyDescent="0.25">
      <c r="A221">
        <v>218</v>
      </c>
      <c r="B221">
        <v>140</v>
      </c>
      <c r="C221" t="s">
        <v>239</v>
      </c>
      <c r="D221" t="s">
        <v>211</v>
      </c>
      <c r="E221">
        <v>802</v>
      </c>
      <c r="F221">
        <v>461665</v>
      </c>
    </row>
    <row r="222" spans="1:6" x14ac:dyDescent="0.25">
      <c r="A222">
        <v>219</v>
      </c>
      <c r="B222">
        <v>140</v>
      </c>
      <c r="C222" t="s">
        <v>239</v>
      </c>
      <c r="D222" t="s">
        <v>207</v>
      </c>
      <c r="E222">
        <v>1165</v>
      </c>
      <c r="F222">
        <v>441907</v>
      </c>
    </row>
    <row r="223" spans="1:6" x14ac:dyDescent="0.25">
      <c r="A223">
        <v>220</v>
      </c>
      <c r="B223">
        <v>140</v>
      </c>
      <c r="C223" t="s">
        <v>229</v>
      </c>
      <c r="D223" t="s">
        <v>209</v>
      </c>
      <c r="E223">
        <v>1288</v>
      </c>
      <c r="F223">
        <v>995554</v>
      </c>
    </row>
    <row r="224" spans="1:6" x14ac:dyDescent="0.25">
      <c r="A224">
        <v>221</v>
      </c>
      <c r="B224">
        <v>140</v>
      </c>
      <c r="C224" t="s">
        <v>229</v>
      </c>
      <c r="D224" t="s">
        <v>210</v>
      </c>
      <c r="E224">
        <v>1</v>
      </c>
      <c r="F224">
        <v>1156</v>
      </c>
    </row>
    <row r="225" spans="1:6" x14ac:dyDescent="0.25">
      <c r="A225">
        <v>222</v>
      </c>
      <c r="B225">
        <v>140</v>
      </c>
      <c r="C225" t="s">
        <v>229</v>
      </c>
      <c r="D225" t="s">
        <v>206</v>
      </c>
      <c r="E225">
        <v>4743</v>
      </c>
      <c r="F225">
        <v>2440441</v>
      </c>
    </row>
    <row r="226" spans="1:6" x14ac:dyDescent="0.25">
      <c r="A226">
        <v>223</v>
      </c>
      <c r="B226">
        <v>140</v>
      </c>
      <c r="C226" t="s">
        <v>229</v>
      </c>
      <c r="D226" t="s">
        <v>211</v>
      </c>
      <c r="E226">
        <v>88</v>
      </c>
      <c r="F226">
        <v>18511</v>
      </c>
    </row>
    <row r="227" spans="1:6" x14ac:dyDescent="0.25">
      <c r="A227">
        <v>224</v>
      </c>
      <c r="B227">
        <v>140</v>
      </c>
      <c r="C227" t="s">
        <v>229</v>
      </c>
      <c r="D227" t="s">
        <v>207</v>
      </c>
      <c r="E227">
        <v>337</v>
      </c>
      <c r="F227">
        <v>98021</v>
      </c>
    </row>
    <row r="228" spans="1:6" x14ac:dyDescent="0.25">
      <c r="A228">
        <v>225</v>
      </c>
      <c r="B228">
        <v>150</v>
      </c>
      <c r="C228" t="s">
        <v>208</v>
      </c>
      <c r="D228" t="s">
        <v>209</v>
      </c>
      <c r="E228">
        <v>17</v>
      </c>
      <c r="F228">
        <v>6170</v>
      </c>
    </row>
    <row r="229" spans="1:6" x14ac:dyDescent="0.25">
      <c r="A229">
        <v>226</v>
      </c>
      <c r="B229">
        <v>150</v>
      </c>
      <c r="C229" t="s">
        <v>212</v>
      </c>
      <c r="D229" t="s">
        <v>209</v>
      </c>
      <c r="E229">
        <v>125</v>
      </c>
      <c r="F229">
        <v>267737</v>
      </c>
    </row>
    <row r="230" spans="1:6" x14ac:dyDescent="0.25">
      <c r="A230">
        <v>227</v>
      </c>
      <c r="B230">
        <v>150</v>
      </c>
      <c r="C230" t="s">
        <v>212</v>
      </c>
      <c r="D230" t="s">
        <v>210</v>
      </c>
      <c r="E230">
        <v>1</v>
      </c>
      <c r="F230">
        <v>458</v>
      </c>
    </row>
    <row r="231" spans="1:6" x14ac:dyDescent="0.25">
      <c r="A231">
        <v>228</v>
      </c>
      <c r="B231">
        <v>150</v>
      </c>
      <c r="C231" t="s">
        <v>213</v>
      </c>
      <c r="D231" t="s">
        <v>209</v>
      </c>
      <c r="E231">
        <v>178</v>
      </c>
      <c r="F231">
        <v>93458</v>
      </c>
    </row>
    <row r="232" spans="1:6" x14ac:dyDescent="0.25">
      <c r="A232">
        <v>229</v>
      </c>
      <c r="B232">
        <v>150</v>
      </c>
      <c r="C232" t="s">
        <v>213</v>
      </c>
      <c r="D232" t="s">
        <v>206</v>
      </c>
      <c r="E232">
        <v>110</v>
      </c>
      <c r="F232">
        <v>35809</v>
      </c>
    </row>
    <row r="233" spans="1:6" x14ac:dyDescent="0.25">
      <c r="A233">
        <v>230</v>
      </c>
      <c r="B233">
        <v>150</v>
      </c>
      <c r="C233" t="s">
        <v>213</v>
      </c>
      <c r="D233" t="s">
        <v>211</v>
      </c>
      <c r="E233">
        <v>10</v>
      </c>
      <c r="F233">
        <v>4191</v>
      </c>
    </row>
    <row r="234" spans="1:6" x14ac:dyDescent="0.25">
      <c r="A234">
        <v>231</v>
      </c>
      <c r="B234">
        <v>150</v>
      </c>
      <c r="C234" t="s">
        <v>213</v>
      </c>
      <c r="D234" t="s">
        <v>207</v>
      </c>
      <c r="E234">
        <v>24</v>
      </c>
      <c r="F234">
        <v>8888</v>
      </c>
    </row>
    <row r="235" spans="1:6" x14ac:dyDescent="0.25">
      <c r="A235">
        <v>232</v>
      </c>
      <c r="B235">
        <v>150</v>
      </c>
      <c r="C235" t="s">
        <v>223</v>
      </c>
      <c r="D235" t="s">
        <v>209</v>
      </c>
      <c r="E235">
        <v>70</v>
      </c>
      <c r="F235">
        <v>102359</v>
      </c>
    </row>
    <row r="236" spans="1:6" x14ac:dyDescent="0.25">
      <c r="A236">
        <v>233</v>
      </c>
      <c r="B236">
        <v>150</v>
      </c>
      <c r="C236" t="s">
        <v>223</v>
      </c>
      <c r="D236" t="s">
        <v>210</v>
      </c>
      <c r="E236">
        <v>38</v>
      </c>
      <c r="F236">
        <v>50471</v>
      </c>
    </row>
    <row r="237" spans="1:6" x14ac:dyDescent="0.25">
      <c r="A237">
        <v>234</v>
      </c>
      <c r="B237">
        <v>150</v>
      </c>
      <c r="C237" t="s">
        <v>223</v>
      </c>
      <c r="D237" t="s">
        <v>206</v>
      </c>
      <c r="E237">
        <v>3</v>
      </c>
      <c r="F237">
        <v>13636</v>
      </c>
    </row>
    <row r="238" spans="1:6" x14ac:dyDescent="0.25">
      <c r="A238">
        <v>235</v>
      </c>
      <c r="B238">
        <v>150</v>
      </c>
      <c r="C238" t="s">
        <v>225</v>
      </c>
      <c r="D238" t="s">
        <v>209</v>
      </c>
      <c r="E238">
        <v>67</v>
      </c>
      <c r="F238">
        <v>60080</v>
      </c>
    </row>
    <row r="239" spans="1:6" x14ac:dyDescent="0.25">
      <c r="A239">
        <v>236</v>
      </c>
      <c r="B239">
        <v>150</v>
      </c>
      <c r="C239" t="s">
        <v>225</v>
      </c>
      <c r="D239" t="s">
        <v>206</v>
      </c>
      <c r="E239">
        <v>39</v>
      </c>
      <c r="F239">
        <v>22904</v>
      </c>
    </row>
    <row r="240" spans="1:6" x14ac:dyDescent="0.25">
      <c r="A240">
        <v>237</v>
      </c>
      <c r="B240">
        <v>150</v>
      </c>
      <c r="C240" t="s">
        <v>225</v>
      </c>
      <c r="D240" t="s">
        <v>211</v>
      </c>
      <c r="E240">
        <v>29</v>
      </c>
      <c r="F240">
        <v>6163</v>
      </c>
    </row>
    <row r="241" spans="1:6" x14ac:dyDescent="0.25">
      <c r="A241">
        <v>238</v>
      </c>
      <c r="B241">
        <v>150</v>
      </c>
      <c r="C241" t="s">
        <v>225</v>
      </c>
      <c r="D241" t="s">
        <v>207</v>
      </c>
      <c r="E241">
        <v>25</v>
      </c>
      <c r="F241">
        <v>7752</v>
      </c>
    </row>
    <row r="242" spans="1:6" x14ac:dyDescent="0.25">
      <c r="A242">
        <v>239</v>
      </c>
      <c r="B242">
        <v>150</v>
      </c>
      <c r="C242" t="s">
        <v>235</v>
      </c>
      <c r="D242" t="s">
        <v>209</v>
      </c>
      <c r="E242">
        <v>2</v>
      </c>
      <c r="F242">
        <v>3172</v>
      </c>
    </row>
    <row r="243" spans="1:6" x14ac:dyDescent="0.25">
      <c r="A243">
        <v>240</v>
      </c>
      <c r="B243">
        <v>150</v>
      </c>
      <c r="C243" t="s">
        <v>235</v>
      </c>
      <c r="D243" t="s">
        <v>210</v>
      </c>
      <c r="E243">
        <v>1</v>
      </c>
      <c r="F243">
        <v>722</v>
      </c>
    </row>
    <row r="244" spans="1:6" x14ac:dyDescent="0.25">
      <c r="A244">
        <v>241</v>
      </c>
      <c r="B244">
        <v>150</v>
      </c>
      <c r="C244" t="s">
        <v>235</v>
      </c>
      <c r="D244" t="s">
        <v>206</v>
      </c>
      <c r="E244">
        <v>55</v>
      </c>
      <c r="F244">
        <v>30142</v>
      </c>
    </row>
    <row r="245" spans="1:6" x14ac:dyDescent="0.25">
      <c r="A245">
        <v>242</v>
      </c>
      <c r="B245">
        <v>150</v>
      </c>
      <c r="C245" t="s">
        <v>235</v>
      </c>
      <c r="D245" t="s">
        <v>211</v>
      </c>
      <c r="E245">
        <v>4</v>
      </c>
      <c r="F245">
        <v>1241</v>
      </c>
    </row>
    <row r="246" spans="1:6" x14ac:dyDescent="0.25">
      <c r="A246">
        <v>243</v>
      </c>
      <c r="B246">
        <v>150</v>
      </c>
      <c r="C246" t="s">
        <v>235</v>
      </c>
      <c r="D246" t="s">
        <v>207</v>
      </c>
      <c r="E246">
        <v>13</v>
      </c>
      <c r="F246">
        <v>3337</v>
      </c>
    </row>
    <row r="247" spans="1:6" x14ac:dyDescent="0.25">
      <c r="A247">
        <v>244</v>
      </c>
      <c r="B247">
        <v>150</v>
      </c>
      <c r="C247" t="s">
        <v>231</v>
      </c>
      <c r="D247" t="s">
        <v>209</v>
      </c>
      <c r="E247">
        <v>225</v>
      </c>
      <c r="F247">
        <v>208401</v>
      </c>
    </row>
    <row r="248" spans="1:6" x14ac:dyDescent="0.25">
      <c r="A248">
        <v>245</v>
      </c>
      <c r="B248">
        <v>150</v>
      </c>
      <c r="C248" t="s">
        <v>231</v>
      </c>
      <c r="D248" t="s">
        <v>206</v>
      </c>
      <c r="E248">
        <v>81</v>
      </c>
      <c r="F248">
        <v>51602</v>
      </c>
    </row>
    <row r="249" spans="1:6" x14ac:dyDescent="0.25">
      <c r="A249">
        <v>246</v>
      </c>
      <c r="B249">
        <v>150</v>
      </c>
      <c r="C249" t="s">
        <v>231</v>
      </c>
      <c r="D249" t="s">
        <v>211</v>
      </c>
      <c r="E249">
        <v>2</v>
      </c>
      <c r="F249">
        <v>542</v>
      </c>
    </row>
    <row r="250" spans="1:6" x14ac:dyDescent="0.25">
      <c r="A250">
        <v>247</v>
      </c>
      <c r="B250">
        <v>150</v>
      </c>
      <c r="C250" t="s">
        <v>231</v>
      </c>
      <c r="D250" t="s">
        <v>207</v>
      </c>
      <c r="E250">
        <v>40</v>
      </c>
      <c r="F250">
        <v>10320</v>
      </c>
    </row>
    <row r="251" spans="1:6" x14ac:dyDescent="0.25">
      <c r="A251">
        <v>248</v>
      </c>
      <c r="B251">
        <v>150</v>
      </c>
      <c r="C251" t="s">
        <v>237</v>
      </c>
      <c r="D251" t="s">
        <v>209</v>
      </c>
      <c r="E251">
        <v>84</v>
      </c>
      <c r="F251">
        <v>73275</v>
      </c>
    </row>
    <row r="252" spans="1:6" x14ac:dyDescent="0.25">
      <c r="A252">
        <v>249</v>
      </c>
      <c r="B252">
        <v>150</v>
      </c>
      <c r="C252" t="s">
        <v>237</v>
      </c>
      <c r="D252" t="s">
        <v>207</v>
      </c>
      <c r="E252">
        <v>6</v>
      </c>
      <c r="F252">
        <v>1603</v>
      </c>
    </row>
    <row r="253" spans="1:6" x14ac:dyDescent="0.25">
      <c r="A253">
        <v>250</v>
      </c>
      <c r="B253">
        <v>150</v>
      </c>
      <c r="C253" t="s">
        <v>227</v>
      </c>
      <c r="D253" t="s">
        <v>209</v>
      </c>
      <c r="E253">
        <v>104</v>
      </c>
      <c r="F253">
        <v>38376</v>
      </c>
    </row>
    <row r="254" spans="1:6" x14ac:dyDescent="0.25">
      <c r="A254">
        <v>251</v>
      </c>
      <c r="B254">
        <v>150</v>
      </c>
      <c r="C254" t="s">
        <v>227</v>
      </c>
      <c r="D254" t="s">
        <v>206</v>
      </c>
      <c r="E254">
        <v>142</v>
      </c>
      <c r="F254">
        <v>71694</v>
      </c>
    </row>
    <row r="255" spans="1:6" x14ac:dyDescent="0.25">
      <c r="A255">
        <v>252</v>
      </c>
      <c r="B255">
        <v>150</v>
      </c>
      <c r="C255" t="s">
        <v>227</v>
      </c>
      <c r="D255" t="s">
        <v>211</v>
      </c>
      <c r="E255">
        <v>6</v>
      </c>
      <c r="F255">
        <v>3443</v>
      </c>
    </row>
    <row r="256" spans="1:6" x14ac:dyDescent="0.25">
      <c r="A256">
        <v>253</v>
      </c>
      <c r="B256">
        <v>150</v>
      </c>
      <c r="C256" t="s">
        <v>227</v>
      </c>
      <c r="D256" t="s">
        <v>207</v>
      </c>
      <c r="E256">
        <v>30</v>
      </c>
      <c r="F256">
        <v>13764</v>
      </c>
    </row>
    <row r="257" spans="1:6" x14ac:dyDescent="0.25">
      <c r="A257">
        <v>254</v>
      </c>
      <c r="B257">
        <v>150</v>
      </c>
      <c r="C257" t="s">
        <v>239</v>
      </c>
      <c r="D257" t="s">
        <v>209</v>
      </c>
      <c r="E257">
        <v>1</v>
      </c>
      <c r="F257">
        <v>723</v>
      </c>
    </row>
    <row r="258" spans="1:6" x14ac:dyDescent="0.25">
      <c r="A258">
        <v>255</v>
      </c>
      <c r="B258">
        <v>150</v>
      </c>
      <c r="C258" t="s">
        <v>239</v>
      </c>
      <c r="D258" t="s">
        <v>210</v>
      </c>
      <c r="E258">
        <v>8</v>
      </c>
      <c r="F258">
        <v>3985</v>
      </c>
    </row>
    <row r="259" spans="1:6" x14ac:dyDescent="0.25">
      <c r="A259">
        <v>256</v>
      </c>
      <c r="B259">
        <v>150</v>
      </c>
      <c r="C259" t="s">
        <v>239</v>
      </c>
      <c r="D259" t="s">
        <v>206</v>
      </c>
      <c r="E259">
        <v>49</v>
      </c>
      <c r="F259">
        <v>29864</v>
      </c>
    </row>
    <row r="260" spans="1:6" x14ac:dyDescent="0.25">
      <c r="A260">
        <v>257</v>
      </c>
      <c r="B260">
        <v>150</v>
      </c>
      <c r="C260" t="s">
        <v>239</v>
      </c>
      <c r="D260" t="s">
        <v>211</v>
      </c>
      <c r="E260">
        <v>7</v>
      </c>
      <c r="F260">
        <v>6189</v>
      </c>
    </row>
    <row r="261" spans="1:6" x14ac:dyDescent="0.25">
      <c r="A261">
        <v>258</v>
      </c>
      <c r="B261">
        <v>150</v>
      </c>
      <c r="C261" t="s">
        <v>239</v>
      </c>
      <c r="D261" t="s">
        <v>207</v>
      </c>
      <c r="E261">
        <v>36</v>
      </c>
      <c r="F261">
        <v>13755</v>
      </c>
    </row>
    <row r="262" spans="1:6" x14ac:dyDescent="0.25">
      <c r="A262">
        <v>259</v>
      </c>
      <c r="B262">
        <v>150</v>
      </c>
      <c r="C262" t="s">
        <v>229</v>
      </c>
      <c r="D262" t="s">
        <v>209</v>
      </c>
      <c r="E262">
        <v>70</v>
      </c>
      <c r="F262">
        <v>40309</v>
      </c>
    </row>
    <row r="263" spans="1:6" x14ac:dyDescent="0.25">
      <c r="A263">
        <v>260</v>
      </c>
      <c r="B263">
        <v>150</v>
      </c>
      <c r="C263" t="s">
        <v>229</v>
      </c>
      <c r="D263" t="s">
        <v>206</v>
      </c>
      <c r="E263">
        <v>95</v>
      </c>
      <c r="F263">
        <v>55219</v>
      </c>
    </row>
    <row r="264" spans="1:6" x14ac:dyDescent="0.25">
      <c r="A264">
        <v>261</v>
      </c>
      <c r="B264">
        <v>150</v>
      </c>
      <c r="C264" t="s">
        <v>229</v>
      </c>
      <c r="D264" t="s">
        <v>211</v>
      </c>
      <c r="E264">
        <v>3</v>
      </c>
      <c r="F264">
        <v>691</v>
      </c>
    </row>
    <row r="265" spans="1:6" x14ac:dyDescent="0.25">
      <c r="A265">
        <v>262</v>
      </c>
      <c r="B265">
        <v>150</v>
      </c>
      <c r="C265" t="s">
        <v>229</v>
      </c>
      <c r="D265" t="s">
        <v>207</v>
      </c>
      <c r="E265">
        <v>24</v>
      </c>
      <c r="F265">
        <v>10427</v>
      </c>
    </row>
    <row r="266" spans="1:6" x14ac:dyDescent="0.25">
      <c r="A266">
        <v>263</v>
      </c>
      <c r="B266">
        <v>160</v>
      </c>
      <c r="C266" t="s">
        <v>208</v>
      </c>
      <c r="D266" t="s">
        <v>209</v>
      </c>
      <c r="E266">
        <v>14</v>
      </c>
      <c r="F266">
        <v>18373</v>
      </c>
    </row>
    <row r="267" spans="1:6" x14ac:dyDescent="0.25">
      <c r="A267">
        <v>264</v>
      </c>
      <c r="B267">
        <v>160</v>
      </c>
      <c r="C267" t="s">
        <v>208</v>
      </c>
      <c r="D267" t="s">
        <v>206</v>
      </c>
      <c r="E267">
        <v>10</v>
      </c>
      <c r="F267">
        <v>9685</v>
      </c>
    </row>
    <row r="268" spans="1:6" x14ac:dyDescent="0.25">
      <c r="A268">
        <v>265</v>
      </c>
      <c r="B268">
        <v>160</v>
      </c>
      <c r="C268" t="s">
        <v>208</v>
      </c>
      <c r="D268" t="s">
        <v>207</v>
      </c>
      <c r="E268">
        <v>6</v>
      </c>
      <c r="F268">
        <v>2580</v>
      </c>
    </row>
    <row r="269" spans="1:6" x14ac:dyDescent="0.25">
      <c r="A269">
        <v>266</v>
      </c>
      <c r="B269">
        <v>160</v>
      </c>
      <c r="C269" t="s">
        <v>212</v>
      </c>
      <c r="D269" t="s">
        <v>209</v>
      </c>
      <c r="E269">
        <v>141</v>
      </c>
      <c r="F269">
        <v>201300</v>
      </c>
    </row>
    <row r="270" spans="1:6" x14ac:dyDescent="0.25">
      <c r="A270">
        <v>267</v>
      </c>
      <c r="B270">
        <v>160</v>
      </c>
      <c r="C270" t="s">
        <v>212</v>
      </c>
      <c r="D270" t="s">
        <v>210</v>
      </c>
      <c r="E270">
        <v>11</v>
      </c>
      <c r="F270">
        <v>14959</v>
      </c>
    </row>
    <row r="271" spans="1:6" x14ac:dyDescent="0.25">
      <c r="A271">
        <v>268</v>
      </c>
      <c r="B271">
        <v>160</v>
      </c>
      <c r="C271" t="s">
        <v>213</v>
      </c>
      <c r="D271" t="s">
        <v>209</v>
      </c>
      <c r="E271">
        <v>117</v>
      </c>
      <c r="F271">
        <v>156295</v>
      </c>
    </row>
    <row r="272" spans="1:6" x14ac:dyDescent="0.25">
      <c r="A272">
        <v>269</v>
      </c>
      <c r="B272">
        <v>160</v>
      </c>
      <c r="C272" t="s">
        <v>213</v>
      </c>
      <c r="D272" t="s">
        <v>210</v>
      </c>
      <c r="E272">
        <v>1</v>
      </c>
      <c r="F272">
        <v>252</v>
      </c>
    </row>
    <row r="273" spans="1:6" x14ac:dyDescent="0.25">
      <c r="A273">
        <v>270</v>
      </c>
      <c r="B273">
        <v>160</v>
      </c>
      <c r="C273" t="s">
        <v>213</v>
      </c>
      <c r="D273" t="s">
        <v>206</v>
      </c>
      <c r="E273">
        <v>96</v>
      </c>
      <c r="F273">
        <v>77091</v>
      </c>
    </row>
    <row r="274" spans="1:6" x14ac:dyDescent="0.25">
      <c r="A274">
        <v>271</v>
      </c>
      <c r="B274">
        <v>160</v>
      </c>
      <c r="C274" t="s">
        <v>213</v>
      </c>
      <c r="D274" t="s">
        <v>211</v>
      </c>
      <c r="E274">
        <v>17</v>
      </c>
      <c r="F274">
        <v>12994</v>
      </c>
    </row>
    <row r="275" spans="1:6" x14ac:dyDescent="0.25">
      <c r="A275">
        <v>272</v>
      </c>
      <c r="B275">
        <v>160</v>
      </c>
      <c r="C275" t="s">
        <v>213</v>
      </c>
      <c r="D275" t="s">
        <v>207</v>
      </c>
      <c r="E275">
        <v>121</v>
      </c>
      <c r="F275">
        <v>70012</v>
      </c>
    </row>
    <row r="276" spans="1:6" x14ac:dyDescent="0.25">
      <c r="A276">
        <v>273</v>
      </c>
      <c r="B276">
        <v>160</v>
      </c>
      <c r="C276" t="s">
        <v>223</v>
      </c>
      <c r="D276" t="s">
        <v>209</v>
      </c>
      <c r="E276">
        <v>224</v>
      </c>
      <c r="F276">
        <v>264295</v>
      </c>
    </row>
    <row r="277" spans="1:6" x14ac:dyDescent="0.25">
      <c r="A277">
        <v>274</v>
      </c>
      <c r="B277">
        <v>160</v>
      </c>
      <c r="C277" t="s">
        <v>223</v>
      </c>
      <c r="D277" t="s">
        <v>210</v>
      </c>
      <c r="E277">
        <v>78</v>
      </c>
      <c r="F277">
        <v>59866</v>
      </c>
    </row>
    <row r="278" spans="1:6" x14ac:dyDescent="0.25">
      <c r="A278">
        <v>275</v>
      </c>
      <c r="B278">
        <v>160</v>
      </c>
      <c r="C278" t="s">
        <v>223</v>
      </c>
      <c r="D278" t="s">
        <v>206</v>
      </c>
      <c r="E278">
        <v>30</v>
      </c>
      <c r="F278">
        <v>36516</v>
      </c>
    </row>
    <row r="279" spans="1:6" x14ac:dyDescent="0.25">
      <c r="A279">
        <v>276</v>
      </c>
      <c r="B279">
        <v>160</v>
      </c>
      <c r="C279" t="s">
        <v>223</v>
      </c>
      <c r="D279" t="s">
        <v>211</v>
      </c>
      <c r="E279">
        <v>10</v>
      </c>
      <c r="F279">
        <v>14072</v>
      </c>
    </row>
    <row r="280" spans="1:6" x14ac:dyDescent="0.25">
      <c r="A280">
        <v>277</v>
      </c>
      <c r="B280">
        <v>160</v>
      </c>
      <c r="C280" t="s">
        <v>223</v>
      </c>
      <c r="D280" t="s">
        <v>207</v>
      </c>
      <c r="E280">
        <v>5</v>
      </c>
      <c r="F280">
        <v>3420</v>
      </c>
    </row>
    <row r="281" spans="1:6" x14ac:dyDescent="0.25">
      <c r="A281">
        <v>278</v>
      </c>
      <c r="B281">
        <v>160</v>
      </c>
      <c r="C281" t="s">
        <v>225</v>
      </c>
      <c r="D281" t="s">
        <v>209</v>
      </c>
      <c r="E281">
        <v>107</v>
      </c>
      <c r="F281">
        <v>123339</v>
      </c>
    </row>
    <row r="282" spans="1:6" x14ac:dyDescent="0.25">
      <c r="A282">
        <v>279</v>
      </c>
      <c r="B282">
        <v>160</v>
      </c>
      <c r="C282" t="s">
        <v>225</v>
      </c>
      <c r="D282" t="s">
        <v>210</v>
      </c>
      <c r="E282">
        <v>1</v>
      </c>
      <c r="F282">
        <v>300</v>
      </c>
    </row>
    <row r="283" spans="1:6" x14ac:dyDescent="0.25">
      <c r="A283">
        <v>280</v>
      </c>
      <c r="B283">
        <v>160</v>
      </c>
      <c r="C283" t="s">
        <v>225</v>
      </c>
      <c r="D283" t="s">
        <v>206</v>
      </c>
      <c r="E283">
        <v>274</v>
      </c>
      <c r="F283">
        <v>222033</v>
      </c>
    </row>
    <row r="284" spans="1:6" x14ac:dyDescent="0.25">
      <c r="A284">
        <v>281</v>
      </c>
      <c r="B284">
        <v>160</v>
      </c>
      <c r="C284" t="s">
        <v>225</v>
      </c>
      <c r="D284" t="s">
        <v>211</v>
      </c>
      <c r="E284">
        <v>34</v>
      </c>
      <c r="F284">
        <v>27882</v>
      </c>
    </row>
    <row r="285" spans="1:6" x14ac:dyDescent="0.25">
      <c r="A285">
        <v>282</v>
      </c>
      <c r="B285">
        <v>160</v>
      </c>
      <c r="C285" t="s">
        <v>225</v>
      </c>
      <c r="D285" t="s">
        <v>207</v>
      </c>
      <c r="E285">
        <v>150</v>
      </c>
      <c r="F285">
        <v>52179</v>
      </c>
    </row>
    <row r="286" spans="1:6" x14ac:dyDescent="0.25">
      <c r="A286">
        <v>283</v>
      </c>
      <c r="B286">
        <v>160</v>
      </c>
      <c r="C286" t="s">
        <v>235</v>
      </c>
      <c r="D286" t="s">
        <v>210</v>
      </c>
      <c r="E286">
        <v>10</v>
      </c>
      <c r="F286">
        <v>3871</v>
      </c>
    </row>
    <row r="287" spans="1:6" x14ac:dyDescent="0.25">
      <c r="A287">
        <v>284</v>
      </c>
      <c r="B287">
        <v>160</v>
      </c>
      <c r="C287" t="s">
        <v>235</v>
      </c>
      <c r="D287" t="s">
        <v>206</v>
      </c>
      <c r="E287">
        <v>158</v>
      </c>
      <c r="F287">
        <v>180521</v>
      </c>
    </row>
    <row r="288" spans="1:6" x14ac:dyDescent="0.25">
      <c r="A288">
        <v>285</v>
      </c>
      <c r="B288">
        <v>160</v>
      </c>
      <c r="C288" t="s">
        <v>235</v>
      </c>
      <c r="D288" t="s">
        <v>211</v>
      </c>
      <c r="E288">
        <v>104</v>
      </c>
      <c r="F288">
        <v>72968</v>
      </c>
    </row>
    <row r="289" spans="1:6" x14ac:dyDescent="0.25">
      <c r="A289">
        <v>286</v>
      </c>
      <c r="B289">
        <v>160</v>
      </c>
      <c r="C289" t="s">
        <v>235</v>
      </c>
      <c r="D289" t="s">
        <v>207</v>
      </c>
      <c r="E289">
        <v>91</v>
      </c>
      <c r="F289">
        <v>40779</v>
      </c>
    </row>
    <row r="290" spans="1:6" x14ac:dyDescent="0.25">
      <c r="A290">
        <v>287</v>
      </c>
      <c r="B290">
        <v>160</v>
      </c>
      <c r="C290" t="s">
        <v>231</v>
      </c>
      <c r="D290" t="s">
        <v>209</v>
      </c>
      <c r="E290">
        <v>215</v>
      </c>
      <c r="F290">
        <v>200416</v>
      </c>
    </row>
    <row r="291" spans="1:6" x14ac:dyDescent="0.25">
      <c r="A291">
        <v>288</v>
      </c>
      <c r="B291">
        <v>160</v>
      </c>
      <c r="C291" t="s">
        <v>231</v>
      </c>
      <c r="D291" t="s">
        <v>210</v>
      </c>
      <c r="E291">
        <v>4</v>
      </c>
      <c r="F291">
        <v>2719</v>
      </c>
    </row>
    <row r="292" spans="1:6" x14ac:dyDescent="0.25">
      <c r="A292">
        <v>289</v>
      </c>
      <c r="B292">
        <v>160</v>
      </c>
      <c r="C292" t="s">
        <v>231</v>
      </c>
      <c r="D292" t="s">
        <v>206</v>
      </c>
      <c r="E292">
        <v>170</v>
      </c>
      <c r="F292">
        <v>133165</v>
      </c>
    </row>
    <row r="293" spans="1:6" x14ac:dyDescent="0.25">
      <c r="A293">
        <v>290</v>
      </c>
      <c r="B293">
        <v>160</v>
      </c>
      <c r="C293" t="s">
        <v>231</v>
      </c>
      <c r="D293" t="s">
        <v>211</v>
      </c>
      <c r="E293">
        <v>14</v>
      </c>
      <c r="F293">
        <v>5888</v>
      </c>
    </row>
    <row r="294" spans="1:6" x14ac:dyDescent="0.25">
      <c r="A294">
        <v>291</v>
      </c>
      <c r="B294">
        <v>160</v>
      </c>
      <c r="C294" t="s">
        <v>231</v>
      </c>
      <c r="D294" t="s">
        <v>207</v>
      </c>
      <c r="E294">
        <v>160</v>
      </c>
      <c r="F294">
        <v>74690</v>
      </c>
    </row>
    <row r="295" spans="1:6" x14ac:dyDescent="0.25">
      <c r="A295">
        <v>292</v>
      </c>
      <c r="B295">
        <v>160</v>
      </c>
      <c r="C295" t="s">
        <v>237</v>
      </c>
      <c r="D295" t="s">
        <v>209</v>
      </c>
      <c r="E295">
        <v>61</v>
      </c>
      <c r="F295">
        <v>56463</v>
      </c>
    </row>
    <row r="296" spans="1:6" x14ac:dyDescent="0.25">
      <c r="A296">
        <v>293</v>
      </c>
      <c r="B296">
        <v>160</v>
      </c>
      <c r="C296" t="s">
        <v>237</v>
      </c>
      <c r="D296" t="s">
        <v>210</v>
      </c>
      <c r="E296">
        <v>33</v>
      </c>
      <c r="F296">
        <v>21166</v>
      </c>
    </row>
    <row r="297" spans="1:6" x14ac:dyDescent="0.25">
      <c r="A297">
        <v>294</v>
      </c>
      <c r="B297">
        <v>160</v>
      </c>
      <c r="C297" t="s">
        <v>237</v>
      </c>
      <c r="D297" t="s">
        <v>206</v>
      </c>
      <c r="E297">
        <v>15</v>
      </c>
      <c r="F297">
        <v>12637</v>
      </c>
    </row>
    <row r="298" spans="1:6" x14ac:dyDescent="0.25">
      <c r="A298">
        <v>295</v>
      </c>
      <c r="B298">
        <v>160</v>
      </c>
      <c r="C298" t="s">
        <v>237</v>
      </c>
      <c r="D298" t="s">
        <v>211</v>
      </c>
      <c r="E298">
        <v>11</v>
      </c>
      <c r="F298">
        <v>11204</v>
      </c>
    </row>
    <row r="299" spans="1:6" x14ac:dyDescent="0.25">
      <c r="A299">
        <v>296</v>
      </c>
      <c r="B299">
        <v>160</v>
      </c>
      <c r="C299" t="s">
        <v>237</v>
      </c>
      <c r="D299" t="s">
        <v>207</v>
      </c>
      <c r="E299">
        <v>59</v>
      </c>
      <c r="F299">
        <v>49837</v>
      </c>
    </row>
    <row r="300" spans="1:6" x14ac:dyDescent="0.25">
      <c r="A300">
        <v>297</v>
      </c>
      <c r="B300">
        <v>160</v>
      </c>
      <c r="C300" t="s">
        <v>227</v>
      </c>
      <c r="D300" t="s">
        <v>209</v>
      </c>
      <c r="E300">
        <v>166</v>
      </c>
      <c r="F300">
        <v>171369</v>
      </c>
    </row>
    <row r="301" spans="1:6" x14ac:dyDescent="0.25">
      <c r="A301">
        <v>298</v>
      </c>
      <c r="B301">
        <v>160</v>
      </c>
      <c r="C301" t="s">
        <v>227</v>
      </c>
      <c r="D301" t="s">
        <v>210</v>
      </c>
      <c r="E301">
        <v>7</v>
      </c>
      <c r="F301">
        <v>2005</v>
      </c>
    </row>
    <row r="302" spans="1:6" x14ac:dyDescent="0.25">
      <c r="A302">
        <v>299</v>
      </c>
      <c r="B302">
        <v>160</v>
      </c>
      <c r="C302" t="s">
        <v>227</v>
      </c>
      <c r="D302" t="s">
        <v>206</v>
      </c>
      <c r="E302">
        <v>161</v>
      </c>
      <c r="F302">
        <v>138066</v>
      </c>
    </row>
    <row r="303" spans="1:6" x14ac:dyDescent="0.25">
      <c r="A303">
        <v>300</v>
      </c>
      <c r="B303">
        <v>160</v>
      </c>
      <c r="C303" t="s">
        <v>227</v>
      </c>
      <c r="D303" t="s">
        <v>211</v>
      </c>
      <c r="E303">
        <v>28</v>
      </c>
      <c r="F303">
        <v>18952</v>
      </c>
    </row>
    <row r="304" spans="1:6" x14ac:dyDescent="0.25">
      <c r="A304">
        <v>301</v>
      </c>
      <c r="B304">
        <v>160</v>
      </c>
      <c r="C304" t="s">
        <v>227</v>
      </c>
      <c r="D304" t="s">
        <v>207</v>
      </c>
      <c r="E304">
        <v>192</v>
      </c>
      <c r="F304">
        <v>86557</v>
      </c>
    </row>
    <row r="305" spans="1:6" x14ac:dyDescent="0.25">
      <c r="A305">
        <v>302</v>
      </c>
      <c r="B305">
        <v>160</v>
      </c>
      <c r="C305" t="s">
        <v>239</v>
      </c>
      <c r="D305" t="s">
        <v>209</v>
      </c>
      <c r="E305">
        <v>25</v>
      </c>
      <c r="F305">
        <v>23364</v>
      </c>
    </row>
    <row r="306" spans="1:6" x14ac:dyDescent="0.25">
      <c r="A306">
        <v>303</v>
      </c>
      <c r="B306">
        <v>160</v>
      </c>
      <c r="C306" t="s">
        <v>239</v>
      </c>
      <c r="D306" t="s">
        <v>210</v>
      </c>
      <c r="E306">
        <v>20</v>
      </c>
      <c r="F306">
        <v>12971</v>
      </c>
    </row>
    <row r="307" spans="1:6" x14ac:dyDescent="0.25">
      <c r="A307">
        <v>304</v>
      </c>
      <c r="B307">
        <v>160</v>
      </c>
      <c r="C307" t="s">
        <v>239</v>
      </c>
      <c r="D307" t="s">
        <v>206</v>
      </c>
      <c r="E307">
        <v>263</v>
      </c>
      <c r="F307">
        <v>194880</v>
      </c>
    </row>
    <row r="308" spans="1:6" x14ac:dyDescent="0.25">
      <c r="A308">
        <v>305</v>
      </c>
      <c r="B308">
        <v>160</v>
      </c>
      <c r="C308" t="s">
        <v>239</v>
      </c>
      <c r="D308" t="s">
        <v>211</v>
      </c>
      <c r="E308">
        <v>57</v>
      </c>
      <c r="F308">
        <v>45762</v>
      </c>
    </row>
    <row r="309" spans="1:6" x14ac:dyDescent="0.25">
      <c r="A309">
        <v>306</v>
      </c>
      <c r="B309">
        <v>160</v>
      </c>
      <c r="C309" t="s">
        <v>239</v>
      </c>
      <c r="D309" t="s">
        <v>207</v>
      </c>
      <c r="E309">
        <v>310</v>
      </c>
      <c r="F309">
        <v>117051</v>
      </c>
    </row>
    <row r="310" spans="1:6" x14ac:dyDescent="0.25">
      <c r="A310">
        <v>307</v>
      </c>
      <c r="B310">
        <v>160</v>
      </c>
      <c r="C310" t="s">
        <v>229</v>
      </c>
      <c r="D310" t="s">
        <v>209</v>
      </c>
      <c r="E310">
        <v>51</v>
      </c>
      <c r="F310">
        <v>65909</v>
      </c>
    </row>
    <row r="311" spans="1:6" x14ac:dyDescent="0.25">
      <c r="A311">
        <v>308</v>
      </c>
      <c r="B311">
        <v>160</v>
      </c>
      <c r="C311" t="s">
        <v>229</v>
      </c>
      <c r="D311" t="s">
        <v>206</v>
      </c>
      <c r="E311">
        <v>183</v>
      </c>
      <c r="F311">
        <v>164703</v>
      </c>
    </row>
    <row r="312" spans="1:6" x14ac:dyDescent="0.25">
      <c r="A312">
        <v>309</v>
      </c>
      <c r="B312">
        <v>160</v>
      </c>
      <c r="C312" t="s">
        <v>229</v>
      </c>
      <c r="D312" t="s">
        <v>211</v>
      </c>
      <c r="E312">
        <v>13</v>
      </c>
      <c r="F312">
        <v>9185</v>
      </c>
    </row>
    <row r="313" spans="1:6" x14ac:dyDescent="0.25">
      <c r="A313">
        <v>310</v>
      </c>
      <c r="B313">
        <v>160</v>
      </c>
      <c r="C313" t="s">
        <v>229</v>
      </c>
      <c r="D313" t="s">
        <v>207</v>
      </c>
      <c r="E313">
        <v>121</v>
      </c>
      <c r="F313">
        <v>52836</v>
      </c>
    </row>
    <row r="314" spans="1:6" x14ac:dyDescent="0.25">
      <c r="A314">
        <v>311</v>
      </c>
      <c r="B314">
        <v>190</v>
      </c>
      <c r="D314" t="s">
        <v>206</v>
      </c>
      <c r="E314">
        <v>1</v>
      </c>
      <c r="F314">
        <v>80</v>
      </c>
    </row>
    <row r="315" spans="1:6" x14ac:dyDescent="0.25">
      <c r="A315">
        <v>312</v>
      </c>
      <c r="B315">
        <v>190</v>
      </c>
      <c r="D315" t="s">
        <v>211</v>
      </c>
      <c r="E315">
        <v>1</v>
      </c>
      <c r="F315">
        <v>60</v>
      </c>
    </row>
    <row r="316" spans="1:6" x14ac:dyDescent="0.25">
      <c r="A316">
        <v>313</v>
      </c>
      <c r="B316">
        <v>190</v>
      </c>
      <c r="D316" t="s">
        <v>207</v>
      </c>
      <c r="E316">
        <v>2</v>
      </c>
      <c r="F316">
        <v>54</v>
      </c>
    </row>
    <row r="317" spans="1:6" x14ac:dyDescent="0.25">
      <c r="A317">
        <v>314</v>
      </c>
      <c r="B317">
        <v>190</v>
      </c>
      <c r="C317" t="s">
        <v>208</v>
      </c>
      <c r="D317" t="s">
        <v>209</v>
      </c>
      <c r="E317">
        <v>29</v>
      </c>
      <c r="F317">
        <v>2046</v>
      </c>
    </row>
    <row r="318" spans="1:6" x14ac:dyDescent="0.25">
      <c r="A318">
        <v>315</v>
      </c>
      <c r="B318">
        <v>190</v>
      </c>
      <c r="C318" t="s">
        <v>208</v>
      </c>
      <c r="D318" t="s">
        <v>210</v>
      </c>
      <c r="E318">
        <v>1</v>
      </c>
      <c r="F318">
        <v>32</v>
      </c>
    </row>
    <row r="319" spans="1:6" x14ac:dyDescent="0.25">
      <c r="A319">
        <v>316</v>
      </c>
      <c r="B319">
        <v>190</v>
      </c>
      <c r="C319" t="s">
        <v>208</v>
      </c>
      <c r="D319" t="s">
        <v>206</v>
      </c>
      <c r="E319">
        <v>29</v>
      </c>
      <c r="F319">
        <v>1933</v>
      </c>
    </row>
    <row r="320" spans="1:6" x14ac:dyDescent="0.25">
      <c r="A320">
        <v>317</v>
      </c>
      <c r="B320">
        <v>190</v>
      </c>
      <c r="C320" t="s">
        <v>208</v>
      </c>
      <c r="D320" t="s">
        <v>207</v>
      </c>
      <c r="E320">
        <v>109</v>
      </c>
      <c r="F320">
        <v>9593</v>
      </c>
    </row>
    <row r="321" spans="1:6" x14ac:dyDescent="0.25">
      <c r="A321">
        <v>318</v>
      </c>
      <c r="B321">
        <v>190</v>
      </c>
      <c r="C321" t="s">
        <v>212</v>
      </c>
      <c r="D321" t="s">
        <v>209</v>
      </c>
      <c r="E321">
        <v>39</v>
      </c>
      <c r="F321">
        <v>10709</v>
      </c>
    </row>
    <row r="322" spans="1:6" x14ac:dyDescent="0.25">
      <c r="A322">
        <v>319</v>
      </c>
      <c r="B322">
        <v>190</v>
      </c>
      <c r="C322" t="s">
        <v>212</v>
      </c>
      <c r="D322" t="s">
        <v>210</v>
      </c>
      <c r="E322">
        <v>22</v>
      </c>
      <c r="F322">
        <v>1087</v>
      </c>
    </row>
    <row r="323" spans="1:6" x14ac:dyDescent="0.25">
      <c r="A323">
        <v>320</v>
      </c>
      <c r="B323">
        <v>190</v>
      </c>
      <c r="C323" t="s">
        <v>212</v>
      </c>
      <c r="D323" t="s">
        <v>207</v>
      </c>
      <c r="E323">
        <v>6</v>
      </c>
      <c r="F323">
        <v>941</v>
      </c>
    </row>
    <row r="324" spans="1:6" x14ac:dyDescent="0.25">
      <c r="A324">
        <v>321</v>
      </c>
      <c r="B324">
        <v>190</v>
      </c>
      <c r="C324" t="s">
        <v>213</v>
      </c>
      <c r="D324" t="s">
        <v>209</v>
      </c>
      <c r="E324">
        <v>93</v>
      </c>
      <c r="F324">
        <v>5250</v>
      </c>
    </row>
    <row r="325" spans="1:6" x14ac:dyDescent="0.25">
      <c r="A325">
        <v>322</v>
      </c>
      <c r="B325">
        <v>190</v>
      </c>
      <c r="C325" t="s">
        <v>213</v>
      </c>
      <c r="D325" t="s">
        <v>210</v>
      </c>
      <c r="E325">
        <v>5</v>
      </c>
      <c r="F325">
        <v>279</v>
      </c>
    </row>
    <row r="326" spans="1:6" x14ac:dyDescent="0.25">
      <c r="A326">
        <v>323</v>
      </c>
      <c r="B326">
        <v>190</v>
      </c>
      <c r="C326" t="s">
        <v>213</v>
      </c>
      <c r="D326" t="s">
        <v>206</v>
      </c>
      <c r="E326">
        <v>118</v>
      </c>
      <c r="F326">
        <v>13633</v>
      </c>
    </row>
    <row r="327" spans="1:6" x14ac:dyDescent="0.25">
      <c r="A327">
        <v>324</v>
      </c>
      <c r="B327">
        <v>190</v>
      </c>
      <c r="C327" t="s">
        <v>213</v>
      </c>
      <c r="D327" t="s">
        <v>211</v>
      </c>
      <c r="E327">
        <v>27</v>
      </c>
      <c r="F327">
        <v>2142</v>
      </c>
    </row>
    <row r="328" spans="1:6" x14ac:dyDescent="0.25">
      <c r="A328">
        <v>325</v>
      </c>
      <c r="B328">
        <v>190</v>
      </c>
      <c r="C328" t="s">
        <v>213</v>
      </c>
      <c r="D328" t="s">
        <v>207</v>
      </c>
      <c r="E328">
        <v>493</v>
      </c>
      <c r="F328">
        <v>51152</v>
      </c>
    </row>
    <row r="329" spans="1:6" x14ac:dyDescent="0.25">
      <c r="A329">
        <v>326</v>
      </c>
      <c r="B329">
        <v>190</v>
      </c>
      <c r="C329" t="s">
        <v>223</v>
      </c>
      <c r="D329" t="s">
        <v>209</v>
      </c>
      <c r="E329">
        <v>34</v>
      </c>
      <c r="F329">
        <v>4913</v>
      </c>
    </row>
    <row r="330" spans="1:6" x14ac:dyDescent="0.25">
      <c r="A330">
        <v>327</v>
      </c>
      <c r="B330">
        <v>190</v>
      </c>
      <c r="C330" t="s">
        <v>223</v>
      </c>
      <c r="D330" t="s">
        <v>210</v>
      </c>
      <c r="E330">
        <v>37</v>
      </c>
      <c r="F330">
        <v>3194</v>
      </c>
    </row>
    <row r="331" spans="1:6" x14ac:dyDescent="0.25">
      <c r="A331">
        <v>328</v>
      </c>
      <c r="B331">
        <v>190</v>
      </c>
      <c r="C331" t="s">
        <v>223</v>
      </c>
      <c r="D331" t="s">
        <v>206</v>
      </c>
      <c r="E331">
        <v>1</v>
      </c>
      <c r="F331">
        <v>115</v>
      </c>
    </row>
    <row r="332" spans="1:6" x14ac:dyDescent="0.25">
      <c r="A332">
        <v>329</v>
      </c>
      <c r="B332">
        <v>190</v>
      </c>
      <c r="C332" t="s">
        <v>223</v>
      </c>
      <c r="D332" t="s">
        <v>211</v>
      </c>
      <c r="E332">
        <v>4</v>
      </c>
      <c r="F332">
        <v>304</v>
      </c>
    </row>
    <row r="333" spans="1:6" x14ac:dyDescent="0.25">
      <c r="A333">
        <v>330</v>
      </c>
      <c r="B333">
        <v>190</v>
      </c>
      <c r="C333" t="s">
        <v>223</v>
      </c>
      <c r="D333" t="s">
        <v>207</v>
      </c>
      <c r="E333">
        <v>35</v>
      </c>
      <c r="F333">
        <v>4150</v>
      </c>
    </row>
    <row r="334" spans="1:6" x14ac:dyDescent="0.25">
      <c r="A334">
        <v>331</v>
      </c>
      <c r="B334">
        <v>190</v>
      </c>
      <c r="C334" t="s">
        <v>225</v>
      </c>
      <c r="D334" t="s">
        <v>209</v>
      </c>
      <c r="E334">
        <v>74</v>
      </c>
      <c r="F334">
        <v>4504</v>
      </c>
    </row>
    <row r="335" spans="1:6" x14ac:dyDescent="0.25">
      <c r="A335">
        <v>332</v>
      </c>
      <c r="B335">
        <v>190</v>
      </c>
      <c r="C335" t="s">
        <v>225</v>
      </c>
      <c r="D335" t="s">
        <v>210</v>
      </c>
      <c r="E335">
        <v>3</v>
      </c>
      <c r="F335">
        <v>341</v>
      </c>
    </row>
    <row r="336" spans="1:6" x14ac:dyDescent="0.25">
      <c r="A336">
        <v>333</v>
      </c>
      <c r="B336">
        <v>190</v>
      </c>
      <c r="C336" t="s">
        <v>225</v>
      </c>
      <c r="D336" t="s">
        <v>206</v>
      </c>
      <c r="E336">
        <v>254</v>
      </c>
      <c r="F336">
        <v>21657</v>
      </c>
    </row>
    <row r="337" spans="1:6" x14ac:dyDescent="0.25">
      <c r="A337">
        <v>334</v>
      </c>
      <c r="B337">
        <v>190</v>
      </c>
      <c r="C337" t="s">
        <v>225</v>
      </c>
      <c r="D337" t="s">
        <v>211</v>
      </c>
      <c r="E337">
        <v>37</v>
      </c>
      <c r="F337">
        <v>6365</v>
      </c>
    </row>
    <row r="338" spans="1:6" x14ac:dyDescent="0.25">
      <c r="A338">
        <v>335</v>
      </c>
      <c r="B338">
        <v>190</v>
      </c>
      <c r="C338" t="s">
        <v>225</v>
      </c>
      <c r="D338" t="s">
        <v>207</v>
      </c>
      <c r="E338">
        <v>560</v>
      </c>
      <c r="F338">
        <v>60419</v>
      </c>
    </row>
    <row r="339" spans="1:6" x14ac:dyDescent="0.25">
      <c r="A339">
        <v>336</v>
      </c>
      <c r="B339">
        <v>190</v>
      </c>
      <c r="C339" t="s">
        <v>235</v>
      </c>
      <c r="D339" t="s">
        <v>210</v>
      </c>
      <c r="E339">
        <v>14</v>
      </c>
      <c r="F339">
        <v>976</v>
      </c>
    </row>
    <row r="340" spans="1:6" x14ac:dyDescent="0.25">
      <c r="A340">
        <v>337</v>
      </c>
      <c r="B340">
        <v>190</v>
      </c>
      <c r="C340" t="s">
        <v>235</v>
      </c>
      <c r="D340" t="s">
        <v>206</v>
      </c>
      <c r="E340">
        <v>59</v>
      </c>
      <c r="F340">
        <v>8006</v>
      </c>
    </row>
    <row r="341" spans="1:6" x14ac:dyDescent="0.25">
      <c r="A341">
        <v>338</v>
      </c>
      <c r="B341">
        <v>190</v>
      </c>
      <c r="C341" t="s">
        <v>235</v>
      </c>
      <c r="D341" t="s">
        <v>211</v>
      </c>
      <c r="E341">
        <v>133</v>
      </c>
      <c r="F341">
        <v>12531</v>
      </c>
    </row>
    <row r="342" spans="1:6" x14ac:dyDescent="0.25">
      <c r="A342">
        <v>339</v>
      </c>
      <c r="B342">
        <v>190</v>
      </c>
      <c r="C342" t="s">
        <v>235</v>
      </c>
      <c r="D342" t="s">
        <v>207</v>
      </c>
      <c r="E342">
        <v>202</v>
      </c>
      <c r="F342">
        <v>18997</v>
      </c>
    </row>
    <row r="343" spans="1:6" x14ac:dyDescent="0.25">
      <c r="A343">
        <v>340</v>
      </c>
      <c r="B343">
        <v>190</v>
      </c>
      <c r="C343" t="s">
        <v>231</v>
      </c>
      <c r="D343" t="s">
        <v>209</v>
      </c>
      <c r="E343">
        <v>80</v>
      </c>
      <c r="F343">
        <v>9757</v>
      </c>
    </row>
    <row r="344" spans="1:6" x14ac:dyDescent="0.25">
      <c r="A344">
        <v>341</v>
      </c>
      <c r="B344">
        <v>190</v>
      </c>
      <c r="C344" t="s">
        <v>231</v>
      </c>
      <c r="D344" t="s">
        <v>210</v>
      </c>
      <c r="E344">
        <v>4</v>
      </c>
      <c r="F344">
        <v>302</v>
      </c>
    </row>
    <row r="345" spans="1:6" x14ac:dyDescent="0.25">
      <c r="A345">
        <v>342</v>
      </c>
      <c r="B345">
        <v>190</v>
      </c>
      <c r="C345" t="s">
        <v>231</v>
      </c>
      <c r="D345" t="s">
        <v>206</v>
      </c>
      <c r="E345">
        <v>95</v>
      </c>
      <c r="F345">
        <v>14892</v>
      </c>
    </row>
    <row r="346" spans="1:6" x14ac:dyDescent="0.25">
      <c r="A346">
        <v>343</v>
      </c>
      <c r="B346">
        <v>190</v>
      </c>
      <c r="C346" t="s">
        <v>231</v>
      </c>
      <c r="D346" t="s">
        <v>211</v>
      </c>
      <c r="E346">
        <v>18</v>
      </c>
      <c r="F346">
        <v>1734</v>
      </c>
    </row>
    <row r="347" spans="1:6" x14ac:dyDescent="0.25">
      <c r="A347">
        <v>344</v>
      </c>
      <c r="B347">
        <v>190</v>
      </c>
      <c r="C347" t="s">
        <v>231</v>
      </c>
      <c r="D347" t="s">
        <v>207</v>
      </c>
      <c r="E347">
        <v>464</v>
      </c>
      <c r="F347">
        <v>47722</v>
      </c>
    </row>
    <row r="348" spans="1:6" x14ac:dyDescent="0.25">
      <c r="A348">
        <v>345</v>
      </c>
      <c r="B348">
        <v>190</v>
      </c>
      <c r="C348" t="s">
        <v>237</v>
      </c>
      <c r="D348" t="s">
        <v>209</v>
      </c>
      <c r="E348">
        <v>16</v>
      </c>
      <c r="F348">
        <v>1623</v>
      </c>
    </row>
    <row r="349" spans="1:6" x14ac:dyDescent="0.25">
      <c r="A349">
        <v>346</v>
      </c>
      <c r="B349">
        <v>190</v>
      </c>
      <c r="C349" t="s">
        <v>237</v>
      </c>
      <c r="D349" t="s">
        <v>210</v>
      </c>
      <c r="E349">
        <v>46</v>
      </c>
      <c r="F349">
        <v>3048</v>
      </c>
    </row>
    <row r="350" spans="1:6" x14ac:dyDescent="0.25">
      <c r="A350">
        <v>347</v>
      </c>
      <c r="B350">
        <v>190</v>
      </c>
      <c r="C350" t="s">
        <v>237</v>
      </c>
      <c r="D350" t="s">
        <v>206</v>
      </c>
      <c r="E350">
        <v>16</v>
      </c>
      <c r="F350">
        <v>1565</v>
      </c>
    </row>
    <row r="351" spans="1:6" x14ac:dyDescent="0.25">
      <c r="A351">
        <v>348</v>
      </c>
      <c r="B351">
        <v>190</v>
      </c>
      <c r="C351" t="s">
        <v>237</v>
      </c>
      <c r="D351" t="s">
        <v>211</v>
      </c>
      <c r="E351">
        <v>22</v>
      </c>
      <c r="F351">
        <v>1141</v>
      </c>
    </row>
    <row r="352" spans="1:6" x14ac:dyDescent="0.25">
      <c r="A352">
        <v>349</v>
      </c>
      <c r="B352">
        <v>190</v>
      </c>
      <c r="C352" t="s">
        <v>237</v>
      </c>
      <c r="D352" t="s">
        <v>207</v>
      </c>
      <c r="E352">
        <v>206</v>
      </c>
      <c r="F352">
        <v>26106</v>
      </c>
    </row>
    <row r="353" spans="1:6" x14ac:dyDescent="0.25">
      <c r="A353">
        <v>350</v>
      </c>
      <c r="B353">
        <v>190</v>
      </c>
      <c r="C353" t="s">
        <v>227</v>
      </c>
      <c r="D353" t="s">
        <v>209</v>
      </c>
      <c r="E353">
        <v>73</v>
      </c>
      <c r="F353">
        <v>6337</v>
      </c>
    </row>
    <row r="354" spans="1:6" x14ac:dyDescent="0.25">
      <c r="A354">
        <v>351</v>
      </c>
      <c r="B354">
        <v>190</v>
      </c>
      <c r="C354" t="s">
        <v>227</v>
      </c>
      <c r="D354" t="s">
        <v>210</v>
      </c>
      <c r="E354">
        <v>13</v>
      </c>
      <c r="F354">
        <v>1113</v>
      </c>
    </row>
    <row r="355" spans="1:6" x14ac:dyDescent="0.25">
      <c r="A355">
        <v>352</v>
      </c>
      <c r="B355">
        <v>190</v>
      </c>
      <c r="C355" t="s">
        <v>227</v>
      </c>
      <c r="D355" t="s">
        <v>206</v>
      </c>
      <c r="E355">
        <v>117</v>
      </c>
      <c r="F355">
        <v>19630</v>
      </c>
    </row>
    <row r="356" spans="1:6" x14ac:dyDescent="0.25">
      <c r="A356">
        <v>353</v>
      </c>
      <c r="B356">
        <v>190</v>
      </c>
      <c r="C356" t="s">
        <v>227</v>
      </c>
      <c r="D356" t="s">
        <v>211</v>
      </c>
      <c r="E356">
        <v>151</v>
      </c>
      <c r="F356">
        <v>15825</v>
      </c>
    </row>
    <row r="357" spans="1:6" x14ac:dyDescent="0.25">
      <c r="A357">
        <v>354</v>
      </c>
      <c r="B357">
        <v>190</v>
      </c>
      <c r="C357" t="s">
        <v>227</v>
      </c>
      <c r="D357" t="s">
        <v>207</v>
      </c>
      <c r="E357">
        <v>379</v>
      </c>
      <c r="F357">
        <v>40423</v>
      </c>
    </row>
    <row r="358" spans="1:6" x14ac:dyDescent="0.25">
      <c r="A358">
        <v>355</v>
      </c>
      <c r="B358">
        <v>190</v>
      </c>
      <c r="C358" t="s">
        <v>239</v>
      </c>
      <c r="D358" t="s">
        <v>209</v>
      </c>
      <c r="E358">
        <v>7</v>
      </c>
      <c r="F358">
        <v>492</v>
      </c>
    </row>
    <row r="359" spans="1:6" x14ac:dyDescent="0.25">
      <c r="A359">
        <v>356</v>
      </c>
      <c r="B359">
        <v>190</v>
      </c>
      <c r="C359" t="s">
        <v>239</v>
      </c>
      <c r="D359" t="s">
        <v>210</v>
      </c>
      <c r="E359">
        <v>18</v>
      </c>
      <c r="F359">
        <v>3244</v>
      </c>
    </row>
    <row r="360" spans="1:6" x14ac:dyDescent="0.25">
      <c r="A360">
        <v>357</v>
      </c>
      <c r="B360">
        <v>190</v>
      </c>
      <c r="C360" t="s">
        <v>239</v>
      </c>
      <c r="D360" t="s">
        <v>206</v>
      </c>
      <c r="E360">
        <v>96</v>
      </c>
      <c r="F360">
        <v>6905</v>
      </c>
    </row>
    <row r="361" spans="1:6" x14ac:dyDescent="0.25">
      <c r="A361">
        <v>358</v>
      </c>
      <c r="B361">
        <v>190</v>
      </c>
      <c r="C361" t="s">
        <v>239</v>
      </c>
      <c r="D361" t="s">
        <v>211</v>
      </c>
      <c r="E361">
        <v>49</v>
      </c>
      <c r="F361">
        <v>5230</v>
      </c>
    </row>
    <row r="362" spans="1:6" x14ac:dyDescent="0.25">
      <c r="A362">
        <v>359</v>
      </c>
      <c r="B362">
        <v>190</v>
      </c>
      <c r="C362" t="s">
        <v>239</v>
      </c>
      <c r="D362" t="s">
        <v>207</v>
      </c>
      <c r="E362">
        <v>688</v>
      </c>
      <c r="F362">
        <v>80186</v>
      </c>
    </row>
    <row r="363" spans="1:6" x14ac:dyDescent="0.25">
      <c r="A363">
        <v>360</v>
      </c>
      <c r="B363">
        <v>190</v>
      </c>
      <c r="C363" t="s">
        <v>229</v>
      </c>
      <c r="D363" t="s">
        <v>209</v>
      </c>
      <c r="E363">
        <v>4</v>
      </c>
      <c r="F363">
        <v>1109</v>
      </c>
    </row>
    <row r="364" spans="1:6" x14ac:dyDescent="0.25">
      <c r="A364">
        <v>361</v>
      </c>
      <c r="B364">
        <v>190</v>
      </c>
      <c r="C364" t="s">
        <v>229</v>
      </c>
      <c r="D364" t="s">
        <v>206</v>
      </c>
      <c r="E364">
        <v>148</v>
      </c>
      <c r="F364">
        <v>18671</v>
      </c>
    </row>
    <row r="365" spans="1:6" x14ac:dyDescent="0.25">
      <c r="A365">
        <v>362</v>
      </c>
      <c r="B365">
        <v>190</v>
      </c>
      <c r="C365" t="s">
        <v>229</v>
      </c>
      <c r="D365" t="s">
        <v>211</v>
      </c>
      <c r="E365">
        <v>13</v>
      </c>
      <c r="F365">
        <v>1852</v>
      </c>
    </row>
    <row r="366" spans="1:6" x14ac:dyDescent="0.25">
      <c r="A366">
        <v>363</v>
      </c>
      <c r="B366">
        <v>190</v>
      </c>
      <c r="C366" t="s">
        <v>229</v>
      </c>
      <c r="D366" t="s">
        <v>207</v>
      </c>
      <c r="E366">
        <v>266</v>
      </c>
      <c r="F366">
        <v>34088</v>
      </c>
    </row>
    <row r="367" spans="1:6" x14ac:dyDescent="0.25">
      <c r="A367">
        <v>364</v>
      </c>
      <c r="B367">
        <v>5101</v>
      </c>
      <c r="D367" t="s">
        <v>206</v>
      </c>
      <c r="E367">
        <v>7</v>
      </c>
      <c r="F367">
        <v>212</v>
      </c>
    </row>
    <row r="368" spans="1:6" x14ac:dyDescent="0.25">
      <c r="A368">
        <v>365</v>
      </c>
      <c r="B368">
        <v>5101</v>
      </c>
      <c r="D368" t="s">
        <v>211</v>
      </c>
      <c r="E368">
        <v>6</v>
      </c>
      <c r="F368">
        <v>410</v>
      </c>
    </row>
    <row r="369" spans="1:6" x14ac:dyDescent="0.25">
      <c r="A369">
        <v>366</v>
      </c>
      <c r="B369">
        <v>5101</v>
      </c>
      <c r="D369" t="s">
        <v>207</v>
      </c>
      <c r="E369">
        <v>39</v>
      </c>
      <c r="F369">
        <v>2780</v>
      </c>
    </row>
    <row r="370" spans="1:6" x14ac:dyDescent="0.25">
      <c r="A370">
        <v>367</v>
      </c>
      <c r="B370">
        <v>5101</v>
      </c>
      <c r="C370" t="s">
        <v>208</v>
      </c>
      <c r="D370" t="s">
        <v>207</v>
      </c>
      <c r="E370">
        <v>116</v>
      </c>
      <c r="F370">
        <v>11982</v>
      </c>
    </row>
    <row r="371" spans="1:6" x14ac:dyDescent="0.25">
      <c r="A371">
        <v>368</v>
      </c>
      <c r="B371">
        <v>5101</v>
      </c>
      <c r="C371" t="s">
        <v>212</v>
      </c>
      <c r="D371" t="s">
        <v>209</v>
      </c>
      <c r="E371">
        <v>4</v>
      </c>
      <c r="F371">
        <v>149</v>
      </c>
    </row>
    <row r="372" spans="1:6" x14ac:dyDescent="0.25">
      <c r="A372">
        <v>369</v>
      </c>
      <c r="B372">
        <v>5101</v>
      </c>
      <c r="C372" t="s">
        <v>212</v>
      </c>
      <c r="D372" t="s">
        <v>210</v>
      </c>
      <c r="E372">
        <v>51</v>
      </c>
      <c r="F372">
        <v>3491</v>
      </c>
    </row>
    <row r="373" spans="1:6" x14ac:dyDescent="0.25">
      <c r="A373">
        <v>370</v>
      </c>
      <c r="B373">
        <v>5101</v>
      </c>
      <c r="C373" t="s">
        <v>212</v>
      </c>
      <c r="D373" t="s">
        <v>207</v>
      </c>
      <c r="E373">
        <v>65</v>
      </c>
      <c r="F373">
        <v>4467</v>
      </c>
    </row>
    <row r="374" spans="1:6" x14ac:dyDescent="0.25">
      <c r="A374">
        <v>371</v>
      </c>
      <c r="B374">
        <v>5101</v>
      </c>
      <c r="C374" t="s">
        <v>213</v>
      </c>
      <c r="D374" t="s">
        <v>209</v>
      </c>
      <c r="E374">
        <v>3</v>
      </c>
      <c r="F374">
        <v>168</v>
      </c>
    </row>
    <row r="375" spans="1:6" x14ac:dyDescent="0.25">
      <c r="A375">
        <v>372</v>
      </c>
      <c r="B375">
        <v>5101</v>
      </c>
      <c r="C375" t="s">
        <v>213</v>
      </c>
      <c r="D375" t="s">
        <v>206</v>
      </c>
      <c r="E375">
        <v>11</v>
      </c>
      <c r="F375">
        <v>1213</v>
      </c>
    </row>
    <row r="376" spans="1:6" x14ac:dyDescent="0.25">
      <c r="A376">
        <v>373</v>
      </c>
      <c r="B376">
        <v>5101</v>
      </c>
      <c r="C376" t="s">
        <v>213</v>
      </c>
      <c r="D376" t="s">
        <v>207</v>
      </c>
      <c r="E376">
        <v>574</v>
      </c>
      <c r="F376">
        <v>37926</v>
      </c>
    </row>
    <row r="377" spans="1:6" x14ac:dyDescent="0.25">
      <c r="A377">
        <v>374</v>
      </c>
      <c r="B377">
        <v>5101</v>
      </c>
      <c r="C377" t="s">
        <v>223</v>
      </c>
      <c r="D377" t="s">
        <v>209</v>
      </c>
      <c r="E377">
        <v>2</v>
      </c>
      <c r="F377">
        <v>161</v>
      </c>
    </row>
    <row r="378" spans="1:6" x14ac:dyDescent="0.25">
      <c r="A378">
        <v>375</v>
      </c>
      <c r="B378">
        <v>5101</v>
      </c>
      <c r="C378" t="s">
        <v>223</v>
      </c>
      <c r="D378" t="s">
        <v>210</v>
      </c>
      <c r="E378">
        <v>13</v>
      </c>
      <c r="F378">
        <v>653</v>
      </c>
    </row>
    <row r="379" spans="1:6" x14ac:dyDescent="0.25">
      <c r="A379">
        <v>376</v>
      </c>
      <c r="B379">
        <v>5101</v>
      </c>
      <c r="C379" t="s">
        <v>223</v>
      </c>
      <c r="D379" t="s">
        <v>211</v>
      </c>
      <c r="E379">
        <v>33</v>
      </c>
      <c r="F379">
        <v>2257</v>
      </c>
    </row>
    <row r="380" spans="1:6" x14ac:dyDescent="0.25">
      <c r="A380">
        <v>377</v>
      </c>
      <c r="B380">
        <v>5101</v>
      </c>
      <c r="C380" t="s">
        <v>223</v>
      </c>
      <c r="D380" t="s">
        <v>207</v>
      </c>
      <c r="E380">
        <v>31</v>
      </c>
      <c r="F380">
        <v>2449</v>
      </c>
    </row>
    <row r="381" spans="1:6" x14ac:dyDescent="0.25">
      <c r="A381">
        <v>378</v>
      </c>
      <c r="B381">
        <v>5101</v>
      </c>
      <c r="C381" t="s">
        <v>225</v>
      </c>
      <c r="D381" t="s">
        <v>206</v>
      </c>
      <c r="E381">
        <v>61</v>
      </c>
      <c r="F381">
        <v>4490</v>
      </c>
    </row>
    <row r="382" spans="1:6" x14ac:dyDescent="0.25">
      <c r="A382">
        <v>379</v>
      </c>
      <c r="B382">
        <v>5101</v>
      </c>
      <c r="C382" t="s">
        <v>225</v>
      </c>
      <c r="D382" t="s">
        <v>211</v>
      </c>
      <c r="E382">
        <v>22</v>
      </c>
      <c r="F382">
        <v>1595</v>
      </c>
    </row>
    <row r="383" spans="1:6" x14ac:dyDescent="0.25">
      <c r="A383">
        <v>380</v>
      </c>
      <c r="B383">
        <v>5101</v>
      </c>
      <c r="C383" t="s">
        <v>225</v>
      </c>
      <c r="D383" t="s">
        <v>207</v>
      </c>
      <c r="E383">
        <v>1865</v>
      </c>
      <c r="F383">
        <v>129287</v>
      </c>
    </row>
    <row r="384" spans="1:6" x14ac:dyDescent="0.25">
      <c r="A384">
        <v>381</v>
      </c>
      <c r="B384">
        <v>5101</v>
      </c>
      <c r="C384" t="s">
        <v>235</v>
      </c>
      <c r="D384" t="s">
        <v>206</v>
      </c>
      <c r="E384">
        <v>79</v>
      </c>
      <c r="F384">
        <v>7569</v>
      </c>
    </row>
    <row r="385" spans="1:6" x14ac:dyDescent="0.25">
      <c r="A385">
        <v>382</v>
      </c>
      <c r="B385">
        <v>5101</v>
      </c>
      <c r="C385" t="s">
        <v>235</v>
      </c>
      <c r="D385" t="s">
        <v>211</v>
      </c>
      <c r="E385">
        <v>167</v>
      </c>
      <c r="F385">
        <v>13826</v>
      </c>
    </row>
    <row r="386" spans="1:6" x14ac:dyDescent="0.25">
      <c r="A386">
        <v>383</v>
      </c>
      <c r="B386">
        <v>5101</v>
      </c>
      <c r="C386" t="s">
        <v>235</v>
      </c>
      <c r="D386" t="s">
        <v>207</v>
      </c>
      <c r="E386">
        <v>5829</v>
      </c>
      <c r="F386">
        <v>413606</v>
      </c>
    </row>
    <row r="387" spans="1:6" x14ac:dyDescent="0.25">
      <c r="A387">
        <v>384</v>
      </c>
      <c r="B387">
        <v>5101</v>
      </c>
      <c r="C387" t="s">
        <v>231</v>
      </c>
      <c r="D387" t="s">
        <v>209</v>
      </c>
      <c r="E387">
        <v>33</v>
      </c>
      <c r="F387">
        <v>2177</v>
      </c>
    </row>
    <row r="388" spans="1:6" x14ac:dyDescent="0.25">
      <c r="A388">
        <v>385</v>
      </c>
      <c r="B388">
        <v>5101</v>
      </c>
      <c r="C388" t="s">
        <v>231</v>
      </c>
      <c r="D388" t="s">
        <v>210</v>
      </c>
      <c r="E388">
        <v>2</v>
      </c>
      <c r="F388">
        <v>139</v>
      </c>
    </row>
    <row r="389" spans="1:6" x14ac:dyDescent="0.25">
      <c r="A389">
        <v>386</v>
      </c>
      <c r="B389">
        <v>5101</v>
      </c>
      <c r="C389" t="s">
        <v>231</v>
      </c>
      <c r="D389" t="s">
        <v>206</v>
      </c>
      <c r="E389">
        <v>45</v>
      </c>
      <c r="F389">
        <v>3534</v>
      </c>
    </row>
    <row r="390" spans="1:6" x14ac:dyDescent="0.25">
      <c r="A390">
        <v>387</v>
      </c>
      <c r="B390">
        <v>5101</v>
      </c>
      <c r="C390" t="s">
        <v>231</v>
      </c>
      <c r="D390" t="s">
        <v>211</v>
      </c>
      <c r="E390">
        <v>5</v>
      </c>
      <c r="F390">
        <v>384</v>
      </c>
    </row>
    <row r="391" spans="1:6" x14ac:dyDescent="0.25">
      <c r="A391">
        <v>388</v>
      </c>
      <c r="B391">
        <v>5101</v>
      </c>
      <c r="C391" t="s">
        <v>231</v>
      </c>
      <c r="D391" t="s">
        <v>207</v>
      </c>
      <c r="E391">
        <v>2314</v>
      </c>
      <c r="F391">
        <v>164732</v>
      </c>
    </row>
    <row r="392" spans="1:6" x14ac:dyDescent="0.25">
      <c r="A392">
        <v>389</v>
      </c>
      <c r="B392">
        <v>5101</v>
      </c>
      <c r="C392" t="s">
        <v>237</v>
      </c>
      <c r="D392" t="s">
        <v>209</v>
      </c>
      <c r="E392">
        <v>1</v>
      </c>
      <c r="F392">
        <v>50</v>
      </c>
    </row>
    <row r="393" spans="1:6" x14ac:dyDescent="0.25">
      <c r="A393">
        <v>390</v>
      </c>
      <c r="B393">
        <v>5101</v>
      </c>
      <c r="C393" t="s">
        <v>237</v>
      </c>
      <c r="D393" t="s">
        <v>210</v>
      </c>
      <c r="E393">
        <v>29</v>
      </c>
      <c r="F393">
        <v>1586</v>
      </c>
    </row>
    <row r="394" spans="1:6" x14ac:dyDescent="0.25">
      <c r="A394">
        <v>391</v>
      </c>
      <c r="B394">
        <v>5101</v>
      </c>
      <c r="C394" t="s">
        <v>237</v>
      </c>
      <c r="D394" t="s">
        <v>207</v>
      </c>
      <c r="E394">
        <v>871</v>
      </c>
      <c r="F394">
        <v>59335</v>
      </c>
    </row>
    <row r="395" spans="1:6" x14ac:dyDescent="0.25">
      <c r="A395">
        <v>392</v>
      </c>
      <c r="B395">
        <v>5101</v>
      </c>
      <c r="C395" t="s">
        <v>227</v>
      </c>
      <c r="D395" t="s">
        <v>209</v>
      </c>
      <c r="E395">
        <v>26</v>
      </c>
      <c r="F395">
        <v>1661</v>
      </c>
    </row>
    <row r="396" spans="1:6" x14ac:dyDescent="0.25">
      <c r="A396">
        <v>393</v>
      </c>
      <c r="B396">
        <v>5101</v>
      </c>
      <c r="C396" t="s">
        <v>227</v>
      </c>
      <c r="D396" t="s">
        <v>210</v>
      </c>
      <c r="E396">
        <v>14</v>
      </c>
      <c r="F396">
        <v>897</v>
      </c>
    </row>
    <row r="397" spans="1:6" x14ac:dyDescent="0.25">
      <c r="A397">
        <v>394</v>
      </c>
      <c r="B397">
        <v>5101</v>
      </c>
      <c r="C397" t="s">
        <v>227</v>
      </c>
      <c r="D397" t="s">
        <v>206</v>
      </c>
      <c r="E397">
        <v>2</v>
      </c>
      <c r="F397">
        <v>75</v>
      </c>
    </row>
    <row r="398" spans="1:6" x14ac:dyDescent="0.25">
      <c r="A398">
        <v>395</v>
      </c>
      <c r="B398">
        <v>5101</v>
      </c>
      <c r="C398" t="s">
        <v>227</v>
      </c>
      <c r="D398" t="s">
        <v>211</v>
      </c>
      <c r="E398">
        <v>2</v>
      </c>
      <c r="F398">
        <v>46</v>
      </c>
    </row>
    <row r="399" spans="1:6" x14ac:dyDescent="0.25">
      <c r="A399">
        <v>396</v>
      </c>
      <c r="B399">
        <v>5101</v>
      </c>
      <c r="C399" t="s">
        <v>227</v>
      </c>
      <c r="D399" t="s">
        <v>207</v>
      </c>
      <c r="E399">
        <v>820</v>
      </c>
      <c r="F399">
        <v>56575</v>
      </c>
    </row>
    <row r="400" spans="1:6" x14ac:dyDescent="0.25">
      <c r="A400">
        <v>397</v>
      </c>
      <c r="B400">
        <v>5101</v>
      </c>
      <c r="C400" t="s">
        <v>239</v>
      </c>
      <c r="D400" t="s">
        <v>211</v>
      </c>
      <c r="E400">
        <v>57</v>
      </c>
      <c r="F400">
        <v>3191</v>
      </c>
    </row>
    <row r="401" spans="1:6" x14ac:dyDescent="0.25">
      <c r="A401">
        <v>398</v>
      </c>
      <c r="B401">
        <v>5101</v>
      </c>
      <c r="C401" t="s">
        <v>239</v>
      </c>
      <c r="D401" t="s">
        <v>207</v>
      </c>
      <c r="E401">
        <v>5973</v>
      </c>
      <c r="F401">
        <v>379842</v>
      </c>
    </row>
    <row r="402" spans="1:6" x14ac:dyDescent="0.25">
      <c r="A402">
        <v>399</v>
      </c>
      <c r="B402">
        <v>5101</v>
      </c>
      <c r="C402" t="s">
        <v>229</v>
      </c>
      <c r="D402" t="s">
        <v>209</v>
      </c>
      <c r="E402">
        <v>10</v>
      </c>
      <c r="F402">
        <v>598</v>
      </c>
    </row>
    <row r="403" spans="1:6" x14ac:dyDescent="0.25">
      <c r="A403">
        <v>400</v>
      </c>
      <c r="B403">
        <v>5101</v>
      </c>
      <c r="C403" t="s">
        <v>229</v>
      </c>
      <c r="D403" t="s">
        <v>206</v>
      </c>
      <c r="E403">
        <v>9</v>
      </c>
      <c r="F403">
        <v>429</v>
      </c>
    </row>
    <row r="404" spans="1:6" x14ac:dyDescent="0.25">
      <c r="A404">
        <v>401</v>
      </c>
      <c r="B404">
        <v>5101</v>
      </c>
      <c r="C404" t="s">
        <v>229</v>
      </c>
      <c r="D404" t="s">
        <v>211</v>
      </c>
      <c r="E404">
        <v>5</v>
      </c>
      <c r="F404">
        <v>331</v>
      </c>
    </row>
    <row r="405" spans="1:6" x14ac:dyDescent="0.25">
      <c r="A405">
        <v>402</v>
      </c>
      <c r="B405">
        <v>5101</v>
      </c>
      <c r="C405" t="s">
        <v>229</v>
      </c>
      <c r="D405" t="s">
        <v>207</v>
      </c>
      <c r="E405">
        <v>645</v>
      </c>
      <c r="F405">
        <v>47110</v>
      </c>
    </row>
  </sheetData>
  <mergeCells count="8">
    <mergeCell ref="M30:O30"/>
    <mergeCell ref="P30:R30"/>
    <mergeCell ref="S30:U30"/>
    <mergeCell ref="M12:U12"/>
    <mergeCell ref="M13:O13"/>
    <mergeCell ref="P13:R13"/>
    <mergeCell ref="S13:U13"/>
    <mergeCell ref="M29:U29"/>
  </mergeCells>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LOG</vt:lpstr>
      <vt:lpstr>DEM_FR</vt:lpstr>
      <vt:lpstr>BY_Demands</vt:lpstr>
      <vt:lpstr>Mm2_PROJ</vt:lpstr>
      <vt:lpstr>APP_PROJ</vt:lpstr>
      <vt:lpstr>Projection_Growth</vt:lpstr>
      <vt:lpstr>TRA_PROJ</vt:lpstr>
      <vt:lpstr>Data Fremskriv_m2</vt:lpstr>
      <vt:lpstr>Shares of buildings</vt:lpstr>
      <vt:lpstr>'Data Fremskriv_m2'!Fremskriv_m2</vt:lpstr>
      <vt:lpstr>'Shares of buildings'!Provinces_CDI_m2_3</vt:lpstr>
    </vt:vector>
  </TitlesOfParts>
  <Company>KanORS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Stefan Petrovic</cp:lastModifiedBy>
  <dcterms:created xsi:type="dcterms:W3CDTF">2009-05-27T15:40:55Z</dcterms:created>
  <dcterms:modified xsi:type="dcterms:W3CDTF">2015-07-04T12:40:41Z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597713649272918</vt:r8>
  </property>
</Properties>
</file>