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ikkel\TIMES-DK\SuppXLS\"/>
    </mc:Choice>
  </mc:AlternateContent>
  <bookViews>
    <workbookView xWindow="0" yWindow="0" windowWidth="20490" windowHeight="7755" activeTab="2"/>
  </bookViews>
  <sheets>
    <sheet name="LOG" sheetId="15" r:id="rId1"/>
    <sheet name="Intro" sheetId="18" r:id="rId2"/>
    <sheet name="Deactivate-ACTBND" sheetId="17" r:id="rId3"/>
    <sheet name="FXMINCRD&amp;NGA" sheetId="13" r:id="rId4"/>
    <sheet name="DATA_Mining_NGA&amp;CRD" sheetId="6" r:id="rId5"/>
  </sheets>
  <calcPr calcId="162913"/>
</workbook>
</file>

<file path=xl/calcChain.xml><?xml version="1.0" encoding="utf-8"?>
<calcChain xmlns="http://schemas.openxmlformats.org/spreadsheetml/2006/main">
  <c r="I85" i="6" l="1"/>
  <c r="I86" i="6" s="1"/>
  <c r="I87" i="6" s="1"/>
  <c r="I88" i="6" s="1"/>
  <c r="I89" i="6" s="1"/>
  <c r="C85" i="6"/>
  <c r="I67" i="6"/>
  <c r="C90" i="6"/>
  <c r="C89" i="6"/>
  <c r="C88" i="6"/>
  <c r="C87" i="6"/>
  <c r="C86" i="6"/>
  <c r="I70" i="6"/>
  <c r="I71" i="6"/>
  <c r="I72" i="6"/>
  <c r="I73" i="6"/>
  <c r="I74" i="6"/>
  <c r="I75" i="6"/>
  <c r="I76" i="6"/>
  <c r="I77" i="6"/>
  <c r="I78" i="6"/>
  <c r="I79" i="6"/>
  <c r="I80" i="6"/>
  <c r="I81" i="6"/>
  <c r="I82" i="6"/>
  <c r="I83" i="6"/>
  <c r="I69" i="6"/>
  <c r="C69" i="6"/>
  <c r="C70" i="6"/>
  <c r="C71" i="6"/>
  <c r="C72" i="6"/>
  <c r="C73" i="6"/>
  <c r="C74" i="6"/>
  <c r="C75" i="6"/>
  <c r="C76" i="6"/>
  <c r="C77" i="6"/>
  <c r="C78" i="6"/>
  <c r="C79" i="6"/>
  <c r="C80" i="6"/>
  <c r="C81" i="6"/>
  <c r="C82" i="6"/>
  <c r="C83" i="6"/>
  <c r="C67" i="6"/>
  <c r="D5" i="15" l="1"/>
  <c r="D6" i="15" l="1"/>
  <c r="D7" i="15"/>
  <c r="O15" i="6" l="1"/>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14" i="6"/>
  <c r="O14" i="6"/>
  <c r="V46" i="13" l="1"/>
  <c r="V45" i="13"/>
  <c r="V44" i="13"/>
  <c r="V43" i="13"/>
  <c r="V42" i="13"/>
  <c r="V41" i="13"/>
  <c r="V40" i="13"/>
  <c r="V39" i="13"/>
  <c r="V38" i="13"/>
  <c r="V37" i="13"/>
  <c r="V36" i="13"/>
  <c r="V35" i="13"/>
  <c r="V34" i="13"/>
  <c r="V33" i="13"/>
  <c r="V32" i="13"/>
  <c r="V31" i="13"/>
  <c r="V30" i="13"/>
  <c r="V29" i="13"/>
  <c r="V28" i="13"/>
  <c r="V27" i="13"/>
  <c r="V26" i="13"/>
  <c r="V25" i="13"/>
  <c r="V24" i="13"/>
  <c r="V23" i="13"/>
  <c r="V22" i="13"/>
  <c r="V21" i="13"/>
  <c r="V20" i="13"/>
  <c r="V19" i="13"/>
  <c r="V18" i="13"/>
  <c r="V17" i="13"/>
  <c r="V16" i="13"/>
  <c r="V15" i="13"/>
  <c r="V14" i="13"/>
  <c r="V13" i="13"/>
  <c r="V12" i="13"/>
  <c r="V11" i="13"/>
  <c r="V10" i="13"/>
  <c r="V9" i="13"/>
  <c r="V8" i="13"/>
  <c r="V7" i="13"/>
  <c r="V6" i="13"/>
  <c r="J46" i="13" l="1"/>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D8" i="15" l="1"/>
</calcChain>
</file>

<file path=xl/comments1.xml><?xml version="1.0" encoding="utf-8"?>
<comments xmlns="http://schemas.openxmlformats.org/spreadsheetml/2006/main">
  <authors>
    <author>Kristoffer Steen Andersen</author>
  </authors>
  <commentList>
    <comment ref="J2" authorId="0" shapeId="0">
      <text>
        <r>
          <rPr>
            <b/>
            <sz val="9"/>
            <color indexed="81"/>
            <rFont val="Tahoma"/>
            <family val="2"/>
          </rPr>
          <t>Kristoffer Steen Andersen:</t>
        </r>
        <r>
          <rPr>
            <sz val="9"/>
            <color indexed="81"/>
            <rFont val="Tahoma"/>
            <family val="2"/>
          </rPr>
          <t xml:space="preserve">
This is a hack needed since "Deactivate-ACTBND-sheet" removes all bounds eq to zero from the model for MINCRD and MINNGA. For this reason when projected oil and natural gas extraction becomes zero, the zero is replaced by this parameter to avoid that the bound is removed completly from the model-run.
 </t>
        </r>
      </text>
    </comment>
  </commentList>
</comments>
</file>

<file path=xl/sharedStrings.xml><?xml version="1.0" encoding="utf-8"?>
<sst xmlns="http://schemas.openxmlformats.org/spreadsheetml/2006/main" count="397" uniqueCount="93">
  <si>
    <t>UC_N</t>
  </si>
  <si>
    <t>Year</t>
  </si>
  <si>
    <t>Pset_PN</t>
  </si>
  <si>
    <t>Pset_Set</t>
  </si>
  <si>
    <t>Cset_CN</t>
  </si>
  <si>
    <t>~UC_T</t>
  </si>
  <si>
    <t>Attribute</t>
  </si>
  <si>
    <t>LimType</t>
  </si>
  <si>
    <t>~UC_Sets: T_E:</t>
  </si>
  <si>
    <t>UC_Desc</t>
  </si>
  <si>
    <t>UC - All Regions/Each Period</t>
  </si>
  <si>
    <t>Conversion factors</t>
  </si>
  <si>
    <t>from</t>
  </si>
  <si>
    <t>to</t>
  </si>
  <si>
    <t>Crude oil</t>
  </si>
  <si>
    <r>
      <t>mio. m</t>
    </r>
    <r>
      <rPr>
        <vertAlign val="superscript"/>
        <sz val="10"/>
        <color indexed="8"/>
        <rFont val="Arial"/>
        <family val="2"/>
      </rPr>
      <t>3</t>
    </r>
    <r>
      <rPr>
        <sz val="10"/>
        <color indexed="8"/>
        <rFont val="Arial"/>
        <family val="2"/>
      </rPr>
      <t>(st)</t>
    </r>
  </si>
  <si>
    <t>PJ</t>
  </si>
  <si>
    <t xml:space="preserve">Source: </t>
  </si>
  <si>
    <t>http://www.ens.dk/sites/ens.dk/files/dokumenter/publikationer/downloads/danmarks_olie-_og_gasproduktion_2013_dk.pdf</t>
  </si>
  <si>
    <t>Natural gas</t>
  </si>
  <si>
    <r>
      <t>mia. Nm</t>
    </r>
    <r>
      <rPr>
        <vertAlign val="superscript"/>
        <sz val="10"/>
        <color indexed="8"/>
        <rFont val="Arial"/>
        <family val="2"/>
      </rPr>
      <t>3</t>
    </r>
  </si>
  <si>
    <t>Projections of Danish Oil and Gas Production from Spring 2014</t>
  </si>
  <si>
    <t>Forår</t>
  </si>
  <si>
    <t>Forbrug</t>
  </si>
  <si>
    <t>Produktion</t>
  </si>
  <si>
    <t>Forventet f.</t>
  </si>
  <si>
    <t>Teknologiske r.</t>
  </si>
  <si>
    <t>Efterforskningsr.</t>
  </si>
  <si>
    <t>Sum</t>
  </si>
  <si>
    <t>Expected DK crude oil production</t>
  </si>
  <si>
    <t>Expected DK gas production</t>
  </si>
  <si>
    <t>olie</t>
  </si>
  <si>
    <t>salgsgas</t>
  </si>
  <si>
    <t>MINCRD</t>
  </si>
  <si>
    <t>MINNGA</t>
  </si>
  <si>
    <t>mio. m3</t>
  </si>
  <si>
    <t>mia. Nm3</t>
  </si>
  <si>
    <t>FX</t>
  </si>
  <si>
    <t>MIN</t>
  </si>
  <si>
    <t>UC_ACT</t>
  </si>
  <si>
    <t>UC_RHSTS~0</t>
  </si>
  <si>
    <t>Local crude oil production</t>
  </si>
  <si>
    <t>Local natural gas</t>
  </si>
  <si>
    <t>Date</t>
  </si>
  <si>
    <t>Name</t>
  </si>
  <si>
    <t>Sheet Name</t>
  </si>
  <si>
    <t>Cells</t>
  </si>
  <si>
    <t>Comments</t>
  </si>
  <si>
    <t>Kristoffer Steen Andersen</t>
  </si>
  <si>
    <t>UCT3</t>
  </si>
  <si>
    <t>Add constraints to handle exogenous extraction of oil and natural gas…</t>
  </si>
  <si>
    <t>TimeSlice</t>
  </si>
  <si>
    <t>ACT_BND</t>
  </si>
  <si>
    <t>UP</t>
  </si>
  <si>
    <t>OFFEPS</t>
  </si>
  <si>
    <t>MINCRD,MINNGA</t>
  </si>
  <si>
    <t>UC_RHSTS</t>
  </si>
  <si>
    <t>Sensitivty</t>
  </si>
  <si>
    <t>The purpose of this scenario file is to match the North Sea oil and natural gas extraction in TIMES-DK to the official forecast from the Danish Energy Agency</t>
  </si>
  <si>
    <t>Purpose:</t>
  </si>
  <si>
    <t>Deactivate-ACTBND:</t>
  </si>
  <si>
    <t>This sheet deactivate the bound set on in the VT_SUB-file in order to specify a new constraint on oil and natural gas extraction</t>
  </si>
  <si>
    <t xml:space="preserve">This sheet sets up the user constraint related to oil and natural gas extraction from the North Sea </t>
  </si>
  <si>
    <t>DATA_Mining_NGA&amp;CRD:</t>
  </si>
  <si>
    <t>This sheet contains the offical forecast of oil and natural gas extraction</t>
  </si>
  <si>
    <t>Description of different sheets</t>
  </si>
  <si>
    <t>Description</t>
  </si>
  <si>
    <t>FXMINCRD&amp;NGA:</t>
  </si>
  <si>
    <t>Steffen Dockweiler</t>
  </si>
  <si>
    <t>DATA_Mining_NGA&amp;CRD</t>
  </si>
  <si>
    <t>B14:Q94</t>
  </si>
  <si>
    <t>NOTE:</t>
  </si>
  <si>
    <t>New data will be available for the projections of the danish oil and gas production in the</t>
  </si>
  <si>
    <t xml:space="preserve">sommer of 2016. </t>
  </si>
  <si>
    <t>Updates of the full projection of oil and gas production (to 2042 for now) is made every 2nd year.</t>
  </si>
  <si>
    <t xml:space="preserve">Updates of five year projections are made every other second year. </t>
  </si>
  <si>
    <t>Source: Danish Energy Agency / Jan Harley Andersen (jha@ens.dk) / 25-02-2016</t>
  </si>
  <si>
    <t>2015/2014</t>
  </si>
  <si>
    <t>Updated data and updated the calculations of PJ oil and gas, also put note on update frequency…</t>
  </si>
  <si>
    <t>DKE</t>
  </si>
  <si>
    <t>DKW</t>
  </si>
  <si>
    <t>Olexandr Balyk</t>
  </si>
  <si>
    <t>Deactivate-ACTBND</t>
  </si>
  <si>
    <t>DKE and DKW instead of Allregions</t>
  </si>
  <si>
    <t>~UC_Sets: R_S: DKE,DKW</t>
  </si>
  <si>
    <t>FXMINCRD&amp;NGA</t>
  </si>
  <si>
    <t>UC_Local_Oil_Prod_DK</t>
  </si>
  <si>
    <t>UC_Local_NatGas_prod_DK</t>
  </si>
  <si>
    <t>Added DK to the constraint name for compatibility with NTM</t>
  </si>
  <si>
    <t>https://ens.dk/sites/ens.dk/files/OlieGas/ressourcer_og_prognoser_20180829.pdf</t>
  </si>
  <si>
    <t>Updated as of 3/4-2019 to the 2018 projections, which are in line with curretn and forthcomming extensions of extractions</t>
  </si>
  <si>
    <t>Mikkel Bosack Simonsen</t>
  </si>
  <si>
    <t>Update of projections accoding to 2018 study, in line with current and forthcomming extractions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</si>
</sst>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43" formatCode="_-* #,##0.00_-;\-* #,##0.00_-;_-* &quot;-&quot;??_-;_-@_-"/>
    <numFmt numFmtId="164" formatCode="_ * #,##0.00_ ;_ * \-#,##0.00_ ;_ * &quot;-&quot;??_ ;_ @_ "/>
    <numFmt numFmtId="165" formatCode="_-&quot;€&quot;\ * #,##0.00_-;\-&quot;€&quot;\ * #,##0.00_-;_-&quot;€&quot;\ * &quot;-&quot;??_-;_-@_-"/>
    <numFmt numFmtId="166" formatCode="#,##0;\-\ #,##0;_-\ &quot;- &quot;"/>
    <numFmt numFmtId="167" formatCode="_-[$€-2]\ * #,##0.00_-;\-[$€-2]\ * #,##0.00_-;_-[$€-2]\ * &quot;-&quot;??_-"/>
    <numFmt numFmtId="168" formatCode="0.000"/>
    <numFmt numFmtId="169" formatCode="0.0"/>
    <numFmt numFmtId="170" formatCode="_([$€]* #,##0.00_);_([$€]* \(#,##0.00\);_([$€]* &quot;-&quot;??_);_(@_)"/>
    <numFmt numFmtId="171" formatCode="0.00000"/>
    <numFmt numFmtId="172" formatCode="0.0000000"/>
    <numFmt numFmtId="173" formatCode="_-[$€-2]* #,##0.00_-;\-[$€-2]* #,##0.00_-;_-[$€-2]* &quot;-&quot;??_-"/>
    <numFmt numFmtId="174" formatCode="0_ ;\-0\ "/>
  </numFmts>
  <fonts count="63">
    <font>
      <sz val="11"/>
      <color theme="1"/>
      <name val="Calibri"/>
      <family val="2"/>
      <scheme val="minor"/>
    </font>
    <font>
      <sz val="11"/>
      <color indexed="8"/>
      <name val="Calibri"/>
      <family val="2"/>
    </font>
    <font>
      <b/>
      <sz val="11"/>
      <color indexed="8"/>
      <name val="Calibri"/>
      <family val="2"/>
    </font>
    <font>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sz val="8"/>
      <name val="Arial"/>
      <family val="2"/>
    </font>
    <font>
      <sz val="10"/>
      <name val="Calibri"/>
      <family val="2"/>
    </font>
    <font>
      <sz val="10"/>
      <name val="Helv"/>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9"/>
      <name val="Geneva"/>
    </font>
    <font>
      <sz val="10"/>
      <color indexed="8"/>
      <name val="Arial"/>
      <family val="2"/>
    </font>
    <font>
      <vertAlign val="superscript"/>
      <sz val="10"/>
      <color indexed="8"/>
      <name val="Arial"/>
      <family val="2"/>
    </font>
    <font>
      <i/>
      <sz val="10"/>
      <name val="Calibri"/>
      <family val="2"/>
    </font>
    <font>
      <b/>
      <sz val="11"/>
      <name val="Calibri"/>
      <family val="2"/>
    </font>
    <font>
      <u/>
      <sz val="8"/>
      <color indexed="12"/>
      <name val="Arial"/>
      <family val="2"/>
    </font>
    <font>
      <b/>
      <sz val="10"/>
      <color indexed="12"/>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u/>
      <sz val="11"/>
      <color theme="10"/>
      <name val="Calibri"/>
      <family val="2"/>
      <scheme val="minor"/>
    </font>
    <font>
      <sz val="11"/>
      <color rgb="FF3F3F76"/>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b/>
      <sz val="10"/>
      <color rgb="FF00B050"/>
      <name val="Arial"/>
      <family val="2"/>
    </font>
    <font>
      <b/>
      <sz val="10"/>
      <color theme="1"/>
      <name val="Arial"/>
      <family val="2"/>
    </font>
    <font>
      <sz val="10"/>
      <color theme="1"/>
      <name val="Arial"/>
      <family val="2"/>
    </font>
    <font>
      <b/>
      <sz val="10"/>
      <color rgb="FFFF0000"/>
      <name val="Arial"/>
      <family val="2"/>
    </font>
    <font>
      <sz val="9"/>
      <color indexed="81"/>
      <name val="Tahoma"/>
      <family val="2"/>
    </font>
    <font>
      <b/>
      <sz val="9"/>
      <color indexed="81"/>
      <name val="Tahoma"/>
      <family val="2"/>
    </font>
    <font>
      <b/>
      <sz val="14"/>
      <color rgb="FFFF0000"/>
      <name val="Calibri"/>
      <family val="2"/>
      <scheme val="minor"/>
    </font>
    <font>
      <sz val="10"/>
      <color rgb="FFFFC000"/>
      <name val="Arial"/>
      <family val="2"/>
    </font>
    <font>
      <b/>
      <sz val="10"/>
      <color rgb="FFFFC000"/>
      <name val="Arial"/>
      <family val="2"/>
    </font>
    <font>
      <sz val="10"/>
      <color rgb="FF00B0F0"/>
      <name val="Arial"/>
      <family val="2"/>
    </font>
  </fonts>
  <fills count="41">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43"/>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3299">
    <xf numFmtId="0" fontId="0" fillId="0" borderId="0"/>
    <xf numFmtId="173" fontId="5" fillId="0" borderId="0"/>
    <xf numFmtId="173" fontId="5" fillId="0" borderId="0"/>
    <xf numFmtId="3" fontId="5" fillId="30" borderId="25" applyFont="0" applyFill="0" applyBorder="0" applyAlignment="0" applyProtection="0"/>
    <xf numFmtId="3" fontId="5" fillId="30" borderId="25"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4" fontId="28" fillId="21" borderId="2">
      <alignment horizontal="right" vertical="center"/>
    </xf>
    <xf numFmtId="4" fontId="28" fillId="21" borderId="2">
      <alignment horizontal="right" vertical="center"/>
    </xf>
    <xf numFmtId="0" fontId="39" fillId="31" borderId="0" applyNumberFormat="0" applyBorder="0" applyAlignment="0" applyProtection="0"/>
    <xf numFmtId="0" fontId="39" fillId="31" borderId="0" applyNumberFormat="0" applyBorder="0" applyAlignment="0" applyProtection="0"/>
    <xf numFmtId="3" fontId="40" fillId="32" borderId="25" applyNumberFormat="0" applyBorder="0" applyAlignment="0" applyProtection="0"/>
    <xf numFmtId="0" fontId="8" fillId="23" borderId="1" applyNumberFormat="0" applyAlignment="0" applyProtection="0"/>
    <xf numFmtId="0" fontId="41" fillId="33" borderId="25" applyNumberFormat="0" applyAlignment="0" applyProtection="0"/>
    <xf numFmtId="0" fontId="24" fillId="30" borderId="25" applyNumberFormat="0" applyBorder="0" applyAlignment="0" applyProtection="0"/>
    <xf numFmtId="0" fontId="16" fillId="0" borderId="3" applyNumberFormat="0" applyFill="0" applyAlignment="0" applyProtection="0"/>
    <xf numFmtId="0" fontId="9" fillId="24" borderId="4" applyNumberFormat="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0" fontId="25" fillId="0" borderId="0"/>
    <xf numFmtId="0" fontId="29" fillId="0" borderId="5">
      <alignment horizontal="left" vertical="center" wrapText="1" indent="2"/>
    </xf>
    <xf numFmtId="167"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7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7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7" fontId="26"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0" fontId="25" fillId="0" borderId="0"/>
    <xf numFmtId="173" fontId="36" fillId="0" borderId="0" applyNumberFormat="0" applyFill="0" applyBorder="0" applyAlignment="0" applyProtection="0">
      <alignment vertical="top"/>
      <protection locked="0"/>
    </xf>
    <xf numFmtId="0" fontId="15" fillId="8" borderId="1" applyNumberFormat="0" applyAlignment="0" applyProtection="0"/>
    <xf numFmtId="0" fontId="43" fillId="34" borderId="25" applyNumberFormat="0" applyAlignment="0" applyProtection="0"/>
    <xf numFmtId="0" fontId="15" fillId="8" borderId="1" applyNumberFormat="0" applyAlignment="0" applyProtection="0"/>
    <xf numFmtId="4" fontId="29" fillId="0" borderId="0" applyBorder="0">
      <alignment horizontal="right" vertical="center"/>
    </xf>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2" fillId="0" borderId="0" applyNumberFormat="0" applyFill="0" applyBorder="0" applyAlignment="0" applyProtection="0"/>
    <xf numFmtId="174" fontId="44" fillId="35" borderId="0" applyNumberFormat="0" applyBorder="0" applyAlignment="0" applyProtection="0">
      <alignment horizontal="center" vertical="top" wrapText="1"/>
    </xf>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17" fillId="25" borderId="0" applyNumberFormat="0" applyBorder="0" applyAlignment="0" applyProtection="0"/>
    <xf numFmtId="0" fontId="5" fillId="0" borderId="0"/>
    <xf numFmtId="0" fontId="5" fillId="0" borderId="0"/>
    <xf numFmtId="0" fontId="38" fillId="0" borderId="0"/>
    <xf numFmtId="0" fontId="38" fillId="0" borderId="0"/>
    <xf numFmtId="0" fontId="5" fillId="0" borderId="0"/>
    <xf numFmtId="0" fontId="21" fillId="0" borderId="0"/>
    <xf numFmtId="0" fontId="5" fillId="0" borderId="0"/>
    <xf numFmtId="0" fontId="25" fillId="0" borderId="0"/>
    <xf numFmtId="0" fontId="5" fillId="0" borderId="0"/>
    <xf numFmtId="0" fontId="25" fillId="0" borderId="0"/>
    <xf numFmtId="0" fontId="5" fillId="0" borderId="0"/>
    <xf numFmtId="0" fontId="23" fillId="0" borderId="0" applyFill="0" applyBorder="0"/>
    <xf numFmtId="0" fontId="5" fillId="0" borderId="0"/>
    <xf numFmtId="0" fontId="5" fillId="0" borderId="0"/>
    <xf numFmtId="0" fontId="5" fillId="0" borderId="0"/>
    <xf numFmtId="0" fontId="25" fillId="0" borderId="0"/>
    <xf numFmtId="0" fontId="38" fillId="0" borderId="0"/>
    <xf numFmtId="0" fontId="5" fillId="0" borderId="0"/>
    <xf numFmtId="0" fontId="5" fillId="0" borderId="0"/>
    <xf numFmtId="0" fontId="38" fillId="0" borderId="0"/>
    <xf numFmtId="0" fontId="38" fillId="0" borderId="0"/>
    <xf numFmtId="0" fontId="38" fillId="0" borderId="0"/>
    <xf numFmtId="0" fontId="45" fillId="0" borderId="0"/>
    <xf numFmtId="0" fontId="5" fillId="0" borderId="0"/>
    <xf numFmtId="0" fontId="5" fillId="0" borderId="0"/>
    <xf numFmtId="0" fontId="46" fillId="0" borderId="0"/>
    <xf numFmtId="0" fontId="46" fillId="0" borderId="0"/>
    <xf numFmtId="0" fontId="46" fillId="0" borderId="0"/>
    <xf numFmtId="0" fontId="46" fillId="0" borderId="0"/>
    <xf numFmtId="0" fontId="38" fillId="0" borderId="0"/>
    <xf numFmtId="0" fontId="5" fillId="0" borderId="0"/>
    <xf numFmtId="0" fontId="5" fillId="0" borderId="0"/>
    <xf numFmtId="0" fontId="38" fillId="0" borderId="0"/>
    <xf numFmtId="0" fontId="46" fillId="0" borderId="0"/>
    <xf numFmtId="0" fontId="26" fillId="0" borderId="0"/>
    <xf numFmtId="0" fontId="26" fillId="0" borderId="0"/>
    <xf numFmtId="0" fontId="38" fillId="0" borderId="0"/>
    <xf numFmtId="0" fontId="38" fillId="0" borderId="0"/>
    <xf numFmtId="174" fontId="24" fillId="30" borderId="0" applyNumberFormat="0" applyBorder="0" applyAlignment="0"/>
    <xf numFmtId="4" fontId="29" fillId="0" borderId="2" applyFill="0" applyBorder="0" applyProtection="0">
      <alignment horizontal="right" vertical="center"/>
    </xf>
    <xf numFmtId="0" fontId="30"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7" fillId="0" borderId="0"/>
    <xf numFmtId="0" fontId="3" fillId="0" borderId="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26"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26" fillId="27" borderId="9" applyNumberFormat="0" applyFont="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18" fillId="23" borderId="10" applyNumberFormat="0" applyAlignment="0" applyProtection="0"/>
    <xf numFmtId="0" fontId="47" fillId="33" borderId="26" applyNumberFormat="0" applyAlignment="0" applyProtection="0"/>
    <xf numFmtId="0" fontId="18" fillId="23" borderId="10" applyNumberFormat="0" applyAlignment="0" applyProtection="0"/>
    <xf numFmtId="0" fontId="48" fillId="36" borderId="0" applyNumberFormat="0" applyAlignment="0" applyProtection="0"/>
    <xf numFmtId="0" fontId="49" fillId="37" borderId="0" applyNumberFormat="0" applyAlignment="0" applyProtection="0"/>
    <xf numFmtId="0" fontId="50" fillId="38" borderId="0" applyNumberFormat="0" applyAlignment="0" applyProtection="0"/>
    <xf numFmtId="174" fontId="35" fillId="2" borderId="0" applyNumberFormat="0" applyFill="0" applyBorder="0" applyAlignment="0">
      <alignment horizontal="center"/>
    </xf>
    <xf numFmtId="0" fontId="25" fillId="0" borderId="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5" fillId="0" borderId="0"/>
    <xf numFmtId="0" fontId="20"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2" fillId="0" borderId="6"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2" fillId="0" borderId="11" applyNumberFormat="0" applyFill="0" applyAlignment="0" applyProtection="0"/>
    <xf numFmtId="0" fontId="52" fillId="33" borderId="25" applyNumberFormat="0" applyFill="0" applyBorder="0" applyAlignment="0" applyProtection="0"/>
    <xf numFmtId="0" fontId="7" fillId="4" borderId="0" applyNumberFormat="0" applyBorder="0" applyAlignment="0" applyProtection="0"/>
    <xf numFmtId="0" fontId="11" fillId="5" borderId="0" applyNumberFormat="0" applyBorder="0" applyAlignment="0" applyProtection="0"/>
    <xf numFmtId="0" fontId="34" fillId="33" borderId="25" applyFill="0" applyBorder="0" applyAlignment="0" applyProtection="0"/>
    <xf numFmtId="4" fontId="29" fillId="0" borderId="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31"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2" fillId="0" borderId="0" applyNumberFormat="0" applyFill="0" applyBorder="0" applyAlignment="0" applyProtection="0"/>
  </cellStyleXfs>
  <cellXfs count="88">
    <xf numFmtId="0" fontId="0" fillId="0" borderId="0" xfId="0"/>
    <xf numFmtId="0" fontId="4" fillId="28" borderId="0" xfId="0" applyFont="1" applyFill="1" applyBorder="1"/>
    <xf numFmtId="0" fontId="4" fillId="0" borderId="0" xfId="0" applyFont="1" applyAlignment="1">
      <alignment horizontal="right"/>
    </xf>
    <xf numFmtId="0" fontId="4" fillId="39" borderId="0" xfId="0" applyFont="1" applyFill="1" applyBorder="1"/>
    <xf numFmtId="0" fontId="4" fillId="40" borderId="0" xfId="0" applyFont="1" applyFill="1" applyBorder="1"/>
    <xf numFmtId="0" fontId="2" fillId="0" borderId="0" xfId="1811" applyFont="1"/>
    <xf numFmtId="0" fontId="5" fillId="0" borderId="0" xfId="0" applyFont="1" applyFill="1" applyBorder="1"/>
    <xf numFmtId="0" fontId="21" fillId="0" borderId="0" xfId="1577"/>
    <xf numFmtId="0" fontId="21" fillId="0" borderId="0" xfId="1577" applyBorder="1"/>
    <xf numFmtId="0" fontId="21" fillId="0" borderId="0" xfId="1577" applyAlignment="1">
      <alignment horizontal="center"/>
    </xf>
    <xf numFmtId="0" fontId="5" fillId="0" borderId="0" xfId="1577" applyFont="1"/>
    <xf numFmtId="0" fontId="5" fillId="0" borderId="0" xfId="1577" applyFont="1" applyAlignment="1">
      <alignment horizontal="center"/>
    </xf>
    <xf numFmtId="0" fontId="32" fillId="0" borderId="0" xfId="1615" applyFont="1"/>
    <xf numFmtId="0" fontId="54" fillId="0" borderId="0" xfId="1577" applyFont="1"/>
    <xf numFmtId="0" fontId="55" fillId="0" borderId="0" xfId="1577" applyFont="1"/>
    <xf numFmtId="0" fontId="55" fillId="0" borderId="0" xfId="1577" applyFont="1" applyAlignment="1">
      <alignment horizontal="right"/>
    </xf>
    <xf numFmtId="168" fontId="5" fillId="0" borderId="0" xfId="666" applyNumberFormat="1" applyFont="1" applyFill="1" applyBorder="1" applyAlignment="1">
      <alignment horizontal="right"/>
    </xf>
    <xf numFmtId="169" fontId="21" fillId="0" borderId="0" xfId="1577" applyNumberFormat="1" applyAlignment="1">
      <alignment horizontal="center"/>
    </xf>
    <xf numFmtId="1" fontId="5" fillId="0" borderId="0" xfId="1577" applyNumberFormat="1" applyFont="1" applyFill="1" applyBorder="1" applyAlignment="1">
      <alignment horizontal="center"/>
    </xf>
    <xf numFmtId="0" fontId="5" fillId="0" borderId="0" xfId="1577" applyFont="1" applyFill="1" applyBorder="1" applyAlignment="1">
      <alignment horizontal="center"/>
    </xf>
    <xf numFmtId="0" fontId="21" fillId="0" borderId="12" xfId="1577" applyBorder="1" applyAlignment="1">
      <alignment horizontal="center"/>
    </xf>
    <xf numFmtId="0" fontId="5" fillId="0" borderId="13" xfId="1577" applyFont="1" applyFill="1" applyBorder="1" applyAlignment="1">
      <alignment horizontal="center"/>
    </xf>
    <xf numFmtId="0" fontId="21" fillId="0" borderId="13" xfId="1577" applyBorder="1" applyAlignment="1">
      <alignment horizontal="center"/>
    </xf>
    <xf numFmtId="1" fontId="5" fillId="0" borderId="12" xfId="1577" applyNumberFormat="1" applyFont="1" applyFill="1" applyBorder="1" applyAlignment="1">
      <alignment horizontal="center"/>
    </xf>
    <xf numFmtId="0" fontId="21" fillId="0" borderId="12" xfId="1577" applyBorder="1"/>
    <xf numFmtId="169" fontId="5" fillId="0" borderId="0" xfId="1577" applyNumberFormat="1" applyFont="1" applyFill="1" applyBorder="1"/>
    <xf numFmtId="169" fontId="21" fillId="0" borderId="0" xfId="1577" applyNumberFormat="1" applyBorder="1"/>
    <xf numFmtId="172" fontId="21" fillId="0" borderId="0" xfId="1577" applyNumberFormat="1" applyBorder="1"/>
    <xf numFmtId="171" fontId="21" fillId="0" borderId="0" xfId="1577" applyNumberFormat="1" applyBorder="1"/>
    <xf numFmtId="169" fontId="21" fillId="0" borderId="12" xfId="1577" applyNumberFormat="1" applyBorder="1"/>
    <xf numFmtId="1" fontId="21" fillId="0" borderId="0" xfId="1577" applyNumberFormat="1" applyBorder="1"/>
    <xf numFmtId="169" fontId="4" fillId="0" borderId="0" xfId="1577" applyNumberFormat="1" applyFont="1" applyBorder="1"/>
    <xf numFmtId="169" fontId="5" fillId="0" borderId="0" xfId="1577" applyNumberFormat="1" applyFont="1" applyBorder="1"/>
    <xf numFmtId="1" fontId="4" fillId="0" borderId="0" xfId="1577" applyNumberFormat="1" applyFont="1" applyBorder="1"/>
    <xf numFmtId="0" fontId="5" fillId="0" borderId="12" xfId="1577" applyFont="1" applyBorder="1"/>
    <xf numFmtId="169" fontId="5" fillId="0" borderId="12" xfId="1577" applyNumberFormat="1" applyFont="1" applyBorder="1"/>
    <xf numFmtId="1" fontId="5" fillId="0" borderId="12" xfId="1577" applyNumberFormat="1" applyFont="1" applyBorder="1"/>
    <xf numFmtId="169" fontId="53" fillId="0" borderId="0" xfId="1577" applyNumberFormat="1" applyFont="1" applyFill="1" applyBorder="1"/>
    <xf numFmtId="169" fontId="56" fillId="0" borderId="0" xfId="1577" applyNumberFormat="1" applyFont="1" applyBorder="1"/>
    <xf numFmtId="0" fontId="4" fillId="0" borderId="0" xfId="1577" applyFont="1" applyBorder="1"/>
    <xf numFmtId="0" fontId="21" fillId="0" borderId="14" xfId="1577" applyBorder="1" applyAlignment="1">
      <alignment horizontal="center"/>
    </xf>
    <xf numFmtId="0" fontId="21" fillId="0" borderId="15" xfId="1577" applyBorder="1"/>
    <xf numFmtId="0" fontId="21" fillId="0" borderId="16" xfId="1577" applyBorder="1"/>
    <xf numFmtId="0" fontId="21" fillId="0" borderId="17" xfId="1577" applyFill="1" applyBorder="1" applyAlignment="1">
      <alignment horizontal="center"/>
    </xf>
    <xf numFmtId="1" fontId="5" fillId="0" borderId="18" xfId="1577" applyNumberFormat="1" applyFont="1" applyFill="1" applyBorder="1" applyAlignment="1">
      <alignment horizontal="center"/>
    </xf>
    <xf numFmtId="0" fontId="5" fillId="0" borderId="18" xfId="1577" applyFont="1" applyFill="1" applyBorder="1" applyAlignment="1">
      <alignment horizontal="center"/>
    </xf>
    <xf numFmtId="0" fontId="21" fillId="0" borderId="19" xfId="1577" applyBorder="1" applyAlignment="1">
      <alignment horizontal="center"/>
    </xf>
    <xf numFmtId="0" fontId="51" fillId="0" borderId="0" xfId="0" applyFont="1"/>
    <xf numFmtId="0" fontId="0" fillId="0" borderId="0" xfId="0" applyFont="1" applyAlignment="1">
      <alignment horizontal="left"/>
    </xf>
    <xf numFmtId="14" fontId="0" fillId="0" borderId="0" xfId="0" applyNumberFormat="1" applyFont="1" applyAlignment="1">
      <alignment horizontal="left"/>
    </xf>
    <xf numFmtId="0" fontId="37" fillId="0" borderId="0" xfId="0" applyFont="1"/>
    <xf numFmtId="0" fontId="4" fillId="0" borderId="0" xfId="0" applyFont="1" applyAlignment="1">
      <alignment horizontal="center"/>
    </xf>
    <xf numFmtId="0" fontId="4" fillId="29" borderId="21" xfId="0" applyFont="1" applyFill="1" applyBorder="1"/>
    <xf numFmtId="0" fontId="4" fillId="22" borderId="21" xfId="0" applyFont="1" applyFill="1" applyBorder="1"/>
    <xf numFmtId="0" fontId="5" fillId="29" borderId="21" xfId="0" applyFont="1" applyFill="1" applyBorder="1"/>
    <xf numFmtId="0" fontId="0" fillId="0" borderId="0" xfId="0"/>
    <xf numFmtId="0" fontId="0" fillId="0" borderId="0" xfId="0" applyFill="1"/>
    <xf numFmtId="0" fontId="0" fillId="0" borderId="0" xfId="0"/>
    <xf numFmtId="0" fontId="0" fillId="0" borderId="0" xfId="0" quotePrefix="1"/>
    <xf numFmtId="0" fontId="51" fillId="0" borderId="20" xfId="0" applyFont="1" applyBorder="1"/>
    <xf numFmtId="0" fontId="0" fillId="39" borderId="27" xfId="0" applyFill="1" applyBorder="1"/>
    <xf numFmtId="0" fontId="0" fillId="39" borderId="28" xfId="0" applyFill="1" applyBorder="1"/>
    <xf numFmtId="0" fontId="59" fillId="0" borderId="0" xfId="0" applyFont="1"/>
    <xf numFmtId="168" fontId="0" fillId="0" borderId="0" xfId="0" applyNumberFormat="1"/>
    <xf numFmtId="0" fontId="5" fillId="0" borderId="12" xfId="1577" applyFont="1" applyFill="1" applyBorder="1" applyAlignment="1">
      <alignment horizontal="center"/>
    </xf>
    <xf numFmtId="169" fontId="5" fillId="0" borderId="0" xfId="1577" applyNumberFormat="1" applyFont="1" applyFill="1" applyBorder="1" applyAlignment="1">
      <alignment horizontal="right"/>
    </xf>
    <xf numFmtId="0" fontId="21" fillId="0" borderId="22" xfId="1577" applyBorder="1" applyAlignment="1">
      <alignment horizontal="center"/>
    </xf>
    <xf numFmtId="0" fontId="21" fillId="0" borderId="23" xfId="1577" applyBorder="1" applyAlignment="1">
      <alignment horizontal="center"/>
    </xf>
    <xf numFmtId="0" fontId="21" fillId="0" borderId="23" xfId="1577" applyBorder="1"/>
    <xf numFmtId="0" fontId="21" fillId="0" borderId="24" xfId="1577" applyBorder="1"/>
    <xf numFmtId="169" fontId="21" fillId="0" borderId="0" xfId="1577" applyNumberFormat="1" applyFont="1" applyFill="1" applyBorder="1"/>
    <xf numFmtId="2" fontId="5" fillId="0" borderId="0" xfId="1577" applyNumberFormat="1" applyFont="1" applyFill="1" applyBorder="1"/>
    <xf numFmtId="1" fontId="5" fillId="0" borderId="0" xfId="1577" quotePrefix="1" applyNumberFormat="1" applyFont="1" applyFill="1" applyBorder="1" applyAlignment="1">
      <alignment horizontal="center"/>
    </xf>
    <xf numFmtId="14" fontId="0" fillId="0" borderId="0" xfId="0" applyNumberFormat="1" applyAlignment="1">
      <alignment horizontal="left"/>
    </xf>
    <xf numFmtId="0" fontId="42" fillId="0" borderId="0" xfId="3298"/>
    <xf numFmtId="169" fontId="60" fillId="0" borderId="0" xfId="1577" applyNumberFormat="1" applyFont="1" applyFill="1" applyBorder="1" applyAlignment="1">
      <alignment horizontal="right"/>
    </xf>
    <xf numFmtId="169" fontId="61" fillId="0" borderId="0" xfId="1577" applyNumberFormat="1" applyFont="1" applyFill="1" applyBorder="1" applyAlignment="1">
      <alignment horizontal="right"/>
    </xf>
    <xf numFmtId="2" fontId="60" fillId="0" borderId="0" xfId="1577" applyNumberFormat="1" applyFont="1" applyFill="1" applyBorder="1" applyAlignment="1">
      <alignment horizontal="right"/>
    </xf>
    <xf numFmtId="169" fontId="60" fillId="0" borderId="0" xfId="1577" applyNumberFormat="1" applyFont="1" applyBorder="1"/>
    <xf numFmtId="169" fontId="62" fillId="0" borderId="0" xfId="1577" applyNumberFormat="1" applyFont="1" applyBorder="1"/>
    <xf numFmtId="169" fontId="62" fillId="0" borderId="0" xfId="1577" applyNumberFormat="1" applyFont="1" applyFill="1" applyBorder="1" applyAlignment="1">
      <alignment horizontal="right"/>
    </xf>
    <xf numFmtId="169" fontId="55" fillId="0" borderId="0" xfId="1577" applyNumberFormat="1" applyFont="1" applyBorder="1"/>
    <xf numFmtId="0" fontId="2" fillId="9" borderId="22" xfId="11" applyFont="1" applyBorder="1" applyAlignment="1">
      <alignment horizontal="left"/>
    </xf>
    <xf numFmtId="0" fontId="2" fillId="9" borderId="23" xfId="11" applyFont="1" applyBorder="1" applyAlignment="1">
      <alignment horizontal="left"/>
    </xf>
    <xf numFmtId="0" fontId="2" fillId="9" borderId="24" xfId="11" applyFont="1" applyBorder="1" applyAlignment="1">
      <alignment horizontal="left"/>
    </xf>
    <xf numFmtId="0" fontId="1" fillId="9" borderId="13" xfId="11" applyBorder="1" applyAlignment="1">
      <alignment horizontal="left"/>
    </xf>
    <xf numFmtId="0" fontId="1" fillId="9" borderId="0" xfId="11" applyBorder="1" applyAlignment="1">
      <alignment horizontal="left"/>
    </xf>
    <xf numFmtId="0" fontId="1" fillId="9" borderId="12" xfId="11" applyBorder="1" applyAlignment="1">
      <alignment horizontal="left"/>
    </xf>
  </cellXfs>
  <cellStyles count="3299">
    <cellStyle name="_x000a_shell=progma 2" xfId="1"/>
    <cellStyle name="_x000a_shell=progma 2 2" xfId="2"/>
    <cellStyle name="1.000" xfId="3"/>
    <cellStyle name="1.000 2" xfId="4"/>
    <cellStyle name="20% - Colore 1" xfId="5"/>
    <cellStyle name="20% - Colore 2" xfId="6"/>
    <cellStyle name="20% - Colore 3" xfId="7"/>
    <cellStyle name="20% - Colore 4" xfId="8"/>
    <cellStyle name="20% - Colore 5" xfId="9"/>
    <cellStyle name="20% - Colore 6" xfId="10"/>
    <cellStyle name="40% - Colore 1" xfId="11"/>
    <cellStyle name="40% - Colore 2" xfId="12"/>
    <cellStyle name="40% - Colore 3" xfId="13"/>
    <cellStyle name="40% - Colore 4" xfId="14"/>
    <cellStyle name="40% - Colore 5" xfId="15"/>
    <cellStyle name="40% - Colore 6" xfId="16"/>
    <cellStyle name="5x indented GHG Textfiels" xfId="17"/>
    <cellStyle name="5x indented GHG Textfiels 2" xfId="18"/>
    <cellStyle name="60% - Colore 1" xfId="19"/>
    <cellStyle name="60% - Colore 2" xfId="20"/>
    <cellStyle name="60% - Colore 3" xfId="21"/>
    <cellStyle name="60% - Colore 4" xfId="22"/>
    <cellStyle name="60% - Colore 5" xfId="23"/>
    <cellStyle name="60% - Colore 6" xfId="24"/>
    <cellStyle name="AggOrange_CRFReport-template" xfId="25"/>
    <cellStyle name="AggOrange9_CRFReport-template" xfId="26"/>
    <cellStyle name="Bad 2" xfId="27"/>
    <cellStyle name="Bad 3" xfId="28"/>
    <cellStyle name="Bruger data" xfId="29"/>
    <cellStyle name="Calcolo" xfId="30"/>
    <cellStyle name="Calculation 2" xfId="31"/>
    <cellStyle name="Calculations" xfId="32"/>
    <cellStyle name="Cella collegata" xfId="33"/>
    <cellStyle name="Cella da controllare" xfId="34"/>
    <cellStyle name="Colore 1" xfId="35"/>
    <cellStyle name="Colore 2" xfId="36"/>
    <cellStyle name="Colore 3" xfId="37"/>
    <cellStyle name="Colore 4" xfId="38"/>
    <cellStyle name="Colore 5" xfId="39"/>
    <cellStyle name="Colore 6" xfId="40"/>
    <cellStyle name="Comma 2" xfId="41"/>
    <cellStyle name="Comma 2 2" xfId="42"/>
    <cellStyle name="Comma 2 2 2" xfId="43"/>
    <cellStyle name="Comma 2 2 2 2" xfId="44"/>
    <cellStyle name="Comma 2 2 2 2 2" xfId="3264"/>
    <cellStyle name="Comma 2 2 2 3" xfId="3263"/>
    <cellStyle name="Comma 2 2 3" xfId="3262"/>
    <cellStyle name="Comma 2 3" xfId="45"/>
    <cellStyle name="Comma 2 3 2" xfId="46"/>
    <cellStyle name="Comma 2 3 2 2" xfId="3266"/>
    <cellStyle name="Comma 2 3 3" xfId="47"/>
    <cellStyle name="Comma 2 3 3 2" xfId="48"/>
    <cellStyle name="Comma 2 3 3 2 2" xfId="3268"/>
    <cellStyle name="Comma 2 3 3 3" xfId="3267"/>
    <cellStyle name="Comma 2 3 4" xfId="49"/>
    <cellStyle name="Comma 2 3 4 2" xfId="3269"/>
    <cellStyle name="Comma 2 3 5" xfId="3265"/>
    <cellStyle name="Comma 2 4" xfId="50"/>
    <cellStyle name="Comma 2 4 2" xfId="3270"/>
    <cellStyle name="Comma 2 5" xfId="51"/>
    <cellStyle name="Comma 2 5 2" xfId="3271"/>
    <cellStyle name="Comma 2 6" xfId="52"/>
    <cellStyle name="Comma 2 6 2" xfId="53"/>
    <cellStyle name="Comma 2 7" xfId="3261"/>
    <cellStyle name="Comma 3" xfId="54"/>
    <cellStyle name="Comma 3 2" xfId="55"/>
    <cellStyle name="Comma 3 2 2" xfId="56"/>
    <cellStyle name="Comma 3 2 2 2" xfId="3274"/>
    <cellStyle name="Comma 3 2 3" xfId="3273"/>
    <cellStyle name="Comma 3 3" xfId="57"/>
    <cellStyle name="Comma 3 3 2" xfId="58"/>
    <cellStyle name="Comma 3 3 2 2" xfId="3276"/>
    <cellStyle name="Comma 3 3 3" xfId="3275"/>
    <cellStyle name="Comma 3 4" xfId="59"/>
    <cellStyle name="Comma 3 4 2" xfId="3277"/>
    <cellStyle name="Comma 3 5" xfId="3272"/>
    <cellStyle name="Comma 4" xfId="60"/>
    <cellStyle name="Comma 4 2" xfId="61"/>
    <cellStyle name="Comma 4 2 2" xfId="62"/>
    <cellStyle name="Comma 4 2 2 2" xfId="3280"/>
    <cellStyle name="Comma 4 2 3" xfId="3279"/>
    <cellStyle name="Comma 4 3" xfId="63"/>
    <cellStyle name="Comma 4 3 2" xfId="64"/>
    <cellStyle name="Comma 4 3 2 2" xfId="3282"/>
    <cellStyle name="Comma 4 3 3" xfId="3281"/>
    <cellStyle name="Comma 4 4" xfId="65"/>
    <cellStyle name="Comma 4 4 2" xfId="66"/>
    <cellStyle name="Comma 4 4 2 2" xfId="3284"/>
    <cellStyle name="Comma 4 4 3" xfId="3283"/>
    <cellStyle name="Comma 4 5" xfId="67"/>
    <cellStyle name="Comma 4 5 2" xfId="3285"/>
    <cellStyle name="Comma 4 6" xfId="3278"/>
    <cellStyle name="Comma 5" xfId="68"/>
    <cellStyle name="Comma 5 2" xfId="69"/>
    <cellStyle name="Comma 5 2 2" xfId="3287"/>
    <cellStyle name="Comma 5 3" xfId="3286"/>
    <cellStyle name="Comma 6" xfId="70"/>
    <cellStyle name="Comma 6 2" xfId="71"/>
    <cellStyle name="Comma 6 2 2" xfId="3289"/>
    <cellStyle name="Comma 6 3" xfId="3288"/>
    <cellStyle name="Comma 7" xfId="72"/>
    <cellStyle name="Comma 7 2" xfId="73"/>
    <cellStyle name="Comma 7 2 2" xfId="3291"/>
    <cellStyle name="Comma 7 3" xfId="3290"/>
    <cellStyle name="Comma0 - Type3" xfId="74"/>
    <cellStyle name="CustomizationCells" xfId="75"/>
    <cellStyle name="Euro" xfId="76"/>
    <cellStyle name="Euro 10" xfId="77"/>
    <cellStyle name="Euro 10 2" xfId="78"/>
    <cellStyle name="Euro 10 2 2" xfId="79"/>
    <cellStyle name="Euro 10 3" xfId="80"/>
    <cellStyle name="Euro 10 3 2" xfId="81"/>
    <cellStyle name="Euro 10 3 3" xfId="82"/>
    <cellStyle name="Euro 10 3 3 2" xfId="83"/>
    <cellStyle name="Euro 10 3 4" xfId="84"/>
    <cellStyle name="Euro 10 4" xfId="85"/>
    <cellStyle name="Euro 10 4 2" xfId="86"/>
    <cellStyle name="Euro 10 4 2 2" xfId="87"/>
    <cellStyle name="Euro 10 4 3" xfId="88"/>
    <cellStyle name="Euro 10 5" xfId="89"/>
    <cellStyle name="Euro 11" xfId="90"/>
    <cellStyle name="Euro 11 2" xfId="91"/>
    <cellStyle name="Euro 11 2 2" xfId="92"/>
    <cellStyle name="Euro 11 3" xfId="93"/>
    <cellStyle name="Euro 11 3 2" xfId="94"/>
    <cellStyle name="Euro 11 3 3" xfId="95"/>
    <cellStyle name="Euro 11 3 3 2" xfId="96"/>
    <cellStyle name="Euro 11 3 4" xfId="97"/>
    <cellStyle name="Euro 11 4" xfId="98"/>
    <cellStyle name="Euro 11 4 2" xfId="99"/>
    <cellStyle name="Euro 11 4 2 2" xfId="100"/>
    <cellStyle name="Euro 11 4 3" xfId="101"/>
    <cellStyle name="Euro 11 5" xfId="102"/>
    <cellStyle name="Euro 12" xfId="103"/>
    <cellStyle name="Euro 12 2" xfId="104"/>
    <cellStyle name="Euro 12 2 2" xfId="105"/>
    <cellStyle name="Euro 12 3" xfId="106"/>
    <cellStyle name="Euro 12 3 2" xfId="107"/>
    <cellStyle name="Euro 12 3 3" xfId="108"/>
    <cellStyle name="Euro 12 3 3 2" xfId="109"/>
    <cellStyle name="Euro 12 3 4" xfId="110"/>
    <cellStyle name="Euro 12 4" xfId="111"/>
    <cellStyle name="Euro 12 4 2" xfId="112"/>
    <cellStyle name="Euro 12 4 2 2" xfId="113"/>
    <cellStyle name="Euro 12 4 3" xfId="114"/>
    <cellStyle name="Euro 12 5" xfId="115"/>
    <cellStyle name="Euro 13" xfId="116"/>
    <cellStyle name="Euro 13 2" xfId="117"/>
    <cellStyle name="Euro 13 2 2" xfId="118"/>
    <cellStyle name="Euro 13 3" xfId="119"/>
    <cellStyle name="Euro 13 3 2" xfId="120"/>
    <cellStyle name="Euro 13 3 3" xfId="121"/>
    <cellStyle name="Euro 13 3 3 2" xfId="122"/>
    <cellStyle name="Euro 13 3 4" xfId="123"/>
    <cellStyle name="Euro 13 4" xfId="124"/>
    <cellStyle name="Euro 13 4 2" xfId="125"/>
    <cellStyle name="Euro 13 4 2 2" xfId="126"/>
    <cellStyle name="Euro 13 4 3" xfId="127"/>
    <cellStyle name="Euro 13 5" xfId="128"/>
    <cellStyle name="Euro 14" xfId="129"/>
    <cellStyle name="Euro 14 2" xfId="130"/>
    <cellStyle name="Euro 14 2 2" xfId="131"/>
    <cellStyle name="Euro 14 3" xfId="132"/>
    <cellStyle name="Euro 14 3 2" xfId="133"/>
    <cellStyle name="Euro 14 3 3" xfId="134"/>
    <cellStyle name="Euro 14 3 3 2" xfId="135"/>
    <cellStyle name="Euro 14 3 4" xfId="136"/>
    <cellStyle name="Euro 14 4" xfId="137"/>
    <cellStyle name="Euro 14 4 2" xfId="138"/>
    <cellStyle name="Euro 14 4 2 2" xfId="139"/>
    <cellStyle name="Euro 14 4 3" xfId="140"/>
    <cellStyle name="Euro 14 5" xfId="141"/>
    <cellStyle name="Euro 15" xfId="142"/>
    <cellStyle name="Euro 15 2" xfId="143"/>
    <cellStyle name="Euro 15 2 2" xfId="144"/>
    <cellStyle name="Euro 15 3" xfId="145"/>
    <cellStyle name="Euro 15 3 2" xfId="146"/>
    <cellStyle name="Euro 15 3 3" xfId="147"/>
    <cellStyle name="Euro 15 3 3 2" xfId="148"/>
    <cellStyle name="Euro 15 3 4" xfId="149"/>
    <cellStyle name="Euro 15 4" xfId="150"/>
    <cellStyle name="Euro 15 4 2" xfId="151"/>
    <cellStyle name="Euro 15 4 2 2" xfId="152"/>
    <cellStyle name="Euro 15 4 3" xfId="153"/>
    <cellStyle name="Euro 15 5" xfId="154"/>
    <cellStyle name="Euro 16" xfId="155"/>
    <cellStyle name="Euro 16 2" xfId="156"/>
    <cellStyle name="Euro 16 2 2" xfId="157"/>
    <cellStyle name="Euro 16 3" xfId="158"/>
    <cellStyle name="Euro 16 3 2" xfId="159"/>
    <cellStyle name="Euro 16 3 3" xfId="160"/>
    <cellStyle name="Euro 16 3 3 2" xfId="161"/>
    <cellStyle name="Euro 16 3 4" xfId="162"/>
    <cellStyle name="Euro 16 4" xfId="163"/>
    <cellStyle name="Euro 16 4 2" xfId="164"/>
    <cellStyle name="Euro 16 4 2 2" xfId="165"/>
    <cellStyle name="Euro 16 4 3" xfId="166"/>
    <cellStyle name="Euro 16 5" xfId="167"/>
    <cellStyle name="Euro 17" xfId="168"/>
    <cellStyle name="Euro 17 2" xfId="169"/>
    <cellStyle name="Euro 17 2 2" xfId="170"/>
    <cellStyle name="Euro 17 3" xfId="171"/>
    <cellStyle name="Euro 17 3 2" xfId="172"/>
    <cellStyle name="Euro 17 3 3" xfId="173"/>
    <cellStyle name="Euro 17 3 3 2" xfId="174"/>
    <cellStyle name="Euro 17 3 4" xfId="175"/>
    <cellStyle name="Euro 17 4" xfId="176"/>
    <cellStyle name="Euro 17 4 2" xfId="177"/>
    <cellStyle name="Euro 17 4 2 2" xfId="178"/>
    <cellStyle name="Euro 17 4 3" xfId="179"/>
    <cellStyle name="Euro 17 5" xfId="180"/>
    <cellStyle name="Euro 18" xfId="181"/>
    <cellStyle name="Euro 18 2" xfId="182"/>
    <cellStyle name="Euro 18 2 2" xfId="183"/>
    <cellStyle name="Euro 18 3" xfId="184"/>
    <cellStyle name="Euro 18 3 2" xfId="185"/>
    <cellStyle name="Euro 18 3 3" xfId="186"/>
    <cellStyle name="Euro 18 3 3 2" xfId="187"/>
    <cellStyle name="Euro 18 3 4" xfId="188"/>
    <cellStyle name="Euro 18 4" xfId="189"/>
    <cellStyle name="Euro 18 4 2" xfId="190"/>
    <cellStyle name="Euro 18 4 2 2" xfId="191"/>
    <cellStyle name="Euro 18 4 3" xfId="192"/>
    <cellStyle name="Euro 18 5" xfId="193"/>
    <cellStyle name="Euro 19" xfId="194"/>
    <cellStyle name="Euro 19 2" xfId="195"/>
    <cellStyle name="Euro 19 2 2" xfId="196"/>
    <cellStyle name="Euro 19 3" xfId="197"/>
    <cellStyle name="Euro 19 3 2" xfId="198"/>
    <cellStyle name="Euro 19 3 3" xfId="199"/>
    <cellStyle name="Euro 19 3 3 2" xfId="200"/>
    <cellStyle name="Euro 19 3 4" xfId="201"/>
    <cellStyle name="Euro 19 4" xfId="202"/>
    <cellStyle name="Euro 19 4 2" xfId="203"/>
    <cellStyle name="Euro 19 4 2 2" xfId="204"/>
    <cellStyle name="Euro 19 4 3" xfId="205"/>
    <cellStyle name="Euro 19 5" xfId="206"/>
    <cellStyle name="Euro 2" xfId="207"/>
    <cellStyle name="Euro 2 2" xfId="208"/>
    <cellStyle name="Euro 2 2 2" xfId="209"/>
    <cellStyle name="Euro 2 3" xfId="210"/>
    <cellStyle name="Euro 2 3 2" xfId="211"/>
    <cellStyle name="Euro 2 3 3" xfId="212"/>
    <cellStyle name="Euro 2 3 3 2" xfId="213"/>
    <cellStyle name="Euro 2 3 4" xfId="214"/>
    <cellStyle name="Euro 2 4" xfId="215"/>
    <cellStyle name="Euro 2 4 2" xfId="216"/>
    <cellStyle name="Euro 2 4 2 2" xfId="217"/>
    <cellStyle name="Euro 2 4 3" xfId="218"/>
    <cellStyle name="Euro 2 5" xfId="219"/>
    <cellStyle name="Euro 20" xfId="220"/>
    <cellStyle name="Euro 20 2" xfId="221"/>
    <cellStyle name="Euro 20 2 2" xfId="222"/>
    <cellStyle name="Euro 20 3" xfId="223"/>
    <cellStyle name="Euro 20 3 2" xfId="224"/>
    <cellStyle name="Euro 20 3 3" xfId="225"/>
    <cellStyle name="Euro 20 3 3 2" xfId="226"/>
    <cellStyle name="Euro 20 3 4" xfId="227"/>
    <cellStyle name="Euro 20 4" xfId="228"/>
    <cellStyle name="Euro 20 4 2" xfId="229"/>
    <cellStyle name="Euro 20 4 2 2" xfId="230"/>
    <cellStyle name="Euro 20 4 3" xfId="231"/>
    <cellStyle name="Euro 20 5" xfId="232"/>
    <cellStyle name="Euro 21" xfId="233"/>
    <cellStyle name="Euro 21 2" xfId="234"/>
    <cellStyle name="Euro 21 2 2" xfId="235"/>
    <cellStyle name="Euro 21 3" xfId="236"/>
    <cellStyle name="Euro 21 3 2" xfId="237"/>
    <cellStyle name="Euro 21 3 3" xfId="238"/>
    <cellStyle name="Euro 21 3 3 2" xfId="239"/>
    <cellStyle name="Euro 21 3 4" xfId="240"/>
    <cellStyle name="Euro 21 4" xfId="241"/>
    <cellStyle name="Euro 21 4 2" xfId="242"/>
    <cellStyle name="Euro 21 4 2 2" xfId="243"/>
    <cellStyle name="Euro 21 4 3" xfId="244"/>
    <cellStyle name="Euro 21 5" xfId="245"/>
    <cellStyle name="Euro 22" xfId="246"/>
    <cellStyle name="Euro 22 2" xfId="247"/>
    <cellStyle name="Euro 22 2 2" xfId="248"/>
    <cellStyle name="Euro 22 3" xfId="249"/>
    <cellStyle name="Euro 22 3 2" xfId="250"/>
    <cellStyle name="Euro 22 3 3" xfId="251"/>
    <cellStyle name="Euro 22 3 3 2" xfId="252"/>
    <cellStyle name="Euro 22 3 4" xfId="253"/>
    <cellStyle name="Euro 22 4" xfId="254"/>
    <cellStyle name="Euro 22 4 2" xfId="255"/>
    <cellStyle name="Euro 22 4 2 2" xfId="256"/>
    <cellStyle name="Euro 22 4 3" xfId="257"/>
    <cellStyle name="Euro 22 5" xfId="258"/>
    <cellStyle name="Euro 23" xfId="259"/>
    <cellStyle name="Euro 23 2" xfId="260"/>
    <cellStyle name="Euro 23 2 2" xfId="261"/>
    <cellStyle name="Euro 23 3" xfId="262"/>
    <cellStyle name="Euro 23 3 2" xfId="263"/>
    <cellStyle name="Euro 23 3 3" xfId="264"/>
    <cellStyle name="Euro 23 3 3 2" xfId="265"/>
    <cellStyle name="Euro 23 3 4" xfId="266"/>
    <cellStyle name="Euro 23 4" xfId="267"/>
    <cellStyle name="Euro 23 4 2" xfId="268"/>
    <cellStyle name="Euro 23 4 2 2" xfId="269"/>
    <cellStyle name="Euro 23 4 3" xfId="270"/>
    <cellStyle name="Euro 23 5" xfId="271"/>
    <cellStyle name="Euro 24" xfId="272"/>
    <cellStyle name="Euro 24 2" xfId="273"/>
    <cellStyle name="Euro 24 2 2" xfId="274"/>
    <cellStyle name="Euro 24 3" xfId="275"/>
    <cellStyle name="Euro 24 3 2" xfId="276"/>
    <cellStyle name="Euro 24 3 3" xfId="277"/>
    <cellStyle name="Euro 24 3 3 2" xfId="278"/>
    <cellStyle name="Euro 24 3 4" xfId="279"/>
    <cellStyle name="Euro 24 4" xfId="280"/>
    <cellStyle name="Euro 24 4 2" xfId="281"/>
    <cellStyle name="Euro 24 4 2 2" xfId="282"/>
    <cellStyle name="Euro 24 4 3" xfId="283"/>
    <cellStyle name="Euro 24 5" xfId="284"/>
    <cellStyle name="Euro 25" xfId="285"/>
    <cellStyle name="Euro 25 2" xfId="286"/>
    <cellStyle name="Euro 25 2 2" xfId="287"/>
    <cellStyle name="Euro 25 3" xfId="288"/>
    <cellStyle name="Euro 25 3 2" xfId="289"/>
    <cellStyle name="Euro 25 3 3" xfId="290"/>
    <cellStyle name="Euro 25 3 3 2" xfId="291"/>
    <cellStyle name="Euro 25 3 4" xfId="292"/>
    <cellStyle name="Euro 25 4" xfId="293"/>
    <cellStyle name="Euro 25 4 2" xfId="294"/>
    <cellStyle name="Euro 25 4 2 2" xfId="295"/>
    <cellStyle name="Euro 25 4 3" xfId="296"/>
    <cellStyle name="Euro 25 5" xfId="297"/>
    <cellStyle name="Euro 26" xfId="298"/>
    <cellStyle name="Euro 26 2" xfId="299"/>
    <cellStyle name="Euro 26 2 2" xfId="300"/>
    <cellStyle name="Euro 26 3" xfId="301"/>
    <cellStyle name="Euro 26 3 2" xfId="302"/>
    <cellStyle name="Euro 26 3 3" xfId="303"/>
    <cellStyle name="Euro 26 3 3 2" xfId="304"/>
    <cellStyle name="Euro 26 3 4" xfId="305"/>
    <cellStyle name="Euro 26 4" xfId="306"/>
    <cellStyle name="Euro 26 4 2" xfId="307"/>
    <cellStyle name="Euro 26 4 2 2" xfId="308"/>
    <cellStyle name="Euro 26 4 3" xfId="309"/>
    <cellStyle name="Euro 26 5" xfId="310"/>
    <cellStyle name="Euro 27" xfId="311"/>
    <cellStyle name="Euro 27 2" xfId="312"/>
    <cellStyle name="Euro 27 2 2" xfId="313"/>
    <cellStyle name="Euro 27 3" xfId="314"/>
    <cellStyle name="Euro 27 3 2" xfId="315"/>
    <cellStyle name="Euro 27 3 3" xfId="316"/>
    <cellStyle name="Euro 27 3 3 2" xfId="317"/>
    <cellStyle name="Euro 27 3 4" xfId="318"/>
    <cellStyle name="Euro 27 4" xfId="319"/>
    <cellStyle name="Euro 27 4 2" xfId="320"/>
    <cellStyle name="Euro 27 4 2 2" xfId="321"/>
    <cellStyle name="Euro 27 4 3" xfId="322"/>
    <cellStyle name="Euro 27 5" xfId="323"/>
    <cellStyle name="Euro 28" xfId="324"/>
    <cellStyle name="Euro 28 2" xfId="325"/>
    <cellStyle name="Euro 28 2 2" xfId="326"/>
    <cellStyle name="Euro 28 3" xfId="327"/>
    <cellStyle name="Euro 28 3 2" xfId="328"/>
    <cellStyle name="Euro 28 3 3" xfId="329"/>
    <cellStyle name="Euro 28 3 3 2" xfId="330"/>
    <cellStyle name="Euro 28 3 4" xfId="331"/>
    <cellStyle name="Euro 28 4" xfId="332"/>
    <cellStyle name="Euro 28 4 2" xfId="333"/>
    <cellStyle name="Euro 28 4 2 2" xfId="334"/>
    <cellStyle name="Euro 28 4 3" xfId="335"/>
    <cellStyle name="Euro 28 5" xfId="336"/>
    <cellStyle name="Euro 29" xfId="337"/>
    <cellStyle name="Euro 29 2" xfId="338"/>
    <cellStyle name="Euro 29 2 2" xfId="339"/>
    <cellStyle name="Euro 29 3" xfId="340"/>
    <cellStyle name="Euro 29 3 2" xfId="341"/>
    <cellStyle name="Euro 29 3 3" xfId="342"/>
    <cellStyle name="Euro 29 3 3 2" xfId="343"/>
    <cellStyle name="Euro 29 3 4" xfId="344"/>
    <cellStyle name="Euro 29 4" xfId="345"/>
    <cellStyle name="Euro 29 4 2" xfId="346"/>
    <cellStyle name="Euro 29 4 2 2" xfId="347"/>
    <cellStyle name="Euro 29 4 3" xfId="348"/>
    <cellStyle name="Euro 29 5" xfId="349"/>
    <cellStyle name="Euro 3" xfId="350"/>
    <cellStyle name="Euro 3 2" xfId="351"/>
    <cellStyle name="Euro 3 2 2" xfId="352"/>
    <cellStyle name="Euro 3 3" xfId="353"/>
    <cellStyle name="Euro 3 3 2" xfId="354"/>
    <cellStyle name="Euro 3 3 3" xfId="355"/>
    <cellStyle name="Euro 3 3 3 2" xfId="356"/>
    <cellStyle name="Euro 3 3 4" xfId="357"/>
    <cellStyle name="Euro 3 4" xfId="358"/>
    <cellStyle name="Euro 3 4 2" xfId="359"/>
    <cellStyle name="Euro 3 4 2 2" xfId="360"/>
    <cellStyle name="Euro 3 4 3" xfId="361"/>
    <cellStyle name="Euro 3 5" xfId="362"/>
    <cellStyle name="Euro 30" xfId="363"/>
    <cellStyle name="Euro 30 2" xfId="364"/>
    <cellStyle name="Euro 30 2 2" xfId="365"/>
    <cellStyle name="Euro 30 3" xfId="366"/>
    <cellStyle name="Euro 30 3 2" xfId="367"/>
    <cellStyle name="Euro 30 3 3" xfId="368"/>
    <cellStyle name="Euro 30 3 3 2" xfId="369"/>
    <cellStyle name="Euro 30 3 4" xfId="370"/>
    <cellStyle name="Euro 30 4" xfId="371"/>
    <cellStyle name="Euro 30 4 2" xfId="372"/>
    <cellStyle name="Euro 30 4 2 2" xfId="373"/>
    <cellStyle name="Euro 30 4 3" xfId="374"/>
    <cellStyle name="Euro 30 5" xfId="375"/>
    <cellStyle name="Euro 31" xfId="376"/>
    <cellStyle name="Euro 31 2" xfId="377"/>
    <cellStyle name="Euro 31 2 2" xfId="378"/>
    <cellStyle name="Euro 31 3" xfId="379"/>
    <cellStyle name="Euro 31 3 2" xfId="380"/>
    <cellStyle name="Euro 31 3 3" xfId="381"/>
    <cellStyle name="Euro 31 3 3 2" xfId="382"/>
    <cellStyle name="Euro 31 3 4" xfId="383"/>
    <cellStyle name="Euro 31 4" xfId="384"/>
    <cellStyle name="Euro 31 4 2" xfId="385"/>
    <cellStyle name="Euro 31 4 2 2" xfId="386"/>
    <cellStyle name="Euro 31 4 3" xfId="387"/>
    <cellStyle name="Euro 31 5" xfId="388"/>
    <cellStyle name="Euro 32" xfId="389"/>
    <cellStyle name="Euro 32 2" xfId="390"/>
    <cellStyle name="Euro 32 2 2" xfId="391"/>
    <cellStyle name="Euro 32 3" xfId="392"/>
    <cellStyle name="Euro 32 3 2" xfId="393"/>
    <cellStyle name="Euro 32 3 3" xfId="394"/>
    <cellStyle name="Euro 32 3 3 2" xfId="395"/>
    <cellStyle name="Euro 32 3 4" xfId="396"/>
    <cellStyle name="Euro 32 4" xfId="397"/>
    <cellStyle name="Euro 32 4 2" xfId="398"/>
    <cellStyle name="Euro 32 4 2 2" xfId="399"/>
    <cellStyle name="Euro 32 4 3" xfId="400"/>
    <cellStyle name="Euro 32 5" xfId="401"/>
    <cellStyle name="Euro 33" xfId="402"/>
    <cellStyle name="Euro 33 2" xfId="403"/>
    <cellStyle name="Euro 33 2 2" xfId="404"/>
    <cellStyle name="Euro 33 3" xfId="405"/>
    <cellStyle name="Euro 33 3 2" xfId="406"/>
    <cellStyle name="Euro 33 3 3" xfId="407"/>
    <cellStyle name="Euro 33 3 3 2" xfId="408"/>
    <cellStyle name="Euro 33 3 4" xfId="409"/>
    <cellStyle name="Euro 33 4" xfId="410"/>
    <cellStyle name="Euro 33 4 2" xfId="411"/>
    <cellStyle name="Euro 33 4 2 2" xfId="412"/>
    <cellStyle name="Euro 33 4 3" xfId="413"/>
    <cellStyle name="Euro 33 5" xfId="414"/>
    <cellStyle name="Euro 34" xfId="415"/>
    <cellStyle name="Euro 34 2" xfId="416"/>
    <cellStyle name="Euro 34 2 2" xfId="417"/>
    <cellStyle name="Euro 34 3" xfId="418"/>
    <cellStyle name="Euro 34 3 2" xfId="419"/>
    <cellStyle name="Euro 34 3 3" xfId="420"/>
    <cellStyle name="Euro 34 3 3 2" xfId="421"/>
    <cellStyle name="Euro 34 3 4" xfId="422"/>
    <cellStyle name="Euro 34 4" xfId="423"/>
    <cellStyle name="Euro 34 4 2" xfId="424"/>
    <cellStyle name="Euro 34 4 2 2" xfId="425"/>
    <cellStyle name="Euro 34 4 3" xfId="426"/>
    <cellStyle name="Euro 34 5" xfId="427"/>
    <cellStyle name="Euro 35" xfId="428"/>
    <cellStyle name="Euro 35 2" xfId="429"/>
    <cellStyle name="Euro 35 2 2" xfId="430"/>
    <cellStyle name="Euro 35 3" xfId="431"/>
    <cellStyle name="Euro 35 3 2" xfId="432"/>
    <cellStyle name="Euro 35 3 3" xfId="433"/>
    <cellStyle name="Euro 35 3 3 2" xfId="434"/>
    <cellStyle name="Euro 35 3 4" xfId="435"/>
    <cellStyle name="Euro 35 4" xfId="436"/>
    <cellStyle name="Euro 35 4 2" xfId="437"/>
    <cellStyle name="Euro 35 4 2 2" xfId="438"/>
    <cellStyle name="Euro 35 4 3" xfId="439"/>
    <cellStyle name="Euro 35 5" xfId="440"/>
    <cellStyle name="Euro 36" xfId="441"/>
    <cellStyle name="Euro 36 2" xfId="442"/>
    <cellStyle name="Euro 36 2 2" xfId="443"/>
    <cellStyle name="Euro 36 3" xfId="444"/>
    <cellStyle name="Euro 36 3 2" xfId="445"/>
    <cellStyle name="Euro 36 3 3" xfId="446"/>
    <cellStyle name="Euro 36 3 3 2" xfId="447"/>
    <cellStyle name="Euro 36 3 4" xfId="448"/>
    <cellStyle name="Euro 36 4" xfId="449"/>
    <cellStyle name="Euro 36 4 2" xfId="450"/>
    <cellStyle name="Euro 36 4 2 2" xfId="451"/>
    <cellStyle name="Euro 36 4 3" xfId="452"/>
    <cellStyle name="Euro 36 5" xfId="453"/>
    <cellStyle name="Euro 37" xfId="454"/>
    <cellStyle name="Euro 37 2" xfId="455"/>
    <cellStyle name="Euro 37 2 2" xfId="456"/>
    <cellStyle name="Euro 37 3" xfId="457"/>
    <cellStyle name="Euro 37 3 2" xfId="458"/>
    <cellStyle name="Euro 37 3 3" xfId="459"/>
    <cellStyle name="Euro 37 3 3 2" xfId="460"/>
    <cellStyle name="Euro 37 3 4" xfId="461"/>
    <cellStyle name="Euro 37 4" xfId="462"/>
    <cellStyle name="Euro 37 4 2" xfId="463"/>
    <cellStyle name="Euro 37 4 2 2" xfId="464"/>
    <cellStyle name="Euro 37 4 3" xfId="465"/>
    <cellStyle name="Euro 37 5" xfId="466"/>
    <cellStyle name="Euro 38" xfId="467"/>
    <cellStyle name="Euro 38 2" xfId="468"/>
    <cellStyle name="Euro 38 2 2" xfId="469"/>
    <cellStyle name="Euro 38 3" xfId="470"/>
    <cellStyle name="Euro 38 3 2" xfId="471"/>
    <cellStyle name="Euro 38 3 3" xfId="472"/>
    <cellStyle name="Euro 38 3 3 2" xfId="473"/>
    <cellStyle name="Euro 38 3 4" xfId="474"/>
    <cellStyle name="Euro 38 4" xfId="475"/>
    <cellStyle name="Euro 38 4 2" xfId="476"/>
    <cellStyle name="Euro 38 4 2 2" xfId="477"/>
    <cellStyle name="Euro 38 4 3" xfId="478"/>
    <cellStyle name="Euro 38 5" xfId="479"/>
    <cellStyle name="Euro 39" xfId="480"/>
    <cellStyle name="Euro 39 2" xfId="481"/>
    <cellStyle name="Euro 39 2 2" xfId="482"/>
    <cellStyle name="Euro 39 3" xfId="483"/>
    <cellStyle name="Euro 39 3 2" xfId="484"/>
    <cellStyle name="Euro 39 3 3" xfId="485"/>
    <cellStyle name="Euro 39 3 3 2" xfId="486"/>
    <cellStyle name="Euro 39 3 4" xfId="487"/>
    <cellStyle name="Euro 39 4" xfId="488"/>
    <cellStyle name="Euro 39 4 2" xfId="489"/>
    <cellStyle name="Euro 39 4 2 2" xfId="490"/>
    <cellStyle name="Euro 39 4 3" xfId="491"/>
    <cellStyle name="Euro 39 5" xfId="492"/>
    <cellStyle name="Euro 4" xfId="493"/>
    <cellStyle name="Euro 4 2" xfId="494"/>
    <cellStyle name="Euro 4 2 2" xfId="495"/>
    <cellStyle name="Euro 4 3" xfId="496"/>
    <cellStyle name="Euro 4 3 2" xfId="497"/>
    <cellStyle name="Euro 4 3 3" xfId="498"/>
    <cellStyle name="Euro 4 3 3 2" xfId="499"/>
    <cellStyle name="Euro 4 3 4" xfId="500"/>
    <cellStyle name="Euro 4 4" xfId="501"/>
    <cellStyle name="Euro 4 4 2" xfId="502"/>
    <cellStyle name="Euro 4 4 2 2" xfId="503"/>
    <cellStyle name="Euro 4 4 3" xfId="504"/>
    <cellStyle name="Euro 4 5" xfId="505"/>
    <cellStyle name="Euro 40" xfId="506"/>
    <cellStyle name="Euro 40 2" xfId="507"/>
    <cellStyle name="Euro 40 2 2" xfId="508"/>
    <cellStyle name="Euro 40 3" xfId="509"/>
    <cellStyle name="Euro 40 3 2" xfId="510"/>
    <cellStyle name="Euro 40 3 3" xfId="511"/>
    <cellStyle name="Euro 40 3 3 2" xfId="512"/>
    <cellStyle name="Euro 40 3 4" xfId="513"/>
    <cellStyle name="Euro 40 4" xfId="514"/>
    <cellStyle name="Euro 40 4 2" xfId="515"/>
    <cellStyle name="Euro 40 4 2 2" xfId="516"/>
    <cellStyle name="Euro 40 4 3" xfId="517"/>
    <cellStyle name="Euro 40 5" xfId="518"/>
    <cellStyle name="Euro 41" xfId="519"/>
    <cellStyle name="Euro 41 2" xfId="520"/>
    <cellStyle name="Euro 41 2 2" xfId="521"/>
    <cellStyle name="Euro 41 3" xfId="522"/>
    <cellStyle name="Euro 41 3 2" xfId="523"/>
    <cellStyle name="Euro 41 3 3" xfId="524"/>
    <cellStyle name="Euro 41 3 3 2" xfId="525"/>
    <cellStyle name="Euro 41 3 4" xfId="526"/>
    <cellStyle name="Euro 41 4" xfId="527"/>
    <cellStyle name="Euro 41 4 2" xfId="528"/>
    <cellStyle name="Euro 41 4 2 2" xfId="529"/>
    <cellStyle name="Euro 41 4 3" xfId="530"/>
    <cellStyle name="Euro 41 5" xfId="531"/>
    <cellStyle name="Euro 42" xfId="532"/>
    <cellStyle name="Euro 42 2" xfId="533"/>
    <cellStyle name="Euro 42 2 2" xfId="534"/>
    <cellStyle name="Euro 42 3" xfId="535"/>
    <cellStyle name="Euro 42 3 2" xfId="536"/>
    <cellStyle name="Euro 42 3 3" xfId="537"/>
    <cellStyle name="Euro 42 3 3 2" xfId="538"/>
    <cellStyle name="Euro 42 3 4" xfId="539"/>
    <cellStyle name="Euro 42 4" xfId="540"/>
    <cellStyle name="Euro 42 4 2" xfId="541"/>
    <cellStyle name="Euro 42 4 2 2" xfId="542"/>
    <cellStyle name="Euro 42 4 3" xfId="543"/>
    <cellStyle name="Euro 42 5" xfId="544"/>
    <cellStyle name="Euro 43" xfId="545"/>
    <cellStyle name="Euro 43 2" xfId="546"/>
    <cellStyle name="Euro 43 2 2" xfId="547"/>
    <cellStyle name="Euro 43 3" xfId="548"/>
    <cellStyle name="Euro 43 3 2" xfId="549"/>
    <cellStyle name="Euro 43 3 3" xfId="550"/>
    <cellStyle name="Euro 43 3 3 2" xfId="551"/>
    <cellStyle name="Euro 43 3 4" xfId="552"/>
    <cellStyle name="Euro 43 4" xfId="553"/>
    <cellStyle name="Euro 43 4 2" xfId="554"/>
    <cellStyle name="Euro 43 4 2 2" xfId="555"/>
    <cellStyle name="Euro 43 4 3" xfId="556"/>
    <cellStyle name="Euro 43 5" xfId="557"/>
    <cellStyle name="Euro 44" xfId="558"/>
    <cellStyle name="Euro 44 2" xfId="559"/>
    <cellStyle name="Euro 44 2 2" xfId="560"/>
    <cellStyle name="Euro 44 3" xfId="561"/>
    <cellStyle name="Euro 44 3 2" xfId="562"/>
    <cellStyle name="Euro 44 3 3" xfId="563"/>
    <cellStyle name="Euro 44 3 3 2" xfId="564"/>
    <cellStyle name="Euro 44 3 4" xfId="565"/>
    <cellStyle name="Euro 44 4" xfId="566"/>
    <cellStyle name="Euro 44 4 2" xfId="567"/>
    <cellStyle name="Euro 44 4 2 2" xfId="568"/>
    <cellStyle name="Euro 44 4 3" xfId="569"/>
    <cellStyle name="Euro 44 5" xfId="570"/>
    <cellStyle name="Euro 45" xfId="571"/>
    <cellStyle name="Euro 45 2" xfId="572"/>
    <cellStyle name="Euro 45 2 2" xfId="573"/>
    <cellStyle name="Euro 45 3" xfId="574"/>
    <cellStyle name="Euro 46" xfId="575"/>
    <cellStyle name="Euro 46 2" xfId="576"/>
    <cellStyle name="Euro 47" xfId="577"/>
    <cellStyle name="Euro 47 2" xfId="578"/>
    <cellStyle name="Euro 47 3" xfId="579"/>
    <cellStyle name="Euro 47 3 2" xfId="580"/>
    <cellStyle name="Euro 47 4" xfId="581"/>
    <cellStyle name="Euro 48" xfId="582"/>
    <cellStyle name="Euro 48 2" xfId="583"/>
    <cellStyle name="Euro 49" xfId="584"/>
    <cellStyle name="Euro 49 2" xfId="585"/>
    <cellStyle name="Euro 49 2 2" xfId="586"/>
    <cellStyle name="Euro 49 3" xfId="587"/>
    <cellStyle name="Euro 5" xfId="588"/>
    <cellStyle name="Euro 5 2" xfId="589"/>
    <cellStyle name="Euro 5 2 2" xfId="590"/>
    <cellStyle name="Euro 5 3" xfId="591"/>
    <cellStyle name="Euro 5 3 2" xfId="592"/>
    <cellStyle name="Euro 5 3 3" xfId="593"/>
    <cellStyle name="Euro 5 3 3 2" xfId="594"/>
    <cellStyle name="Euro 5 3 4" xfId="595"/>
    <cellStyle name="Euro 5 4" xfId="596"/>
    <cellStyle name="Euro 5 4 2" xfId="597"/>
    <cellStyle name="Euro 5 4 2 2" xfId="598"/>
    <cellStyle name="Euro 5 4 3" xfId="599"/>
    <cellStyle name="Euro 5 5" xfId="600"/>
    <cellStyle name="Euro 50" xfId="601"/>
    <cellStyle name="Euro 51" xfId="602"/>
    <cellStyle name="Euro 51 2" xfId="603"/>
    <cellStyle name="Euro 6" xfId="604"/>
    <cellStyle name="Euro 6 2" xfId="605"/>
    <cellStyle name="Euro 6 2 2" xfId="606"/>
    <cellStyle name="Euro 6 3" xfId="607"/>
    <cellStyle name="Euro 6 3 2" xfId="608"/>
    <cellStyle name="Euro 6 3 3" xfId="609"/>
    <cellStyle name="Euro 6 3 3 2" xfId="610"/>
    <cellStyle name="Euro 6 3 4" xfId="611"/>
    <cellStyle name="Euro 6 4" xfId="612"/>
    <cellStyle name="Euro 6 4 2" xfId="613"/>
    <cellStyle name="Euro 6 4 2 2" xfId="614"/>
    <cellStyle name="Euro 6 4 3" xfId="615"/>
    <cellStyle name="Euro 6 5" xfId="616"/>
    <cellStyle name="Euro 7" xfId="617"/>
    <cellStyle name="Euro 7 2" xfId="618"/>
    <cellStyle name="Euro 7 2 2" xfId="619"/>
    <cellStyle name="Euro 7 3" xfId="620"/>
    <cellStyle name="Euro 7 3 2" xfId="621"/>
    <cellStyle name="Euro 7 3 3" xfId="622"/>
    <cellStyle name="Euro 7 3 3 2" xfId="623"/>
    <cellStyle name="Euro 7 3 4" xfId="624"/>
    <cellStyle name="Euro 7 4" xfId="625"/>
    <cellStyle name="Euro 7 4 2" xfId="626"/>
    <cellStyle name="Euro 7 4 2 2" xfId="627"/>
    <cellStyle name="Euro 7 4 3" xfId="628"/>
    <cellStyle name="Euro 7 5" xfId="629"/>
    <cellStyle name="Euro 8" xfId="630"/>
    <cellStyle name="Euro 8 2" xfId="631"/>
    <cellStyle name="Euro 8 2 2" xfId="632"/>
    <cellStyle name="Euro 8 3" xfId="633"/>
    <cellStyle name="Euro 8 3 2" xfId="634"/>
    <cellStyle name="Euro 8 3 3" xfId="635"/>
    <cellStyle name="Euro 8 3 3 2" xfId="636"/>
    <cellStyle name="Euro 8 3 4" xfId="637"/>
    <cellStyle name="Euro 8 4" xfId="638"/>
    <cellStyle name="Euro 8 4 2" xfId="639"/>
    <cellStyle name="Euro 8 4 2 2" xfId="640"/>
    <cellStyle name="Euro 8 4 3" xfId="641"/>
    <cellStyle name="Euro 8 5" xfId="642"/>
    <cellStyle name="Euro 9" xfId="643"/>
    <cellStyle name="Euro 9 2" xfId="644"/>
    <cellStyle name="Euro 9 2 2" xfId="645"/>
    <cellStyle name="Euro 9 3" xfId="646"/>
    <cellStyle name="Euro 9 3 2" xfId="647"/>
    <cellStyle name="Euro 9 3 3" xfId="648"/>
    <cellStyle name="Euro 9 3 3 2" xfId="649"/>
    <cellStyle name="Euro 9 3 4" xfId="650"/>
    <cellStyle name="Euro 9 4" xfId="651"/>
    <cellStyle name="Euro 9 4 2" xfId="652"/>
    <cellStyle name="Euro 9 4 2 2" xfId="653"/>
    <cellStyle name="Euro 9 4 3" xfId="654"/>
    <cellStyle name="Euro 9 5" xfId="655"/>
    <cellStyle name="Fixed2 - Type2" xfId="656"/>
    <cellStyle name="Hyperlink" xfId="3298" builtinId="8"/>
    <cellStyle name="Hyperlink 2" xfId="657"/>
    <cellStyle name="Input 2" xfId="658"/>
    <cellStyle name="Input 3" xfId="659"/>
    <cellStyle name="Input 4" xfId="660"/>
    <cellStyle name="InputCells" xfId="661"/>
    <cellStyle name="Komma 2" xfId="662"/>
    <cellStyle name="Komma 2 2" xfId="663"/>
    <cellStyle name="Komma 2 2 2" xfId="3293"/>
    <cellStyle name="Komma 2 3" xfId="3292"/>
    <cellStyle name="Komma 3" xfId="664"/>
    <cellStyle name="Komma 3 2" xfId="665"/>
    <cellStyle name="Komma 4" xfId="666"/>
    <cellStyle name="Komma 4 2" xfId="667"/>
    <cellStyle name="Komma 4 2 2" xfId="3295"/>
    <cellStyle name="Komma 4 3" xfId="3294"/>
    <cellStyle name="Komma 5" xfId="668"/>
    <cellStyle name="Komma 5 2" xfId="669"/>
    <cellStyle name="Komma 5 2 2" xfId="3297"/>
    <cellStyle name="Komma 5 3" xfId="3296"/>
    <cellStyle name="Link 2" xfId="670"/>
    <cellStyle name="Link 3" xfId="671"/>
    <cellStyle name="Migliaia [0] 10" xfId="672"/>
    <cellStyle name="Migliaia [0] 10 2" xfId="673"/>
    <cellStyle name="Migliaia [0] 11" xfId="674"/>
    <cellStyle name="Migliaia [0] 11 2" xfId="675"/>
    <cellStyle name="Migliaia [0] 12" xfId="676"/>
    <cellStyle name="Migliaia [0] 12 2" xfId="677"/>
    <cellStyle name="Migliaia [0] 13" xfId="678"/>
    <cellStyle name="Migliaia [0] 13 2" xfId="679"/>
    <cellStyle name="Migliaia [0] 14" xfId="680"/>
    <cellStyle name="Migliaia [0] 14 2" xfId="681"/>
    <cellStyle name="Migliaia [0] 15" xfId="682"/>
    <cellStyle name="Migliaia [0] 15 2" xfId="683"/>
    <cellStyle name="Migliaia [0] 16" xfId="684"/>
    <cellStyle name="Migliaia [0] 16 2" xfId="685"/>
    <cellStyle name="Migliaia [0] 17" xfId="686"/>
    <cellStyle name="Migliaia [0] 17 2" xfId="687"/>
    <cellStyle name="Migliaia [0] 18" xfId="688"/>
    <cellStyle name="Migliaia [0] 18 2" xfId="689"/>
    <cellStyle name="Migliaia [0] 19" xfId="690"/>
    <cellStyle name="Migliaia [0] 19 2" xfId="691"/>
    <cellStyle name="Migliaia [0] 2" xfId="692"/>
    <cellStyle name="Migliaia [0] 2 2" xfId="693"/>
    <cellStyle name="Migliaia [0] 20" xfId="694"/>
    <cellStyle name="Migliaia [0] 20 2" xfId="695"/>
    <cellStyle name="Migliaia [0] 21" xfId="696"/>
    <cellStyle name="Migliaia [0] 21 2" xfId="697"/>
    <cellStyle name="Migliaia [0] 22" xfId="698"/>
    <cellStyle name="Migliaia [0] 22 2" xfId="699"/>
    <cellStyle name="Migliaia [0] 23" xfId="700"/>
    <cellStyle name="Migliaia [0] 23 2" xfId="701"/>
    <cellStyle name="Migliaia [0] 24" xfId="702"/>
    <cellStyle name="Migliaia [0] 24 2" xfId="703"/>
    <cellStyle name="Migliaia [0] 25" xfId="704"/>
    <cellStyle name="Migliaia [0] 25 2" xfId="705"/>
    <cellStyle name="Migliaia [0] 26" xfId="706"/>
    <cellStyle name="Migliaia [0] 26 2" xfId="707"/>
    <cellStyle name="Migliaia [0] 27" xfId="708"/>
    <cellStyle name="Migliaia [0] 27 2" xfId="709"/>
    <cellStyle name="Migliaia [0] 28" xfId="710"/>
    <cellStyle name="Migliaia [0] 28 2" xfId="711"/>
    <cellStyle name="Migliaia [0] 29" xfId="712"/>
    <cellStyle name="Migliaia [0] 29 2" xfId="713"/>
    <cellStyle name="Migliaia [0] 3" xfId="714"/>
    <cellStyle name="Migliaia [0] 3 2" xfId="715"/>
    <cellStyle name="Migliaia [0] 30" xfId="716"/>
    <cellStyle name="Migliaia [0] 30 2" xfId="717"/>
    <cellStyle name="Migliaia [0] 31" xfId="718"/>
    <cellStyle name="Migliaia [0] 31 2" xfId="719"/>
    <cellStyle name="Migliaia [0] 32" xfId="720"/>
    <cellStyle name="Migliaia [0] 32 2" xfId="721"/>
    <cellStyle name="Migliaia [0] 33" xfId="722"/>
    <cellStyle name="Migliaia [0] 33 2" xfId="723"/>
    <cellStyle name="Migliaia [0] 34" xfId="724"/>
    <cellStyle name="Migliaia [0] 34 2" xfId="725"/>
    <cellStyle name="Migliaia [0] 35" xfId="726"/>
    <cellStyle name="Migliaia [0] 35 2" xfId="727"/>
    <cellStyle name="Migliaia [0] 36" xfId="728"/>
    <cellStyle name="Migliaia [0] 36 2" xfId="729"/>
    <cellStyle name="Migliaia [0] 37" xfId="730"/>
    <cellStyle name="Migliaia [0] 37 2" xfId="731"/>
    <cellStyle name="Migliaia [0] 38" xfId="732"/>
    <cellStyle name="Migliaia [0] 38 2" xfId="733"/>
    <cellStyle name="Migliaia [0] 39" xfId="734"/>
    <cellStyle name="Migliaia [0] 39 2" xfId="735"/>
    <cellStyle name="Migliaia [0] 4" xfId="736"/>
    <cellStyle name="Migliaia [0] 4 2" xfId="737"/>
    <cellStyle name="Migliaia [0] 40" xfId="738"/>
    <cellStyle name="Migliaia [0] 40 2" xfId="739"/>
    <cellStyle name="Migliaia [0] 41" xfId="740"/>
    <cellStyle name="Migliaia [0] 41 2" xfId="741"/>
    <cellStyle name="Migliaia [0] 42" xfId="742"/>
    <cellStyle name="Migliaia [0] 42 2" xfId="743"/>
    <cellStyle name="Migliaia [0] 43" xfId="744"/>
    <cellStyle name="Migliaia [0] 43 2" xfId="745"/>
    <cellStyle name="Migliaia [0] 44" xfId="746"/>
    <cellStyle name="Migliaia [0] 44 2" xfId="747"/>
    <cellStyle name="Migliaia [0] 45" xfId="748"/>
    <cellStyle name="Migliaia [0] 45 2" xfId="749"/>
    <cellStyle name="Migliaia [0] 46" xfId="750"/>
    <cellStyle name="Migliaia [0] 46 2" xfId="751"/>
    <cellStyle name="Migliaia [0] 47" xfId="752"/>
    <cellStyle name="Migliaia [0] 47 2" xfId="753"/>
    <cellStyle name="Migliaia [0] 48" xfId="754"/>
    <cellStyle name="Migliaia [0] 48 2" xfId="755"/>
    <cellStyle name="Migliaia [0] 49" xfId="756"/>
    <cellStyle name="Migliaia [0] 49 2" xfId="757"/>
    <cellStyle name="Migliaia [0] 5" xfId="758"/>
    <cellStyle name="Migliaia [0] 5 2" xfId="759"/>
    <cellStyle name="Migliaia [0] 50" xfId="760"/>
    <cellStyle name="Migliaia [0] 50 2" xfId="761"/>
    <cellStyle name="Migliaia [0] 51" xfId="762"/>
    <cellStyle name="Migliaia [0] 51 2" xfId="763"/>
    <cellStyle name="Migliaia [0] 52" xfId="764"/>
    <cellStyle name="Migliaia [0] 52 2" xfId="765"/>
    <cellStyle name="Migliaia [0] 53" xfId="766"/>
    <cellStyle name="Migliaia [0] 53 2" xfId="767"/>
    <cellStyle name="Migliaia [0] 54" xfId="768"/>
    <cellStyle name="Migliaia [0] 54 2" xfId="769"/>
    <cellStyle name="Migliaia [0] 55" xfId="770"/>
    <cellStyle name="Migliaia [0] 55 2" xfId="771"/>
    <cellStyle name="Migliaia [0] 56" xfId="772"/>
    <cellStyle name="Migliaia [0] 56 2" xfId="773"/>
    <cellStyle name="Migliaia [0] 57" xfId="774"/>
    <cellStyle name="Migliaia [0] 57 2" xfId="775"/>
    <cellStyle name="Migliaia [0] 58" xfId="776"/>
    <cellStyle name="Migliaia [0] 58 2" xfId="777"/>
    <cellStyle name="Migliaia [0] 59" xfId="778"/>
    <cellStyle name="Migliaia [0] 59 2" xfId="779"/>
    <cellStyle name="Migliaia [0] 6" xfId="780"/>
    <cellStyle name="Migliaia [0] 6 2" xfId="781"/>
    <cellStyle name="Migliaia [0] 7" xfId="782"/>
    <cellStyle name="Migliaia [0] 7 2" xfId="783"/>
    <cellStyle name="Migliaia [0] 8" xfId="784"/>
    <cellStyle name="Migliaia [0] 8 2" xfId="785"/>
    <cellStyle name="Migliaia [0] 9" xfId="786"/>
    <cellStyle name="Migliaia [0] 9 2" xfId="787"/>
    <cellStyle name="Migliaia 10" xfId="788"/>
    <cellStyle name="Migliaia 10 2" xfId="789"/>
    <cellStyle name="Migliaia 10 2 2" xfId="790"/>
    <cellStyle name="Migliaia 10 3" xfId="791"/>
    <cellStyle name="Migliaia 10 3 2" xfId="792"/>
    <cellStyle name="Migliaia 10 3 3" xfId="793"/>
    <cellStyle name="Migliaia 10 3 3 2" xfId="794"/>
    <cellStyle name="Migliaia 10 3 4" xfId="795"/>
    <cellStyle name="Migliaia 10 4" xfId="796"/>
    <cellStyle name="Migliaia 10 4 2" xfId="797"/>
    <cellStyle name="Migliaia 10 4 2 2" xfId="798"/>
    <cellStyle name="Migliaia 10 4 3" xfId="799"/>
    <cellStyle name="Migliaia 10 5" xfId="800"/>
    <cellStyle name="Migliaia 11" xfId="801"/>
    <cellStyle name="Migliaia 11 2" xfId="802"/>
    <cellStyle name="Migliaia 11 2 2" xfId="803"/>
    <cellStyle name="Migliaia 11 3" xfId="804"/>
    <cellStyle name="Migliaia 11 3 2" xfId="805"/>
    <cellStyle name="Migliaia 11 3 3" xfId="806"/>
    <cellStyle name="Migliaia 11 3 3 2" xfId="807"/>
    <cellStyle name="Migliaia 11 3 4" xfId="808"/>
    <cellStyle name="Migliaia 11 4" xfId="809"/>
    <cellStyle name="Migliaia 11 4 2" xfId="810"/>
    <cellStyle name="Migliaia 11 4 2 2" xfId="811"/>
    <cellStyle name="Migliaia 11 4 3" xfId="812"/>
    <cellStyle name="Migliaia 11 5" xfId="813"/>
    <cellStyle name="Migliaia 12" xfId="814"/>
    <cellStyle name="Migliaia 12 2" xfId="815"/>
    <cellStyle name="Migliaia 12 2 2" xfId="816"/>
    <cellStyle name="Migliaia 12 3" xfId="817"/>
    <cellStyle name="Migliaia 12 3 2" xfId="818"/>
    <cellStyle name="Migliaia 12 3 3" xfId="819"/>
    <cellStyle name="Migliaia 12 3 3 2" xfId="820"/>
    <cellStyle name="Migliaia 12 3 4" xfId="821"/>
    <cellStyle name="Migliaia 12 4" xfId="822"/>
    <cellStyle name="Migliaia 12 4 2" xfId="823"/>
    <cellStyle name="Migliaia 12 4 2 2" xfId="824"/>
    <cellStyle name="Migliaia 12 4 3" xfId="825"/>
    <cellStyle name="Migliaia 12 5" xfId="826"/>
    <cellStyle name="Migliaia 13" xfId="827"/>
    <cellStyle name="Migliaia 13 2" xfId="828"/>
    <cellStyle name="Migliaia 13 2 2" xfId="829"/>
    <cellStyle name="Migliaia 13 3" xfId="830"/>
    <cellStyle name="Migliaia 13 3 2" xfId="831"/>
    <cellStyle name="Migliaia 13 3 3" xfId="832"/>
    <cellStyle name="Migliaia 13 3 3 2" xfId="833"/>
    <cellStyle name="Migliaia 13 3 4" xfId="834"/>
    <cellStyle name="Migliaia 13 4" xfId="835"/>
    <cellStyle name="Migliaia 13 4 2" xfId="836"/>
    <cellStyle name="Migliaia 13 4 2 2" xfId="837"/>
    <cellStyle name="Migliaia 13 4 3" xfId="838"/>
    <cellStyle name="Migliaia 13 5" xfId="839"/>
    <cellStyle name="Migliaia 14" xfId="840"/>
    <cellStyle name="Migliaia 14 2" xfId="841"/>
    <cellStyle name="Migliaia 14 2 2" xfId="842"/>
    <cellStyle name="Migliaia 14 3" xfId="843"/>
    <cellStyle name="Migliaia 14 3 2" xfId="844"/>
    <cellStyle name="Migliaia 14 3 3" xfId="845"/>
    <cellStyle name="Migliaia 14 3 3 2" xfId="846"/>
    <cellStyle name="Migliaia 14 3 4" xfId="847"/>
    <cellStyle name="Migliaia 14 4" xfId="848"/>
    <cellStyle name="Migliaia 14 4 2" xfId="849"/>
    <cellStyle name="Migliaia 14 4 2 2" xfId="850"/>
    <cellStyle name="Migliaia 14 4 3" xfId="851"/>
    <cellStyle name="Migliaia 14 5" xfId="852"/>
    <cellStyle name="Migliaia 15" xfId="853"/>
    <cellStyle name="Migliaia 15 2" xfId="854"/>
    <cellStyle name="Migliaia 15 2 2" xfId="855"/>
    <cellStyle name="Migliaia 15 3" xfId="856"/>
    <cellStyle name="Migliaia 15 3 2" xfId="857"/>
    <cellStyle name="Migliaia 15 3 3" xfId="858"/>
    <cellStyle name="Migliaia 15 3 3 2" xfId="859"/>
    <cellStyle name="Migliaia 15 3 4" xfId="860"/>
    <cellStyle name="Migliaia 15 4" xfId="861"/>
    <cellStyle name="Migliaia 15 4 2" xfId="862"/>
    <cellStyle name="Migliaia 15 4 2 2" xfId="863"/>
    <cellStyle name="Migliaia 15 4 3" xfId="864"/>
    <cellStyle name="Migliaia 15 5" xfId="865"/>
    <cellStyle name="Migliaia 16" xfId="866"/>
    <cellStyle name="Migliaia 16 2" xfId="867"/>
    <cellStyle name="Migliaia 16 2 2" xfId="868"/>
    <cellStyle name="Migliaia 16 3" xfId="869"/>
    <cellStyle name="Migliaia 16 3 2" xfId="870"/>
    <cellStyle name="Migliaia 16 3 3" xfId="871"/>
    <cellStyle name="Migliaia 16 3 3 2" xfId="872"/>
    <cellStyle name="Migliaia 16 3 4" xfId="873"/>
    <cellStyle name="Migliaia 16 4" xfId="874"/>
    <cellStyle name="Migliaia 16 4 2" xfId="875"/>
    <cellStyle name="Migliaia 16 4 2 2" xfId="876"/>
    <cellStyle name="Migliaia 16 4 3" xfId="877"/>
    <cellStyle name="Migliaia 16 5" xfId="878"/>
    <cellStyle name="Migliaia 17" xfId="879"/>
    <cellStyle name="Migliaia 17 2" xfId="880"/>
    <cellStyle name="Migliaia 17 2 2" xfId="881"/>
    <cellStyle name="Migliaia 17 3" xfId="882"/>
    <cellStyle name="Migliaia 17 3 2" xfId="883"/>
    <cellStyle name="Migliaia 17 3 3" xfId="884"/>
    <cellStyle name="Migliaia 17 3 3 2" xfId="885"/>
    <cellStyle name="Migliaia 17 3 4" xfId="886"/>
    <cellStyle name="Migliaia 17 4" xfId="887"/>
    <cellStyle name="Migliaia 17 4 2" xfId="888"/>
    <cellStyle name="Migliaia 17 4 2 2" xfId="889"/>
    <cellStyle name="Migliaia 17 4 3" xfId="890"/>
    <cellStyle name="Migliaia 17 5" xfId="891"/>
    <cellStyle name="Migliaia 18" xfId="892"/>
    <cellStyle name="Migliaia 18 2" xfId="893"/>
    <cellStyle name="Migliaia 18 2 2" xfId="894"/>
    <cellStyle name="Migliaia 18 3" xfId="895"/>
    <cellStyle name="Migliaia 18 3 2" xfId="896"/>
    <cellStyle name="Migliaia 18 3 3" xfId="897"/>
    <cellStyle name="Migliaia 18 3 3 2" xfId="898"/>
    <cellStyle name="Migliaia 18 3 4" xfId="899"/>
    <cellStyle name="Migliaia 18 4" xfId="900"/>
    <cellStyle name="Migliaia 18 4 2" xfId="901"/>
    <cellStyle name="Migliaia 18 4 2 2" xfId="902"/>
    <cellStyle name="Migliaia 18 4 3" xfId="903"/>
    <cellStyle name="Migliaia 18 5" xfId="904"/>
    <cellStyle name="Migliaia 19" xfId="905"/>
    <cellStyle name="Migliaia 19 2" xfId="906"/>
    <cellStyle name="Migliaia 19 2 2" xfId="907"/>
    <cellStyle name="Migliaia 19 3" xfId="908"/>
    <cellStyle name="Migliaia 19 3 2" xfId="909"/>
    <cellStyle name="Migliaia 19 3 3" xfId="910"/>
    <cellStyle name="Migliaia 19 3 3 2" xfId="911"/>
    <cellStyle name="Migliaia 19 3 4" xfId="912"/>
    <cellStyle name="Migliaia 19 4" xfId="913"/>
    <cellStyle name="Migliaia 19 4 2" xfId="914"/>
    <cellStyle name="Migliaia 19 4 2 2" xfId="915"/>
    <cellStyle name="Migliaia 19 4 3" xfId="916"/>
    <cellStyle name="Migliaia 19 5" xfId="917"/>
    <cellStyle name="Migliaia 2" xfId="918"/>
    <cellStyle name="Migliaia 2 2" xfId="919"/>
    <cellStyle name="Migliaia 2 2 2" xfId="920"/>
    <cellStyle name="Migliaia 2 3" xfId="921"/>
    <cellStyle name="Migliaia 2 3 2" xfId="922"/>
    <cellStyle name="Migliaia 2 4" xfId="923"/>
    <cellStyle name="Migliaia 2 4 2" xfId="924"/>
    <cellStyle name="Migliaia 2 4 3" xfId="925"/>
    <cellStyle name="Migliaia 2 4 3 2" xfId="926"/>
    <cellStyle name="Migliaia 2 4 4" xfId="927"/>
    <cellStyle name="Migliaia 2 5" xfId="928"/>
    <cellStyle name="Migliaia 2 5 2" xfId="929"/>
    <cellStyle name="Migliaia 2 5 2 2" xfId="930"/>
    <cellStyle name="Migliaia 2 5 3" xfId="931"/>
    <cellStyle name="Migliaia 2 6" xfId="932"/>
    <cellStyle name="Migliaia 2_Domestico_reg&amp;naz" xfId="933"/>
    <cellStyle name="Migliaia 20" xfId="934"/>
    <cellStyle name="Migliaia 20 2" xfId="935"/>
    <cellStyle name="Migliaia 20 2 2" xfId="936"/>
    <cellStyle name="Migliaia 20 3" xfId="937"/>
    <cellStyle name="Migliaia 20 3 2" xfId="938"/>
    <cellStyle name="Migliaia 20 3 3" xfId="939"/>
    <cellStyle name="Migliaia 20 3 3 2" xfId="940"/>
    <cellStyle name="Migliaia 20 3 4" xfId="941"/>
    <cellStyle name="Migliaia 20 4" xfId="942"/>
    <cellStyle name="Migliaia 20 4 2" xfId="943"/>
    <cellStyle name="Migliaia 20 4 2 2" xfId="944"/>
    <cellStyle name="Migliaia 20 4 3" xfId="945"/>
    <cellStyle name="Migliaia 20 5" xfId="946"/>
    <cellStyle name="Migliaia 21" xfId="947"/>
    <cellStyle name="Migliaia 21 2" xfId="948"/>
    <cellStyle name="Migliaia 21 2 2" xfId="949"/>
    <cellStyle name="Migliaia 21 3" xfId="950"/>
    <cellStyle name="Migliaia 21 3 2" xfId="951"/>
    <cellStyle name="Migliaia 21 3 3" xfId="952"/>
    <cellStyle name="Migliaia 21 3 3 2" xfId="953"/>
    <cellStyle name="Migliaia 21 3 4" xfId="954"/>
    <cellStyle name="Migliaia 21 4" xfId="955"/>
    <cellStyle name="Migliaia 21 4 2" xfId="956"/>
    <cellStyle name="Migliaia 21 4 2 2" xfId="957"/>
    <cellStyle name="Migliaia 21 4 3" xfId="958"/>
    <cellStyle name="Migliaia 21 5" xfId="959"/>
    <cellStyle name="Migliaia 22" xfId="960"/>
    <cellStyle name="Migliaia 22 2" xfId="961"/>
    <cellStyle name="Migliaia 22 2 2" xfId="962"/>
    <cellStyle name="Migliaia 22 3" xfId="963"/>
    <cellStyle name="Migliaia 22 3 2" xfId="964"/>
    <cellStyle name="Migliaia 22 3 3" xfId="965"/>
    <cellStyle name="Migliaia 22 3 3 2" xfId="966"/>
    <cellStyle name="Migliaia 22 3 4" xfId="967"/>
    <cellStyle name="Migliaia 22 4" xfId="968"/>
    <cellStyle name="Migliaia 22 4 2" xfId="969"/>
    <cellStyle name="Migliaia 22 4 2 2" xfId="970"/>
    <cellStyle name="Migliaia 22 4 3" xfId="971"/>
    <cellStyle name="Migliaia 22 5" xfId="972"/>
    <cellStyle name="Migliaia 23" xfId="973"/>
    <cellStyle name="Migliaia 23 2" xfId="974"/>
    <cellStyle name="Migliaia 23 2 2" xfId="975"/>
    <cellStyle name="Migliaia 23 3" xfId="976"/>
    <cellStyle name="Migliaia 23 3 2" xfId="977"/>
    <cellStyle name="Migliaia 23 3 3" xfId="978"/>
    <cellStyle name="Migliaia 23 3 3 2" xfId="979"/>
    <cellStyle name="Migliaia 23 3 4" xfId="980"/>
    <cellStyle name="Migliaia 23 4" xfId="981"/>
    <cellStyle name="Migliaia 23 4 2" xfId="982"/>
    <cellStyle name="Migliaia 23 4 2 2" xfId="983"/>
    <cellStyle name="Migliaia 23 4 3" xfId="984"/>
    <cellStyle name="Migliaia 23 5" xfId="985"/>
    <cellStyle name="Migliaia 24" xfId="986"/>
    <cellStyle name="Migliaia 24 2" xfId="987"/>
    <cellStyle name="Migliaia 24 2 2" xfId="988"/>
    <cellStyle name="Migliaia 24 3" xfId="989"/>
    <cellStyle name="Migliaia 24 3 2" xfId="990"/>
    <cellStyle name="Migliaia 24 3 3" xfId="991"/>
    <cellStyle name="Migliaia 24 3 3 2" xfId="992"/>
    <cellStyle name="Migliaia 24 3 4" xfId="993"/>
    <cellStyle name="Migliaia 24 4" xfId="994"/>
    <cellStyle name="Migliaia 24 4 2" xfId="995"/>
    <cellStyle name="Migliaia 24 4 2 2" xfId="996"/>
    <cellStyle name="Migliaia 24 4 3" xfId="997"/>
    <cellStyle name="Migliaia 24 5" xfId="998"/>
    <cellStyle name="Migliaia 25" xfId="999"/>
    <cellStyle name="Migliaia 25 2" xfId="1000"/>
    <cellStyle name="Migliaia 25 2 2" xfId="1001"/>
    <cellStyle name="Migliaia 25 3" xfId="1002"/>
    <cellStyle name="Migliaia 25 3 2" xfId="1003"/>
    <cellStyle name="Migliaia 25 3 3" xfId="1004"/>
    <cellStyle name="Migliaia 25 3 3 2" xfId="1005"/>
    <cellStyle name="Migliaia 25 3 4" xfId="1006"/>
    <cellStyle name="Migliaia 25 4" xfId="1007"/>
    <cellStyle name="Migliaia 25 4 2" xfId="1008"/>
    <cellStyle name="Migliaia 25 4 2 2" xfId="1009"/>
    <cellStyle name="Migliaia 25 4 3" xfId="1010"/>
    <cellStyle name="Migliaia 25 5" xfId="1011"/>
    <cellStyle name="Migliaia 26" xfId="1012"/>
    <cellStyle name="Migliaia 26 2" xfId="1013"/>
    <cellStyle name="Migliaia 26 2 2" xfId="1014"/>
    <cellStyle name="Migliaia 26 3" xfId="1015"/>
    <cellStyle name="Migliaia 26 3 2" xfId="1016"/>
    <cellStyle name="Migliaia 26 3 3" xfId="1017"/>
    <cellStyle name="Migliaia 26 3 3 2" xfId="1018"/>
    <cellStyle name="Migliaia 26 3 4" xfId="1019"/>
    <cellStyle name="Migliaia 26 4" xfId="1020"/>
    <cellStyle name="Migliaia 26 4 2" xfId="1021"/>
    <cellStyle name="Migliaia 26 4 2 2" xfId="1022"/>
    <cellStyle name="Migliaia 26 4 3" xfId="1023"/>
    <cellStyle name="Migliaia 26 5" xfId="1024"/>
    <cellStyle name="Migliaia 27" xfId="1025"/>
    <cellStyle name="Migliaia 27 2" xfId="1026"/>
    <cellStyle name="Migliaia 27 2 2" xfId="1027"/>
    <cellStyle name="Migliaia 27 3" xfId="1028"/>
    <cellStyle name="Migliaia 27 3 2" xfId="1029"/>
    <cellStyle name="Migliaia 27 3 3" xfId="1030"/>
    <cellStyle name="Migliaia 27 3 3 2" xfId="1031"/>
    <cellStyle name="Migliaia 27 3 4" xfId="1032"/>
    <cellStyle name="Migliaia 27 4" xfId="1033"/>
    <cellStyle name="Migliaia 27 4 2" xfId="1034"/>
    <cellStyle name="Migliaia 27 4 2 2" xfId="1035"/>
    <cellStyle name="Migliaia 27 4 3" xfId="1036"/>
    <cellStyle name="Migliaia 27 5" xfId="1037"/>
    <cellStyle name="Migliaia 28" xfId="1038"/>
    <cellStyle name="Migliaia 28 2" xfId="1039"/>
    <cellStyle name="Migliaia 28 2 2" xfId="1040"/>
    <cellStyle name="Migliaia 28 3" xfId="1041"/>
    <cellStyle name="Migliaia 28 3 2" xfId="1042"/>
    <cellStyle name="Migliaia 28 3 3" xfId="1043"/>
    <cellStyle name="Migliaia 28 3 3 2" xfId="1044"/>
    <cellStyle name="Migliaia 28 3 4" xfId="1045"/>
    <cellStyle name="Migliaia 28 4" xfId="1046"/>
    <cellStyle name="Migliaia 28 4 2" xfId="1047"/>
    <cellStyle name="Migliaia 28 4 2 2" xfId="1048"/>
    <cellStyle name="Migliaia 28 4 3" xfId="1049"/>
    <cellStyle name="Migliaia 28 5" xfId="1050"/>
    <cellStyle name="Migliaia 29" xfId="1051"/>
    <cellStyle name="Migliaia 29 2" xfId="1052"/>
    <cellStyle name="Migliaia 29 2 2" xfId="1053"/>
    <cellStyle name="Migliaia 29 3" xfId="1054"/>
    <cellStyle name="Migliaia 29 3 2" xfId="1055"/>
    <cellStyle name="Migliaia 29 3 3" xfId="1056"/>
    <cellStyle name="Migliaia 29 3 3 2" xfId="1057"/>
    <cellStyle name="Migliaia 29 3 4" xfId="1058"/>
    <cellStyle name="Migliaia 29 4" xfId="1059"/>
    <cellStyle name="Migliaia 29 4 2" xfId="1060"/>
    <cellStyle name="Migliaia 29 4 2 2" xfId="1061"/>
    <cellStyle name="Migliaia 29 4 3" xfId="1062"/>
    <cellStyle name="Migliaia 29 5" xfId="1063"/>
    <cellStyle name="Migliaia 3" xfId="1064"/>
    <cellStyle name="Migliaia 3 2" xfId="1065"/>
    <cellStyle name="Migliaia 3 2 2" xfId="1066"/>
    <cellStyle name="Migliaia 3 3" xfId="1067"/>
    <cellStyle name="Migliaia 3 3 2" xfId="1068"/>
    <cellStyle name="Migliaia 3 3 3" xfId="1069"/>
    <cellStyle name="Migliaia 3 3 3 2" xfId="1070"/>
    <cellStyle name="Migliaia 3 3 4" xfId="1071"/>
    <cellStyle name="Migliaia 3 4" xfId="1072"/>
    <cellStyle name="Migliaia 3 4 2" xfId="1073"/>
    <cellStyle name="Migliaia 3 4 2 2" xfId="1074"/>
    <cellStyle name="Migliaia 3 4 3" xfId="1075"/>
    <cellStyle name="Migliaia 3 5" xfId="1076"/>
    <cellStyle name="Migliaia 30" xfId="1077"/>
    <cellStyle name="Migliaia 30 2" xfId="1078"/>
    <cellStyle name="Migliaia 30 2 2" xfId="1079"/>
    <cellStyle name="Migliaia 30 3" xfId="1080"/>
    <cellStyle name="Migliaia 30 3 2" xfId="1081"/>
    <cellStyle name="Migliaia 30 3 3" xfId="1082"/>
    <cellStyle name="Migliaia 30 3 3 2" xfId="1083"/>
    <cellStyle name="Migliaia 30 3 4" xfId="1084"/>
    <cellStyle name="Migliaia 30 4" xfId="1085"/>
    <cellStyle name="Migliaia 30 4 2" xfId="1086"/>
    <cellStyle name="Migliaia 30 4 2 2" xfId="1087"/>
    <cellStyle name="Migliaia 30 4 3" xfId="1088"/>
    <cellStyle name="Migliaia 30 5" xfId="1089"/>
    <cellStyle name="Migliaia 31" xfId="1090"/>
    <cellStyle name="Migliaia 31 2" xfId="1091"/>
    <cellStyle name="Migliaia 31 2 2" xfId="1092"/>
    <cellStyle name="Migliaia 31 3" xfId="1093"/>
    <cellStyle name="Migliaia 31 3 2" xfId="1094"/>
    <cellStyle name="Migliaia 31 3 3" xfId="1095"/>
    <cellStyle name="Migliaia 31 3 3 2" xfId="1096"/>
    <cellStyle name="Migliaia 31 3 4" xfId="1097"/>
    <cellStyle name="Migliaia 31 4" xfId="1098"/>
    <cellStyle name="Migliaia 31 4 2" xfId="1099"/>
    <cellStyle name="Migliaia 31 4 2 2" xfId="1100"/>
    <cellStyle name="Migliaia 31 4 3" xfId="1101"/>
    <cellStyle name="Migliaia 31 5" xfId="1102"/>
    <cellStyle name="Migliaia 32" xfId="1103"/>
    <cellStyle name="Migliaia 32 2" xfId="1104"/>
    <cellStyle name="Migliaia 32 2 2" xfId="1105"/>
    <cellStyle name="Migliaia 32 3" xfId="1106"/>
    <cellStyle name="Migliaia 32 3 2" xfId="1107"/>
    <cellStyle name="Migliaia 32 3 3" xfId="1108"/>
    <cellStyle name="Migliaia 32 3 3 2" xfId="1109"/>
    <cellStyle name="Migliaia 32 3 4" xfId="1110"/>
    <cellStyle name="Migliaia 32 4" xfId="1111"/>
    <cellStyle name="Migliaia 32 4 2" xfId="1112"/>
    <cellStyle name="Migliaia 32 4 2 2" xfId="1113"/>
    <cellStyle name="Migliaia 32 4 3" xfId="1114"/>
    <cellStyle name="Migliaia 32 5" xfId="1115"/>
    <cellStyle name="Migliaia 33" xfId="1116"/>
    <cellStyle name="Migliaia 33 2" xfId="1117"/>
    <cellStyle name="Migliaia 33 2 2" xfId="1118"/>
    <cellStyle name="Migliaia 33 3" xfId="1119"/>
    <cellStyle name="Migliaia 33 3 2" xfId="1120"/>
    <cellStyle name="Migliaia 33 3 3" xfId="1121"/>
    <cellStyle name="Migliaia 33 3 3 2" xfId="1122"/>
    <cellStyle name="Migliaia 33 3 4" xfId="1123"/>
    <cellStyle name="Migliaia 33 4" xfId="1124"/>
    <cellStyle name="Migliaia 33 4 2" xfId="1125"/>
    <cellStyle name="Migliaia 33 4 2 2" xfId="1126"/>
    <cellStyle name="Migliaia 33 4 3" xfId="1127"/>
    <cellStyle name="Migliaia 33 5" xfId="1128"/>
    <cellStyle name="Migliaia 34" xfId="1129"/>
    <cellStyle name="Migliaia 34 2" xfId="1130"/>
    <cellStyle name="Migliaia 34 2 2" xfId="1131"/>
    <cellStyle name="Migliaia 34 3" xfId="1132"/>
    <cellStyle name="Migliaia 34 3 2" xfId="1133"/>
    <cellStyle name="Migliaia 34 3 3" xfId="1134"/>
    <cellStyle name="Migliaia 34 3 3 2" xfId="1135"/>
    <cellStyle name="Migliaia 34 3 4" xfId="1136"/>
    <cellStyle name="Migliaia 34 4" xfId="1137"/>
    <cellStyle name="Migliaia 34 4 2" xfId="1138"/>
    <cellStyle name="Migliaia 34 4 2 2" xfId="1139"/>
    <cellStyle name="Migliaia 34 4 3" xfId="1140"/>
    <cellStyle name="Migliaia 34 5" xfId="1141"/>
    <cellStyle name="Migliaia 35" xfId="1142"/>
    <cellStyle name="Migliaia 35 2" xfId="1143"/>
    <cellStyle name="Migliaia 35 2 2" xfId="1144"/>
    <cellStyle name="Migliaia 35 3" xfId="1145"/>
    <cellStyle name="Migliaia 35 3 2" xfId="1146"/>
    <cellStyle name="Migliaia 35 3 3" xfId="1147"/>
    <cellStyle name="Migliaia 35 3 3 2" xfId="1148"/>
    <cellStyle name="Migliaia 35 3 4" xfId="1149"/>
    <cellStyle name="Migliaia 35 4" xfId="1150"/>
    <cellStyle name="Migliaia 35 4 2" xfId="1151"/>
    <cellStyle name="Migliaia 35 4 2 2" xfId="1152"/>
    <cellStyle name="Migliaia 35 4 3" xfId="1153"/>
    <cellStyle name="Migliaia 35 5" xfId="1154"/>
    <cellStyle name="Migliaia 36" xfId="1155"/>
    <cellStyle name="Migliaia 36 2" xfId="1156"/>
    <cellStyle name="Migliaia 36 2 2" xfId="1157"/>
    <cellStyle name="Migliaia 36 3" xfId="1158"/>
    <cellStyle name="Migliaia 36 3 2" xfId="1159"/>
    <cellStyle name="Migliaia 36 3 3" xfId="1160"/>
    <cellStyle name="Migliaia 36 3 3 2" xfId="1161"/>
    <cellStyle name="Migliaia 36 3 4" xfId="1162"/>
    <cellStyle name="Migliaia 36 4" xfId="1163"/>
    <cellStyle name="Migliaia 36 4 2" xfId="1164"/>
    <cellStyle name="Migliaia 36 4 2 2" xfId="1165"/>
    <cellStyle name="Migliaia 36 4 3" xfId="1166"/>
    <cellStyle name="Migliaia 36 5" xfId="1167"/>
    <cellStyle name="Migliaia 37" xfId="1168"/>
    <cellStyle name="Migliaia 37 2" xfId="1169"/>
    <cellStyle name="Migliaia 37 2 2" xfId="1170"/>
    <cellStyle name="Migliaia 37 3" xfId="1171"/>
    <cellStyle name="Migliaia 37 3 2" xfId="1172"/>
    <cellStyle name="Migliaia 37 3 3" xfId="1173"/>
    <cellStyle name="Migliaia 37 3 3 2" xfId="1174"/>
    <cellStyle name="Migliaia 37 3 4" xfId="1175"/>
    <cellStyle name="Migliaia 37 4" xfId="1176"/>
    <cellStyle name="Migliaia 37 4 2" xfId="1177"/>
    <cellStyle name="Migliaia 37 4 2 2" xfId="1178"/>
    <cellStyle name="Migliaia 37 4 3" xfId="1179"/>
    <cellStyle name="Migliaia 37 5" xfId="1180"/>
    <cellStyle name="Migliaia 38" xfId="1181"/>
    <cellStyle name="Migliaia 38 2" xfId="1182"/>
    <cellStyle name="Migliaia 38 2 2" xfId="1183"/>
    <cellStyle name="Migliaia 38 3" xfId="1184"/>
    <cellStyle name="Migliaia 38 3 2" xfId="1185"/>
    <cellStyle name="Migliaia 38 3 3" xfId="1186"/>
    <cellStyle name="Migliaia 38 3 3 2" xfId="1187"/>
    <cellStyle name="Migliaia 38 3 4" xfId="1188"/>
    <cellStyle name="Migliaia 38 4" xfId="1189"/>
    <cellStyle name="Migliaia 38 4 2" xfId="1190"/>
    <cellStyle name="Migliaia 38 4 2 2" xfId="1191"/>
    <cellStyle name="Migliaia 38 4 3" xfId="1192"/>
    <cellStyle name="Migliaia 38 5" xfId="1193"/>
    <cellStyle name="Migliaia 39" xfId="1194"/>
    <cellStyle name="Migliaia 39 2" xfId="1195"/>
    <cellStyle name="Migliaia 39 2 2" xfId="1196"/>
    <cellStyle name="Migliaia 39 3" xfId="1197"/>
    <cellStyle name="Migliaia 39 3 2" xfId="1198"/>
    <cellStyle name="Migliaia 39 3 3" xfId="1199"/>
    <cellStyle name="Migliaia 39 3 3 2" xfId="1200"/>
    <cellStyle name="Migliaia 39 3 4" xfId="1201"/>
    <cellStyle name="Migliaia 39 4" xfId="1202"/>
    <cellStyle name="Migliaia 39 4 2" xfId="1203"/>
    <cellStyle name="Migliaia 39 4 2 2" xfId="1204"/>
    <cellStyle name="Migliaia 39 4 3" xfId="1205"/>
    <cellStyle name="Migliaia 39 5" xfId="1206"/>
    <cellStyle name="Migliaia 4" xfId="1207"/>
    <cellStyle name="Migliaia 4 2" xfId="1208"/>
    <cellStyle name="Migliaia 4 2 2" xfId="1209"/>
    <cellStyle name="Migliaia 4 3" xfId="1210"/>
    <cellStyle name="Migliaia 4 3 2" xfId="1211"/>
    <cellStyle name="Migliaia 4 3 3" xfId="1212"/>
    <cellStyle name="Migliaia 4 3 3 2" xfId="1213"/>
    <cellStyle name="Migliaia 4 3 4" xfId="1214"/>
    <cellStyle name="Migliaia 4 4" xfId="1215"/>
    <cellStyle name="Migliaia 4 4 2" xfId="1216"/>
    <cellStyle name="Migliaia 4 4 2 2" xfId="1217"/>
    <cellStyle name="Migliaia 4 4 3" xfId="1218"/>
    <cellStyle name="Migliaia 4 5" xfId="1219"/>
    <cellStyle name="Migliaia 40" xfId="1220"/>
    <cellStyle name="Migliaia 40 2" xfId="1221"/>
    <cellStyle name="Migliaia 40 2 2" xfId="1222"/>
    <cellStyle name="Migliaia 40 3" xfId="1223"/>
    <cellStyle name="Migliaia 40 3 2" xfId="1224"/>
    <cellStyle name="Migliaia 40 3 3" xfId="1225"/>
    <cellStyle name="Migliaia 40 3 3 2" xfId="1226"/>
    <cellStyle name="Migliaia 40 3 4" xfId="1227"/>
    <cellStyle name="Migliaia 40 4" xfId="1228"/>
    <cellStyle name="Migliaia 40 4 2" xfId="1229"/>
    <cellStyle name="Migliaia 40 4 2 2" xfId="1230"/>
    <cellStyle name="Migliaia 40 4 3" xfId="1231"/>
    <cellStyle name="Migliaia 40 5" xfId="1232"/>
    <cellStyle name="Migliaia 41" xfId="1233"/>
    <cellStyle name="Migliaia 41 2" xfId="1234"/>
    <cellStyle name="Migliaia 41 2 2" xfId="1235"/>
    <cellStyle name="Migliaia 41 3" xfId="1236"/>
    <cellStyle name="Migliaia 41 3 2" xfId="1237"/>
    <cellStyle name="Migliaia 41 3 3" xfId="1238"/>
    <cellStyle name="Migliaia 41 3 3 2" xfId="1239"/>
    <cellStyle name="Migliaia 41 3 4" xfId="1240"/>
    <cellStyle name="Migliaia 41 4" xfId="1241"/>
    <cellStyle name="Migliaia 41 4 2" xfId="1242"/>
    <cellStyle name="Migliaia 41 4 2 2" xfId="1243"/>
    <cellStyle name="Migliaia 41 4 3" xfId="1244"/>
    <cellStyle name="Migliaia 41 5" xfId="1245"/>
    <cellStyle name="Migliaia 42" xfId="1246"/>
    <cellStyle name="Migliaia 42 2" xfId="1247"/>
    <cellStyle name="Migliaia 42 2 2" xfId="1248"/>
    <cellStyle name="Migliaia 42 3" xfId="1249"/>
    <cellStyle name="Migliaia 42 3 2" xfId="1250"/>
    <cellStyle name="Migliaia 42 3 3" xfId="1251"/>
    <cellStyle name="Migliaia 42 3 3 2" xfId="1252"/>
    <cellStyle name="Migliaia 42 3 4" xfId="1253"/>
    <cellStyle name="Migliaia 42 4" xfId="1254"/>
    <cellStyle name="Migliaia 42 4 2" xfId="1255"/>
    <cellStyle name="Migliaia 42 4 2 2" xfId="1256"/>
    <cellStyle name="Migliaia 42 4 3" xfId="1257"/>
    <cellStyle name="Migliaia 42 5" xfId="1258"/>
    <cellStyle name="Migliaia 43" xfId="1259"/>
    <cellStyle name="Migliaia 43 2" xfId="1260"/>
    <cellStyle name="Migliaia 43 2 2" xfId="1261"/>
    <cellStyle name="Migliaia 43 3" xfId="1262"/>
    <cellStyle name="Migliaia 43 3 2" xfId="1263"/>
    <cellStyle name="Migliaia 43 3 3" xfId="1264"/>
    <cellStyle name="Migliaia 43 3 3 2" xfId="1265"/>
    <cellStyle name="Migliaia 43 3 4" xfId="1266"/>
    <cellStyle name="Migliaia 43 4" xfId="1267"/>
    <cellStyle name="Migliaia 43 4 2" xfId="1268"/>
    <cellStyle name="Migliaia 43 4 2 2" xfId="1269"/>
    <cellStyle name="Migliaia 43 4 3" xfId="1270"/>
    <cellStyle name="Migliaia 43 5" xfId="1271"/>
    <cellStyle name="Migliaia 44" xfId="1272"/>
    <cellStyle name="Migliaia 44 2" xfId="1273"/>
    <cellStyle name="Migliaia 44 2 2" xfId="1274"/>
    <cellStyle name="Migliaia 44 3" xfId="1275"/>
    <cellStyle name="Migliaia 44 3 2" xfId="1276"/>
    <cellStyle name="Migliaia 44 3 3" xfId="1277"/>
    <cellStyle name="Migliaia 44 3 3 2" xfId="1278"/>
    <cellStyle name="Migliaia 44 3 4" xfId="1279"/>
    <cellStyle name="Migliaia 44 4" xfId="1280"/>
    <cellStyle name="Migliaia 44 4 2" xfId="1281"/>
    <cellStyle name="Migliaia 44 4 2 2" xfId="1282"/>
    <cellStyle name="Migliaia 44 4 3" xfId="1283"/>
    <cellStyle name="Migliaia 44 5" xfId="1284"/>
    <cellStyle name="Migliaia 45" xfId="1285"/>
    <cellStyle name="Migliaia 45 2" xfId="1286"/>
    <cellStyle name="Migliaia 45 2 2" xfId="1287"/>
    <cellStyle name="Migliaia 45 3" xfId="1288"/>
    <cellStyle name="Migliaia 45 3 2" xfId="1289"/>
    <cellStyle name="Migliaia 45 3 3" xfId="1290"/>
    <cellStyle name="Migliaia 45 3 3 2" xfId="1291"/>
    <cellStyle name="Migliaia 45 3 4" xfId="1292"/>
    <cellStyle name="Migliaia 45 4" xfId="1293"/>
    <cellStyle name="Migliaia 45 4 2" xfId="1294"/>
    <cellStyle name="Migliaia 45 4 2 2" xfId="1295"/>
    <cellStyle name="Migliaia 45 4 3" xfId="1296"/>
    <cellStyle name="Migliaia 45 5" xfId="1297"/>
    <cellStyle name="Migliaia 46" xfId="1298"/>
    <cellStyle name="Migliaia 46 2" xfId="1299"/>
    <cellStyle name="Migliaia 46 2 2" xfId="1300"/>
    <cellStyle name="Migliaia 46 3" xfId="1301"/>
    <cellStyle name="Migliaia 46 3 2" xfId="1302"/>
    <cellStyle name="Migliaia 46 3 3" xfId="1303"/>
    <cellStyle name="Migliaia 46 3 3 2" xfId="1304"/>
    <cellStyle name="Migliaia 46 3 4" xfId="1305"/>
    <cellStyle name="Migliaia 46 4" xfId="1306"/>
    <cellStyle name="Migliaia 46 4 2" xfId="1307"/>
    <cellStyle name="Migliaia 46 4 2 2" xfId="1308"/>
    <cellStyle name="Migliaia 46 4 3" xfId="1309"/>
    <cellStyle name="Migliaia 46 5" xfId="1310"/>
    <cellStyle name="Migliaia 47" xfId="1311"/>
    <cellStyle name="Migliaia 47 2" xfId="1312"/>
    <cellStyle name="Migliaia 47 2 2" xfId="1313"/>
    <cellStyle name="Migliaia 47 3" xfId="1314"/>
    <cellStyle name="Migliaia 47 3 2" xfId="1315"/>
    <cellStyle name="Migliaia 47 3 3" xfId="1316"/>
    <cellStyle name="Migliaia 47 3 3 2" xfId="1317"/>
    <cellStyle name="Migliaia 47 3 4" xfId="1318"/>
    <cellStyle name="Migliaia 47 4" xfId="1319"/>
    <cellStyle name="Migliaia 47 4 2" xfId="1320"/>
    <cellStyle name="Migliaia 47 4 2 2" xfId="1321"/>
    <cellStyle name="Migliaia 47 4 3" xfId="1322"/>
    <cellStyle name="Migliaia 47 5" xfId="1323"/>
    <cellStyle name="Migliaia 48" xfId="1324"/>
    <cellStyle name="Migliaia 48 2" xfId="1325"/>
    <cellStyle name="Migliaia 48 2 2" xfId="1326"/>
    <cellStyle name="Migliaia 48 3" xfId="1327"/>
    <cellStyle name="Migliaia 48 3 2" xfId="1328"/>
    <cellStyle name="Migliaia 48 3 3" xfId="1329"/>
    <cellStyle name="Migliaia 48 3 3 2" xfId="1330"/>
    <cellStyle name="Migliaia 48 3 4" xfId="1331"/>
    <cellStyle name="Migliaia 48 4" xfId="1332"/>
    <cellStyle name="Migliaia 48 4 2" xfId="1333"/>
    <cellStyle name="Migliaia 48 4 2 2" xfId="1334"/>
    <cellStyle name="Migliaia 48 4 3" xfId="1335"/>
    <cellStyle name="Migliaia 48 5" xfId="1336"/>
    <cellStyle name="Migliaia 49" xfId="1337"/>
    <cellStyle name="Migliaia 49 2" xfId="1338"/>
    <cellStyle name="Migliaia 49 2 2" xfId="1339"/>
    <cellStyle name="Migliaia 49 3" xfId="1340"/>
    <cellStyle name="Migliaia 49 3 2" xfId="1341"/>
    <cellStyle name="Migliaia 49 3 3" xfId="1342"/>
    <cellStyle name="Migliaia 49 3 3 2" xfId="1343"/>
    <cellStyle name="Migliaia 49 3 4" xfId="1344"/>
    <cellStyle name="Migliaia 49 4" xfId="1345"/>
    <cellStyle name="Migliaia 49 4 2" xfId="1346"/>
    <cellStyle name="Migliaia 49 4 2 2" xfId="1347"/>
    <cellStyle name="Migliaia 49 4 3" xfId="1348"/>
    <cellStyle name="Migliaia 49 5" xfId="1349"/>
    <cellStyle name="Migliaia 5" xfId="1350"/>
    <cellStyle name="Migliaia 5 2" xfId="1351"/>
    <cellStyle name="Migliaia 5 2 2" xfId="1352"/>
    <cellStyle name="Migliaia 5 3" xfId="1353"/>
    <cellStyle name="Migliaia 5 3 2" xfId="1354"/>
    <cellStyle name="Migliaia 5 3 3" xfId="1355"/>
    <cellStyle name="Migliaia 5 3 3 2" xfId="1356"/>
    <cellStyle name="Migliaia 5 3 4" xfId="1357"/>
    <cellStyle name="Migliaia 5 4" xfId="1358"/>
    <cellStyle name="Migliaia 5 4 2" xfId="1359"/>
    <cellStyle name="Migliaia 5 4 2 2" xfId="1360"/>
    <cellStyle name="Migliaia 5 4 3" xfId="1361"/>
    <cellStyle name="Migliaia 5 5" xfId="1362"/>
    <cellStyle name="Migliaia 50" xfId="1363"/>
    <cellStyle name="Migliaia 50 2" xfId="1364"/>
    <cellStyle name="Migliaia 50 2 2" xfId="1365"/>
    <cellStyle name="Migliaia 50 3" xfId="1366"/>
    <cellStyle name="Migliaia 50 3 2" xfId="1367"/>
    <cellStyle name="Migliaia 50 3 3" xfId="1368"/>
    <cellStyle name="Migliaia 50 3 3 2" xfId="1369"/>
    <cellStyle name="Migliaia 50 3 4" xfId="1370"/>
    <cellStyle name="Migliaia 50 4" xfId="1371"/>
    <cellStyle name="Migliaia 50 4 2" xfId="1372"/>
    <cellStyle name="Migliaia 50 4 2 2" xfId="1373"/>
    <cellStyle name="Migliaia 50 4 3" xfId="1374"/>
    <cellStyle name="Migliaia 50 5" xfId="1375"/>
    <cellStyle name="Migliaia 51" xfId="1376"/>
    <cellStyle name="Migliaia 51 2" xfId="1377"/>
    <cellStyle name="Migliaia 51 2 2" xfId="1378"/>
    <cellStyle name="Migliaia 51 3" xfId="1379"/>
    <cellStyle name="Migliaia 51 3 2" xfId="1380"/>
    <cellStyle name="Migliaia 51 3 3" xfId="1381"/>
    <cellStyle name="Migliaia 51 3 3 2" xfId="1382"/>
    <cellStyle name="Migliaia 51 3 4" xfId="1383"/>
    <cellStyle name="Migliaia 51 4" xfId="1384"/>
    <cellStyle name="Migliaia 51 4 2" xfId="1385"/>
    <cellStyle name="Migliaia 51 4 2 2" xfId="1386"/>
    <cellStyle name="Migliaia 51 4 3" xfId="1387"/>
    <cellStyle name="Migliaia 51 5" xfId="1388"/>
    <cellStyle name="Migliaia 52" xfId="1389"/>
    <cellStyle name="Migliaia 52 2" xfId="1390"/>
    <cellStyle name="Migliaia 52 2 2" xfId="1391"/>
    <cellStyle name="Migliaia 52 3" xfId="1392"/>
    <cellStyle name="Migliaia 52 3 2" xfId="1393"/>
    <cellStyle name="Migliaia 52 3 3" xfId="1394"/>
    <cellStyle name="Migliaia 52 3 3 2" xfId="1395"/>
    <cellStyle name="Migliaia 52 3 4" xfId="1396"/>
    <cellStyle name="Migliaia 52 4" xfId="1397"/>
    <cellStyle name="Migliaia 52 4 2" xfId="1398"/>
    <cellStyle name="Migliaia 52 4 2 2" xfId="1399"/>
    <cellStyle name="Migliaia 52 4 3" xfId="1400"/>
    <cellStyle name="Migliaia 52 5" xfId="1401"/>
    <cellStyle name="Migliaia 53" xfId="1402"/>
    <cellStyle name="Migliaia 53 2" xfId="1403"/>
    <cellStyle name="Migliaia 53 2 2" xfId="1404"/>
    <cellStyle name="Migliaia 53 3" xfId="1405"/>
    <cellStyle name="Migliaia 53 3 2" xfId="1406"/>
    <cellStyle name="Migliaia 53 3 3" xfId="1407"/>
    <cellStyle name="Migliaia 53 3 3 2" xfId="1408"/>
    <cellStyle name="Migliaia 53 3 4" xfId="1409"/>
    <cellStyle name="Migliaia 53 4" xfId="1410"/>
    <cellStyle name="Migliaia 53 4 2" xfId="1411"/>
    <cellStyle name="Migliaia 53 4 2 2" xfId="1412"/>
    <cellStyle name="Migliaia 53 4 3" xfId="1413"/>
    <cellStyle name="Migliaia 53 5" xfId="1414"/>
    <cellStyle name="Migliaia 54" xfId="1415"/>
    <cellStyle name="Migliaia 54 2" xfId="1416"/>
    <cellStyle name="Migliaia 54 2 2" xfId="1417"/>
    <cellStyle name="Migliaia 54 3" xfId="1418"/>
    <cellStyle name="Migliaia 54 3 2" xfId="1419"/>
    <cellStyle name="Migliaia 54 3 3" xfId="1420"/>
    <cellStyle name="Migliaia 54 3 3 2" xfId="1421"/>
    <cellStyle name="Migliaia 54 3 4" xfId="1422"/>
    <cellStyle name="Migliaia 54 4" xfId="1423"/>
    <cellStyle name="Migliaia 54 4 2" xfId="1424"/>
    <cellStyle name="Migliaia 54 4 2 2" xfId="1425"/>
    <cellStyle name="Migliaia 54 4 3" xfId="1426"/>
    <cellStyle name="Migliaia 54 5" xfId="1427"/>
    <cellStyle name="Migliaia 55" xfId="1428"/>
    <cellStyle name="Migliaia 55 2" xfId="1429"/>
    <cellStyle name="Migliaia 55 2 2" xfId="1430"/>
    <cellStyle name="Migliaia 55 3" xfId="1431"/>
    <cellStyle name="Migliaia 55 3 2" xfId="1432"/>
    <cellStyle name="Migliaia 55 3 3" xfId="1433"/>
    <cellStyle name="Migliaia 55 3 3 2" xfId="1434"/>
    <cellStyle name="Migliaia 55 3 4" xfId="1435"/>
    <cellStyle name="Migliaia 55 4" xfId="1436"/>
    <cellStyle name="Migliaia 55 4 2" xfId="1437"/>
    <cellStyle name="Migliaia 55 4 2 2" xfId="1438"/>
    <cellStyle name="Migliaia 55 4 3" xfId="1439"/>
    <cellStyle name="Migliaia 55 5" xfId="1440"/>
    <cellStyle name="Migliaia 56" xfId="1441"/>
    <cellStyle name="Migliaia 56 2" xfId="1442"/>
    <cellStyle name="Migliaia 56 2 2" xfId="1443"/>
    <cellStyle name="Migliaia 56 3" xfId="1444"/>
    <cellStyle name="Migliaia 56 3 2" xfId="1445"/>
    <cellStyle name="Migliaia 56 3 3" xfId="1446"/>
    <cellStyle name="Migliaia 56 3 3 2" xfId="1447"/>
    <cellStyle name="Migliaia 56 3 4" xfId="1448"/>
    <cellStyle name="Migliaia 56 4" xfId="1449"/>
    <cellStyle name="Migliaia 56 4 2" xfId="1450"/>
    <cellStyle name="Migliaia 56 4 2 2" xfId="1451"/>
    <cellStyle name="Migliaia 56 4 3" xfId="1452"/>
    <cellStyle name="Migliaia 56 5" xfId="1453"/>
    <cellStyle name="Migliaia 57" xfId="1454"/>
    <cellStyle name="Migliaia 57 2" xfId="1455"/>
    <cellStyle name="Migliaia 57 2 2" xfId="1456"/>
    <cellStyle name="Migliaia 57 3" xfId="1457"/>
    <cellStyle name="Migliaia 57 3 2" xfId="1458"/>
    <cellStyle name="Migliaia 57 3 3" xfId="1459"/>
    <cellStyle name="Migliaia 57 3 3 2" xfId="1460"/>
    <cellStyle name="Migliaia 57 3 4" xfId="1461"/>
    <cellStyle name="Migliaia 57 4" xfId="1462"/>
    <cellStyle name="Migliaia 57 4 2" xfId="1463"/>
    <cellStyle name="Migliaia 57 4 2 2" xfId="1464"/>
    <cellStyle name="Migliaia 57 4 3" xfId="1465"/>
    <cellStyle name="Migliaia 57 5" xfId="1466"/>
    <cellStyle name="Migliaia 58" xfId="1467"/>
    <cellStyle name="Migliaia 58 2" xfId="1468"/>
    <cellStyle name="Migliaia 58 2 2" xfId="1469"/>
    <cellStyle name="Migliaia 58 3" xfId="1470"/>
    <cellStyle name="Migliaia 58 3 2" xfId="1471"/>
    <cellStyle name="Migliaia 58 3 3" xfId="1472"/>
    <cellStyle name="Migliaia 58 3 3 2" xfId="1473"/>
    <cellStyle name="Migliaia 58 3 4" xfId="1474"/>
    <cellStyle name="Migliaia 58 4" xfId="1475"/>
    <cellStyle name="Migliaia 58 4 2" xfId="1476"/>
    <cellStyle name="Migliaia 58 4 2 2" xfId="1477"/>
    <cellStyle name="Migliaia 58 4 3" xfId="1478"/>
    <cellStyle name="Migliaia 58 5" xfId="1479"/>
    <cellStyle name="Migliaia 59" xfId="1480"/>
    <cellStyle name="Migliaia 59 2" xfId="1481"/>
    <cellStyle name="Migliaia 59 2 2" xfId="1482"/>
    <cellStyle name="Migliaia 59 3" xfId="1483"/>
    <cellStyle name="Migliaia 59 3 2" xfId="1484"/>
    <cellStyle name="Migliaia 59 3 3" xfId="1485"/>
    <cellStyle name="Migliaia 59 3 3 2" xfId="1486"/>
    <cellStyle name="Migliaia 59 3 4" xfId="1487"/>
    <cellStyle name="Migliaia 59 4" xfId="1488"/>
    <cellStyle name="Migliaia 59 4 2" xfId="1489"/>
    <cellStyle name="Migliaia 59 4 2 2" xfId="1490"/>
    <cellStyle name="Migliaia 59 4 3" xfId="1491"/>
    <cellStyle name="Migliaia 59 5" xfId="1492"/>
    <cellStyle name="Migliaia 6" xfId="1493"/>
    <cellStyle name="Migliaia 6 2" xfId="1494"/>
    <cellStyle name="Migliaia 6 2 2" xfId="1495"/>
    <cellStyle name="Migliaia 6 3" xfId="1496"/>
    <cellStyle name="Migliaia 6 3 2" xfId="1497"/>
    <cellStyle name="Migliaia 6 3 3" xfId="1498"/>
    <cellStyle name="Migliaia 6 3 3 2" xfId="1499"/>
    <cellStyle name="Migliaia 6 3 4" xfId="1500"/>
    <cellStyle name="Migliaia 6 4" xfId="1501"/>
    <cellStyle name="Migliaia 6 4 2" xfId="1502"/>
    <cellStyle name="Migliaia 6 4 2 2" xfId="1503"/>
    <cellStyle name="Migliaia 6 4 3" xfId="1504"/>
    <cellStyle name="Migliaia 6 5" xfId="1505"/>
    <cellStyle name="Migliaia 60" xfId="1506"/>
    <cellStyle name="Migliaia 60 2" xfId="1507"/>
    <cellStyle name="Migliaia 60 2 2" xfId="1508"/>
    <cellStyle name="Migliaia 60 3" xfId="1509"/>
    <cellStyle name="Migliaia 60 3 2" xfId="1510"/>
    <cellStyle name="Migliaia 60 3 3" xfId="1511"/>
    <cellStyle name="Migliaia 60 3 3 2" xfId="1512"/>
    <cellStyle name="Migliaia 60 3 4" xfId="1513"/>
    <cellStyle name="Migliaia 60 4" xfId="1514"/>
    <cellStyle name="Migliaia 60 4 2" xfId="1515"/>
    <cellStyle name="Migliaia 60 4 2 2" xfId="1516"/>
    <cellStyle name="Migliaia 60 4 3" xfId="1517"/>
    <cellStyle name="Migliaia 60 5" xfId="1518"/>
    <cellStyle name="Migliaia 61" xfId="1519"/>
    <cellStyle name="Migliaia 61 2" xfId="1520"/>
    <cellStyle name="Migliaia 61 2 2" xfId="1521"/>
    <cellStyle name="Migliaia 61 3" xfId="1522"/>
    <cellStyle name="Migliaia 61 3 2" xfId="1523"/>
    <cellStyle name="Migliaia 61 3 3" xfId="1524"/>
    <cellStyle name="Migliaia 61 3 3 2" xfId="1525"/>
    <cellStyle name="Migliaia 61 3 4" xfId="1526"/>
    <cellStyle name="Migliaia 61 4" xfId="1527"/>
    <cellStyle name="Migliaia 61 4 2" xfId="1528"/>
    <cellStyle name="Migliaia 61 4 2 2" xfId="1529"/>
    <cellStyle name="Migliaia 61 4 3" xfId="1530"/>
    <cellStyle name="Migliaia 61 5" xfId="1531"/>
    <cellStyle name="Migliaia 7" xfId="1532"/>
    <cellStyle name="Migliaia 7 2" xfId="1533"/>
    <cellStyle name="Migliaia 7 2 2" xfId="1534"/>
    <cellStyle name="Migliaia 7 3" xfId="1535"/>
    <cellStyle name="Migliaia 7 3 2" xfId="1536"/>
    <cellStyle name="Migliaia 7 3 3" xfId="1537"/>
    <cellStyle name="Migliaia 7 3 3 2" xfId="1538"/>
    <cellStyle name="Migliaia 7 3 4" xfId="1539"/>
    <cellStyle name="Migliaia 7 4" xfId="1540"/>
    <cellStyle name="Migliaia 7 4 2" xfId="1541"/>
    <cellStyle name="Migliaia 7 4 2 2" xfId="1542"/>
    <cellStyle name="Migliaia 7 4 3" xfId="1543"/>
    <cellStyle name="Migliaia 7 5" xfId="1544"/>
    <cellStyle name="Migliaia 8" xfId="1545"/>
    <cellStyle name="Migliaia 8 2" xfId="1546"/>
    <cellStyle name="Migliaia 8 2 2" xfId="1547"/>
    <cellStyle name="Migliaia 8 3" xfId="1548"/>
    <cellStyle name="Migliaia 8 3 2" xfId="1549"/>
    <cellStyle name="Migliaia 8 3 3" xfId="1550"/>
    <cellStyle name="Migliaia 8 3 3 2" xfId="1551"/>
    <cellStyle name="Migliaia 8 3 4" xfId="1552"/>
    <cellStyle name="Migliaia 8 4" xfId="1553"/>
    <cellStyle name="Migliaia 8 4 2" xfId="1554"/>
    <cellStyle name="Migliaia 8 4 2 2" xfId="1555"/>
    <cellStyle name="Migliaia 8 4 3" xfId="1556"/>
    <cellStyle name="Migliaia 8 5" xfId="1557"/>
    <cellStyle name="Migliaia 9" xfId="1558"/>
    <cellStyle name="Migliaia 9 2" xfId="1559"/>
    <cellStyle name="Migliaia 9 2 2" xfId="1560"/>
    <cellStyle name="Migliaia 9 3" xfId="1561"/>
    <cellStyle name="Migliaia 9 3 2" xfId="1562"/>
    <cellStyle name="Migliaia 9 3 3" xfId="1563"/>
    <cellStyle name="Migliaia 9 3 3 2" xfId="1564"/>
    <cellStyle name="Migliaia 9 3 4" xfId="1565"/>
    <cellStyle name="Migliaia 9 4" xfId="1566"/>
    <cellStyle name="Migliaia 9 4 2" xfId="1567"/>
    <cellStyle name="Migliaia 9 4 2 2" xfId="1568"/>
    <cellStyle name="Migliaia 9 4 3" xfId="1569"/>
    <cellStyle name="Migliaia 9 5" xfId="1570"/>
    <cellStyle name="Neutrale" xfId="1571"/>
    <cellStyle name="Normal" xfId="0" builtinId="0"/>
    <cellStyle name="Normal 10" xfId="1572"/>
    <cellStyle name="Normal 10 2" xfId="1573"/>
    <cellStyle name="Normal 11" xfId="1574"/>
    <cellStyle name="Normal 11 2" xfId="1575"/>
    <cellStyle name="Normal 12" xfId="1576"/>
    <cellStyle name="Normal 13" xfId="1577"/>
    <cellStyle name="Normal 2" xfId="1578"/>
    <cellStyle name="Normal 2 2" xfId="1579"/>
    <cellStyle name="Normal 2 2 2" xfId="1580"/>
    <cellStyle name="Normal 2 2 2 2" xfId="1581"/>
    <cellStyle name="Normal 2 2 2 3" xfId="1582"/>
    <cellStyle name="Normal 2 3" xfId="1583"/>
    <cellStyle name="Normal 2 4" xfId="1584"/>
    <cellStyle name="Normal 2 4 2" xfId="1585"/>
    <cellStyle name="Normal 2 5" xfId="1586"/>
    <cellStyle name="Normal 3" xfId="1587"/>
    <cellStyle name="Normal 3 2" xfId="1588"/>
    <cellStyle name="Normal 3 2 2" xfId="1589"/>
    <cellStyle name="Normal 3 2 2 2" xfId="1590"/>
    <cellStyle name="Normal 3 2 3" xfId="1591"/>
    <cellStyle name="Normal 3 3" xfId="1592"/>
    <cellStyle name="Normal 3 3 2" xfId="1593"/>
    <cellStyle name="Normal 4" xfId="1594"/>
    <cellStyle name="Normal 4 2" xfId="1595"/>
    <cellStyle name="Normal 4 2 2" xfId="1596"/>
    <cellStyle name="Normal 5" xfId="1597"/>
    <cellStyle name="Normal 5 2" xfId="1598"/>
    <cellStyle name="Normal 5 2 2" xfId="1599"/>
    <cellStyle name="Normal 5 2 2 2" xfId="1600"/>
    <cellStyle name="Normal 6" xfId="1601"/>
    <cellStyle name="Normal 6 2" xfId="1602"/>
    <cellStyle name="Normal 6 2 2" xfId="1603"/>
    <cellStyle name="Normal 6 3" xfId="1604"/>
    <cellStyle name="Normal 7" xfId="1605"/>
    <cellStyle name="Normal 7 2" xfId="1606"/>
    <cellStyle name="Normal 8" xfId="1607"/>
    <cellStyle name="Normal 8 2" xfId="1608"/>
    <cellStyle name="Normal 8 2 2" xfId="1609"/>
    <cellStyle name="Normal 9" xfId="1610"/>
    <cellStyle name="Normal GHG Numbers (0.00)" xfId="1611"/>
    <cellStyle name="Normal GHG Textfiels Bold" xfId="1612"/>
    <cellStyle name="Normal GHG-Shade" xfId="1613"/>
    <cellStyle name="Normal GHG-Shade 2" xfId="1614"/>
    <cellStyle name="Normal_Sheet1" xfId="1615"/>
    <cellStyle name="Normale 10" xfId="1616"/>
    <cellStyle name="Normale 10 2" xfId="1617"/>
    <cellStyle name="Normale 10 2 2" xfId="1618"/>
    <cellStyle name="Normale 10 3" xfId="1619"/>
    <cellStyle name="Normale 10 3 2" xfId="1620"/>
    <cellStyle name="Normale 10 4" xfId="1621"/>
    <cellStyle name="Normale 10_EDEN industria 2008 rev" xfId="1622"/>
    <cellStyle name="Normale 11" xfId="1623"/>
    <cellStyle name="Normale 11 2" xfId="1624"/>
    <cellStyle name="Normale 11 2 2" xfId="1625"/>
    <cellStyle name="Normale 11 3" xfId="1626"/>
    <cellStyle name="Normale 11 3 2" xfId="1627"/>
    <cellStyle name="Normale 11 4" xfId="1628"/>
    <cellStyle name="Normale 11_EDEN industria 2008 rev" xfId="1629"/>
    <cellStyle name="Normale 12" xfId="1630"/>
    <cellStyle name="Normale 12 2" xfId="1631"/>
    <cellStyle name="Normale 12 2 2" xfId="1632"/>
    <cellStyle name="Normale 12 3" xfId="1633"/>
    <cellStyle name="Normale 12 3 2" xfId="1634"/>
    <cellStyle name="Normale 12 4" xfId="1635"/>
    <cellStyle name="Normale 12_EDEN industria 2008 rev" xfId="1636"/>
    <cellStyle name="Normale 13" xfId="1637"/>
    <cellStyle name="Normale 13 2" xfId="1638"/>
    <cellStyle name="Normale 13 2 2" xfId="1639"/>
    <cellStyle name="Normale 13 3" xfId="1640"/>
    <cellStyle name="Normale 13 3 2" xfId="1641"/>
    <cellStyle name="Normale 13 4" xfId="1642"/>
    <cellStyle name="Normale 13_EDEN industria 2008 rev" xfId="1643"/>
    <cellStyle name="Normale 14" xfId="1644"/>
    <cellStyle name="Normale 14 2" xfId="1645"/>
    <cellStyle name="Normale 14 2 2" xfId="1646"/>
    <cellStyle name="Normale 14 3" xfId="1647"/>
    <cellStyle name="Normale 14 3 2" xfId="1648"/>
    <cellStyle name="Normale 14 4" xfId="1649"/>
    <cellStyle name="Normale 14_EDEN industria 2008 rev" xfId="1650"/>
    <cellStyle name="Normale 15" xfId="1651"/>
    <cellStyle name="Normale 15 2" xfId="1652"/>
    <cellStyle name="Normale 15 2 2" xfId="1653"/>
    <cellStyle name="Normale 15 3" xfId="1654"/>
    <cellStyle name="Normale 15 3 2" xfId="1655"/>
    <cellStyle name="Normale 15 4" xfId="1656"/>
    <cellStyle name="Normale 15_EDEN industria 2008 rev" xfId="1657"/>
    <cellStyle name="Normale 16" xfId="1658"/>
    <cellStyle name="Normale 16 2" xfId="1659"/>
    <cellStyle name="Normale 17" xfId="1660"/>
    <cellStyle name="Normale 17 2" xfId="1661"/>
    <cellStyle name="Normale 18" xfId="1662"/>
    <cellStyle name="Normale 19" xfId="1663"/>
    <cellStyle name="Normale 2" xfId="1664"/>
    <cellStyle name="Normale 2 2" xfId="1665"/>
    <cellStyle name="Normale 2 2 2" xfId="1666"/>
    <cellStyle name="Normale 2 3" xfId="1667"/>
    <cellStyle name="Normale 2_EDEN industria 2008 rev" xfId="1668"/>
    <cellStyle name="Normale 20" xfId="1669"/>
    <cellStyle name="Normale 20 2" xfId="1670"/>
    <cellStyle name="Normale 21" xfId="1671"/>
    <cellStyle name="Normale 21 2" xfId="1672"/>
    <cellStyle name="Normale 22" xfId="1673"/>
    <cellStyle name="Normale 22 2" xfId="1674"/>
    <cellStyle name="Normale 23" xfId="1675"/>
    <cellStyle name="Normale 23 2" xfId="1676"/>
    <cellStyle name="Normale 24" xfId="1677"/>
    <cellStyle name="Normale 24 2" xfId="1678"/>
    <cellStyle name="Normale 25" xfId="1679"/>
    <cellStyle name="Normale 25 2" xfId="1680"/>
    <cellStyle name="Normale 26" xfId="1681"/>
    <cellStyle name="Normale 26 2" xfId="1682"/>
    <cellStyle name="Normale 27" xfId="1683"/>
    <cellStyle name="Normale 27 2" xfId="1684"/>
    <cellStyle name="Normale 28" xfId="1685"/>
    <cellStyle name="Normale 28 2" xfId="1686"/>
    <cellStyle name="Normale 29" xfId="1687"/>
    <cellStyle name="Normale 29 2" xfId="1688"/>
    <cellStyle name="Normale 3" xfId="1689"/>
    <cellStyle name="Normale 3 2" xfId="1690"/>
    <cellStyle name="Normale 3 2 2" xfId="1691"/>
    <cellStyle name="Normale 3 3" xfId="1692"/>
    <cellStyle name="Normale 3 3 2" xfId="1693"/>
    <cellStyle name="Normale 3 4" xfId="1694"/>
    <cellStyle name="Normale 3_EDEN industria 2008 rev" xfId="1695"/>
    <cellStyle name="Normale 30" xfId="1696"/>
    <cellStyle name="Normale 30 2" xfId="1697"/>
    <cellStyle name="Normale 31" xfId="1698"/>
    <cellStyle name="Normale 31 2" xfId="1699"/>
    <cellStyle name="Normale 32" xfId="1700"/>
    <cellStyle name="Normale 32 2" xfId="1701"/>
    <cellStyle name="Normale 33" xfId="1702"/>
    <cellStyle name="Normale 33 2" xfId="1703"/>
    <cellStyle name="Normale 34" xfId="1704"/>
    <cellStyle name="Normale 34 2" xfId="1705"/>
    <cellStyle name="Normale 35" xfId="1706"/>
    <cellStyle name="Normale 35 2" xfId="1707"/>
    <cellStyle name="Normale 36" xfId="1708"/>
    <cellStyle name="Normale 36 2" xfId="1709"/>
    <cellStyle name="Normale 37" xfId="1710"/>
    <cellStyle name="Normale 37 2" xfId="1711"/>
    <cellStyle name="Normale 38" xfId="1712"/>
    <cellStyle name="Normale 38 2" xfId="1713"/>
    <cellStyle name="Normale 39" xfId="1714"/>
    <cellStyle name="Normale 39 2" xfId="1715"/>
    <cellStyle name="Normale 4" xfId="1716"/>
    <cellStyle name="Normale 4 2" xfId="1717"/>
    <cellStyle name="Normale 4 2 2" xfId="1718"/>
    <cellStyle name="Normale 4 3" xfId="1719"/>
    <cellStyle name="Normale 4 3 2" xfId="1720"/>
    <cellStyle name="Normale 4 4" xfId="1721"/>
    <cellStyle name="Normale 4_EDEN industria 2008 rev" xfId="1722"/>
    <cellStyle name="Normale 40" xfId="1723"/>
    <cellStyle name="Normale 40 2" xfId="1724"/>
    <cellStyle name="Normale 41" xfId="1725"/>
    <cellStyle name="Normale 41 2" xfId="1726"/>
    <cellStyle name="Normale 42" xfId="1727"/>
    <cellStyle name="Normale 42 2" xfId="1728"/>
    <cellStyle name="Normale 43" xfId="1729"/>
    <cellStyle name="Normale 43 2" xfId="1730"/>
    <cellStyle name="Normale 44" xfId="1731"/>
    <cellStyle name="Normale 44 2" xfId="1732"/>
    <cellStyle name="Normale 45" xfId="1733"/>
    <cellStyle name="Normale 45 2" xfId="1734"/>
    <cellStyle name="Normale 46" xfId="1735"/>
    <cellStyle name="Normale 46 2" xfId="1736"/>
    <cellStyle name="Normale 47" xfId="1737"/>
    <cellStyle name="Normale 47 2" xfId="1738"/>
    <cellStyle name="Normale 48" xfId="1739"/>
    <cellStyle name="Normale 48 2" xfId="1740"/>
    <cellStyle name="Normale 49" xfId="1741"/>
    <cellStyle name="Normale 49 2" xfId="1742"/>
    <cellStyle name="Normale 5" xfId="1743"/>
    <cellStyle name="Normale 5 2" xfId="1744"/>
    <cellStyle name="Normale 5 2 2" xfId="1745"/>
    <cellStyle name="Normale 5 3" xfId="1746"/>
    <cellStyle name="Normale 5 3 2" xfId="1747"/>
    <cellStyle name="Normale 5 4" xfId="1748"/>
    <cellStyle name="Normale 5_EDEN industria 2008 rev" xfId="1749"/>
    <cellStyle name="Normale 50" xfId="1750"/>
    <cellStyle name="Normale 50 2" xfId="1751"/>
    <cellStyle name="Normale 51" xfId="1752"/>
    <cellStyle name="Normale 51 2" xfId="1753"/>
    <cellStyle name="Normale 52" xfId="1754"/>
    <cellStyle name="Normale 52 2" xfId="1755"/>
    <cellStyle name="Normale 53" xfId="1756"/>
    <cellStyle name="Normale 53 2" xfId="1757"/>
    <cellStyle name="Normale 54" xfId="1758"/>
    <cellStyle name="Normale 54 2" xfId="1759"/>
    <cellStyle name="Normale 55" xfId="1760"/>
    <cellStyle name="Normale 55 2" xfId="1761"/>
    <cellStyle name="Normale 56" xfId="1762"/>
    <cellStyle name="Normale 56 2" xfId="1763"/>
    <cellStyle name="Normale 57" xfId="1764"/>
    <cellStyle name="Normale 57 2" xfId="1765"/>
    <cellStyle name="Normale 58" xfId="1766"/>
    <cellStyle name="Normale 58 2" xfId="1767"/>
    <cellStyle name="Normale 59" xfId="1768"/>
    <cellStyle name="Normale 59 2" xfId="1769"/>
    <cellStyle name="Normale 6" xfId="1770"/>
    <cellStyle name="Normale 6 2" xfId="1771"/>
    <cellStyle name="Normale 6 2 2" xfId="1772"/>
    <cellStyle name="Normale 6 3" xfId="1773"/>
    <cellStyle name="Normale 6 3 2" xfId="1774"/>
    <cellStyle name="Normale 6 4" xfId="1775"/>
    <cellStyle name="Normale 6_EDEN industria 2008 rev" xfId="1776"/>
    <cellStyle name="Normale 60" xfId="1777"/>
    <cellStyle name="Normale 60 2" xfId="1778"/>
    <cellStyle name="Normale 61" xfId="1779"/>
    <cellStyle name="Normale 61 2" xfId="1780"/>
    <cellStyle name="Normale 62" xfId="1781"/>
    <cellStyle name="Normale 62 2" xfId="1782"/>
    <cellStyle name="Normale 63" xfId="1783"/>
    <cellStyle name="Normale 63 2" xfId="1784"/>
    <cellStyle name="Normale 64" xfId="1785"/>
    <cellStyle name="Normale 64 2" xfId="1786"/>
    <cellStyle name="Normale 65" xfId="1787"/>
    <cellStyle name="Normale 65 2" xfId="1788"/>
    <cellStyle name="Normale 7" xfId="1789"/>
    <cellStyle name="Normale 7 2" xfId="1790"/>
    <cellStyle name="Normale 7 2 2" xfId="1791"/>
    <cellStyle name="Normale 7 3" xfId="1792"/>
    <cellStyle name="Normale 7 3 2" xfId="1793"/>
    <cellStyle name="Normale 7 4" xfId="1794"/>
    <cellStyle name="Normale 7_EDEN industria 2008 rev" xfId="1795"/>
    <cellStyle name="Normale 8" xfId="1796"/>
    <cellStyle name="Normale 8 2" xfId="1797"/>
    <cellStyle name="Normale 8 2 2" xfId="1798"/>
    <cellStyle name="Normale 8 3" xfId="1799"/>
    <cellStyle name="Normale 8 3 2" xfId="1800"/>
    <cellStyle name="Normale 8 4" xfId="1801"/>
    <cellStyle name="Normale 8_EDEN industria 2008 rev" xfId="1802"/>
    <cellStyle name="Normale 9" xfId="1803"/>
    <cellStyle name="Normale 9 2" xfId="1804"/>
    <cellStyle name="Normale 9 2 2" xfId="1805"/>
    <cellStyle name="Normale 9 3" xfId="1806"/>
    <cellStyle name="Normale 9 3 2" xfId="1807"/>
    <cellStyle name="Normale 9 4" xfId="1808"/>
    <cellStyle name="Normale 9_EDEN industria 2008 rev" xfId="1809"/>
    <cellStyle name="Normale_B2020" xfId="1810"/>
    <cellStyle name="Normale_Scen_UC_IND-StrucConst" xfId="1811"/>
    <cellStyle name="Nota" xfId="1812"/>
    <cellStyle name="Nota 2" xfId="1813"/>
    <cellStyle name="Nota 2 2" xfId="1814"/>
    <cellStyle name="Nota 3" xfId="1815"/>
    <cellStyle name="Nota 3 2" xfId="1816"/>
    <cellStyle name="Nota 3 3" xfId="1817"/>
    <cellStyle name="Nota 3 3 2" xfId="1818"/>
    <cellStyle name="Nota 3 4" xfId="1819"/>
    <cellStyle name="Nota 4" xfId="1820"/>
    <cellStyle name="Nota 4 2" xfId="1821"/>
    <cellStyle name="Nota 4 2 2" xfId="1822"/>
    <cellStyle name="Nota 4 3" xfId="1823"/>
    <cellStyle name="Nota 5" xfId="1824"/>
    <cellStyle name="Nuovo" xfId="1825"/>
    <cellStyle name="Nuovo 10" xfId="1826"/>
    <cellStyle name="Nuovo 10 2" xfId="1827"/>
    <cellStyle name="Nuovo 10 2 2" xfId="1828"/>
    <cellStyle name="Nuovo 10 3" xfId="1829"/>
    <cellStyle name="Nuovo 10 3 2" xfId="1830"/>
    <cellStyle name="Nuovo 10 3 3" xfId="1831"/>
    <cellStyle name="Nuovo 10 3 3 2" xfId="1832"/>
    <cellStyle name="Nuovo 10 3 4" xfId="1833"/>
    <cellStyle name="Nuovo 10 4" xfId="1834"/>
    <cellStyle name="Nuovo 10 4 2" xfId="1835"/>
    <cellStyle name="Nuovo 10 4 2 2" xfId="1836"/>
    <cellStyle name="Nuovo 10 4 3" xfId="1837"/>
    <cellStyle name="Nuovo 10 5" xfId="1838"/>
    <cellStyle name="Nuovo 11" xfId="1839"/>
    <cellStyle name="Nuovo 11 2" xfId="1840"/>
    <cellStyle name="Nuovo 11 2 2" xfId="1841"/>
    <cellStyle name="Nuovo 11 3" xfId="1842"/>
    <cellStyle name="Nuovo 11 3 2" xfId="1843"/>
    <cellStyle name="Nuovo 11 3 3" xfId="1844"/>
    <cellStyle name="Nuovo 11 3 3 2" xfId="1845"/>
    <cellStyle name="Nuovo 11 3 4" xfId="1846"/>
    <cellStyle name="Nuovo 11 4" xfId="1847"/>
    <cellStyle name="Nuovo 11 4 2" xfId="1848"/>
    <cellStyle name="Nuovo 11 4 2 2" xfId="1849"/>
    <cellStyle name="Nuovo 11 4 3" xfId="1850"/>
    <cellStyle name="Nuovo 11 5" xfId="1851"/>
    <cellStyle name="Nuovo 12" xfId="1852"/>
    <cellStyle name="Nuovo 12 2" xfId="1853"/>
    <cellStyle name="Nuovo 12 2 2" xfId="1854"/>
    <cellStyle name="Nuovo 12 3" xfId="1855"/>
    <cellStyle name="Nuovo 12 3 2" xfId="1856"/>
    <cellStyle name="Nuovo 12 3 3" xfId="1857"/>
    <cellStyle name="Nuovo 12 3 3 2" xfId="1858"/>
    <cellStyle name="Nuovo 12 3 4" xfId="1859"/>
    <cellStyle name="Nuovo 12 4" xfId="1860"/>
    <cellStyle name="Nuovo 12 4 2" xfId="1861"/>
    <cellStyle name="Nuovo 12 4 2 2" xfId="1862"/>
    <cellStyle name="Nuovo 12 4 3" xfId="1863"/>
    <cellStyle name="Nuovo 12 5" xfId="1864"/>
    <cellStyle name="Nuovo 13" xfId="1865"/>
    <cellStyle name="Nuovo 13 2" xfId="1866"/>
    <cellStyle name="Nuovo 13 2 2" xfId="1867"/>
    <cellStyle name="Nuovo 13 3" xfId="1868"/>
    <cellStyle name="Nuovo 13 3 2" xfId="1869"/>
    <cellStyle name="Nuovo 13 3 3" xfId="1870"/>
    <cellStyle name="Nuovo 13 3 3 2" xfId="1871"/>
    <cellStyle name="Nuovo 13 3 4" xfId="1872"/>
    <cellStyle name="Nuovo 13 4" xfId="1873"/>
    <cellStyle name="Nuovo 13 4 2" xfId="1874"/>
    <cellStyle name="Nuovo 13 4 2 2" xfId="1875"/>
    <cellStyle name="Nuovo 13 4 3" xfId="1876"/>
    <cellStyle name="Nuovo 13 5" xfId="1877"/>
    <cellStyle name="Nuovo 14" xfId="1878"/>
    <cellStyle name="Nuovo 14 2" xfId="1879"/>
    <cellStyle name="Nuovo 14 2 2" xfId="1880"/>
    <cellStyle name="Nuovo 14 3" xfId="1881"/>
    <cellStyle name="Nuovo 14 3 2" xfId="1882"/>
    <cellStyle name="Nuovo 14 3 3" xfId="1883"/>
    <cellStyle name="Nuovo 14 3 3 2" xfId="1884"/>
    <cellStyle name="Nuovo 14 3 4" xfId="1885"/>
    <cellStyle name="Nuovo 14 4" xfId="1886"/>
    <cellStyle name="Nuovo 14 4 2" xfId="1887"/>
    <cellStyle name="Nuovo 14 4 2 2" xfId="1888"/>
    <cellStyle name="Nuovo 14 4 3" xfId="1889"/>
    <cellStyle name="Nuovo 14 5" xfId="1890"/>
    <cellStyle name="Nuovo 15" xfId="1891"/>
    <cellStyle name="Nuovo 15 2" xfId="1892"/>
    <cellStyle name="Nuovo 15 2 2" xfId="1893"/>
    <cellStyle name="Nuovo 15 3" xfId="1894"/>
    <cellStyle name="Nuovo 15 3 2" xfId="1895"/>
    <cellStyle name="Nuovo 15 3 3" xfId="1896"/>
    <cellStyle name="Nuovo 15 3 3 2" xfId="1897"/>
    <cellStyle name="Nuovo 15 3 4" xfId="1898"/>
    <cellStyle name="Nuovo 15 4" xfId="1899"/>
    <cellStyle name="Nuovo 15 4 2" xfId="1900"/>
    <cellStyle name="Nuovo 15 4 2 2" xfId="1901"/>
    <cellStyle name="Nuovo 15 4 3" xfId="1902"/>
    <cellStyle name="Nuovo 15 5" xfId="1903"/>
    <cellStyle name="Nuovo 16" xfId="1904"/>
    <cellStyle name="Nuovo 16 2" xfId="1905"/>
    <cellStyle name="Nuovo 16 2 2" xfId="1906"/>
    <cellStyle name="Nuovo 16 3" xfId="1907"/>
    <cellStyle name="Nuovo 16 3 2" xfId="1908"/>
    <cellStyle name="Nuovo 16 3 3" xfId="1909"/>
    <cellStyle name="Nuovo 16 3 3 2" xfId="1910"/>
    <cellStyle name="Nuovo 16 3 4" xfId="1911"/>
    <cellStyle name="Nuovo 16 4" xfId="1912"/>
    <cellStyle name="Nuovo 16 4 2" xfId="1913"/>
    <cellStyle name="Nuovo 16 4 2 2" xfId="1914"/>
    <cellStyle name="Nuovo 16 4 3" xfId="1915"/>
    <cellStyle name="Nuovo 16 5" xfId="1916"/>
    <cellStyle name="Nuovo 17" xfId="1917"/>
    <cellStyle name="Nuovo 17 2" xfId="1918"/>
    <cellStyle name="Nuovo 17 2 2" xfId="1919"/>
    <cellStyle name="Nuovo 17 3" xfId="1920"/>
    <cellStyle name="Nuovo 17 3 2" xfId="1921"/>
    <cellStyle name="Nuovo 17 3 3" xfId="1922"/>
    <cellStyle name="Nuovo 17 3 3 2" xfId="1923"/>
    <cellStyle name="Nuovo 17 3 4" xfId="1924"/>
    <cellStyle name="Nuovo 17 4" xfId="1925"/>
    <cellStyle name="Nuovo 17 4 2" xfId="1926"/>
    <cellStyle name="Nuovo 17 4 2 2" xfId="1927"/>
    <cellStyle name="Nuovo 17 4 3" xfId="1928"/>
    <cellStyle name="Nuovo 17 5" xfId="1929"/>
    <cellStyle name="Nuovo 18" xfId="1930"/>
    <cellStyle name="Nuovo 18 2" xfId="1931"/>
    <cellStyle name="Nuovo 18 2 2" xfId="1932"/>
    <cellStyle name="Nuovo 18 3" xfId="1933"/>
    <cellStyle name="Nuovo 18 3 2" xfId="1934"/>
    <cellStyle name="Nuovo 18 3 3" xfId="1935"/>
    <cellStyle name="Nuovo 18 3 3 2" xfId="1936"/>
    <cellStyle name="Nuovo 18 3 4" xfId="1937"/>
    <cellStyle name="Nuovo 18 4" xfId="1938"/>
    <cellStyle name="Nuovo 18 4 2" xfId="1939"/>
    <cellStyle name="Nuovo 18 4 2 2" xfId="1940"/>
    <cellStyle name="Nuovo 18 4 3" xfId="1941"/>
    <cellStyle name="Nuovo 18 5" xfId="1942"/>
    <cellStyle name="Nuovo 19" xfId="1943"/>
    <cellStyle name="Nuovo 19 2" xfId="1944"/>
    <cellStyle name="Nuovo 19 2 2" xfId="1945"/>
    <cellStyle name="Nuovo 19 3" xfId="1946"/>
    <cellStyle name="Nuovo 19 3 2" xfId="1947"/>
    <cellStyle name="Nuovo 19 3 3" xfId="1948"/>
    <cellStyle name="Nuovo 19 3 3 2" xfId="1949"/>
    <cellStyle name="Nuovo 19 3 4" xfId="1950"/>
    <cellStyle name="Nuovo 19 4" xfId="1951"/>
    <cellStyle name="Nuovo 19 4 2" xfId="1952"/>
    <cellStyle name="Nuovo 19 4 2 2" xfId="1953"/>
    <cellStyle name="Nuovo 19 4 3" xfId="1954"/>
    <cellStyle name="Nuovo 19 5" xfId="1955"/>
    <cellStyle name="Nuovo 2" xfId="1956"/>
    <cellStyle name="Nuovo 2 2" xfId="1957"/>
    <cellStyle name="Nuovo 2 2 2" xfId="1958"/>
    <cellStyle name="Nuovo 2 3" xfId="1959"/>
    <cellStyle name="Nuovo 2 3 2" xfId="1960"/>
    <cellStyle name="Nuovo 2 3 3" xfId="1961"/>
    <cellStyle name="Nuovo 2 3 3 2" xfId="1962"/>
    <cellStyle name="Nuovo 2 3 4" xfId="1963"/>
    <cellStyle name="Nuovo 2 4" xfId="1964"/>
    <cellStyle name="Nuovo 2 4 2" xfId="1965"/>
    <cellStyle name="Nuovo 2 4 2 2" xfId="1966"/>
    <cellStyle name="Nuovo 2 4 3" xfId="1967"/>
    <cellStyle name="Nuovo 2 5" xfId="1968"/>
    <cellStyle name="Nuovo 20" xfId="1969"/>
    <cellStyle name="Nuovo 20 2" xfId="1970"/>
    <cellStyle name="Nuovo 20 2 2" xfId="1971"/>
    <cellStyle name="Nuovo 20 3" xfId="1972"/>
    <cellStyle name="Nuovo 20 3 2" xfId="1973"/>
    <cellStyle name="Nuovo 20 3 3" xfId="1974"/>
    <cellStyle name="Nuovo 20 3 3 2" xfId="1975"/>
    <cellStyle name="Nuovo 20 3 4" xfId="1976"/>
    <cellStyle name="Nuovo 20 4" xfId="1977"/>
    <cellStyle name="Nuovo 20 4 2" xfId="1978"/>
    <cellStyle name="Nuovo 20 4 2 2" xfId="1979"/>
    <cellStyle name="Nuovo 20 4 3" xfId="1980"/>
    <cellStyle name="Nuovo 20 5" xfId="1981"/>
    <cellStyle name="Nuovo 21" xfId="1982"/>
    <cellStyle name="Nuovo 21 2" xfId="1983"/>
    <cellStyle name="Nuovo 21 2 2" xfId="1984"/>
    <cellStyle name="Nuovo 21 3" xfId="1985"/>
    <cellStyle name="Nuovo 21 3 2" xfId="1986"/>
    <cellStyle name="Nuovo 21 3 3" xfId="1987"/>
    <cellStyle name="Nuovo 21 3 3 2" xfId="1988"/>
    <cellStyle name="Nuovo 21 3 4" xfId="1989"/>
    <cellStyle name="Nuovo 21 4" xfId="1990"/>
    <cellStyle name="Nuovo 21 4 2" xfId="1991"/>
    <cellStyle name="Nuovo 21 4 2 2" xfId="1992"/>
    <cellStyle name="Nuovo 21 4 3" xfId="1993"/>
    <cellStyle name="Nuovo 21 5" xfId="1994"/>
    <cellStyle name="Nuovo 22" xfId="1995"/>
    <cellStyle name="Nuovo 22 2" xfId="1996"/>
    <cellStyle name="Nuovo 22 2 2" xfId="1997"/>
    <cellStyle name="Nuovo 22 3" xfId="1998"/>
    <cellStyle name="Nuovo 22 3 2" xfId="1999"/>
    <cellStyle name="Nuovo 22 3 3" xfId="2000"/>
    <cellStyle name="Nuovo 22 3 3 2" xfId="2001"/>
    <cellStyle name="Nuovo 22 3 4" xfId="2002"/>
    <cellStyle name="Nuovo 22 4" xfId="2003"/>
    <cellStyle name="Nuovo 22 4 2" xfId="2004"/>
    <cellStyle name="Nuovo 22 4 2 2" xfId="2005"/>
    <cellStyle name="Nuovo 22 4 3" xfId="2006"/>
    <cellStyle name="Nuovo 22 5" xfId="2007"/>
    <cellStyle name="Nuovo 23" xfId="2008"/>
    <cellStyle name="Nuovo 23 2" xfId="2009"/>
    <cellStyle name="Nuovo 23 2 2" xfId="2010"/>
    <cellStyle name="Nuovo 23 3" xfId="2011"/>
    <cellStyle name="Nuovo 23 3 2" xfId="2012"/>
    <cellStyle name="Nuovo 23 3 3" xfId="2013"/>
    <cellStyle name="Nuovo 23 3 3 2" xfId="2014"/>
    <cellStyle name="Nuovo 23 3 4" xfId="2015"/>
    <cellStyle name="Nuovo 23 4" xfId="2016"/>
    <cellStyle name="Nuovo 23 4 2" xfId="2017"/>
    <cellStyle name="Nuovo 23 4 2 2" xfId="2018"/>
    <cellStyle name="Nuovo 23 4 3" xfId="2019"/>
    <cellStyle name="Nuovo 23 5" xfId="2020"/>
    <cellStyle name="Nuovo 24" xfId="2021"/>
    <cellStyle name="Nuovo 24 2" xfId="2022"/>
    <cellStyle name="Nuovo 24 2 2" xfId="2023"/>
    <cellStyle name="Nuovo 24 3" xfId="2024"/>
    <cellStyle name="Nuovo 24 3 2" xfId="2025"/>
    <cellStyle name="Nuovo 24 3 3" xfId="2026"/>
    <cellStyle name="Nuovo 24 3 3 2" xfId="2027"/>
    <cellStyle name="Nuovo 24 3 4" xfId="2028"/>
    <cellStyle name="Nuovo 24 4" xfId="2029"/>
    <cellStyle name="Nuovo 24 4 2" xfId="2030"/>
    <cellStyle name="Nuovo 24 4 2 2" xfId="2031"/>
    <cellStyle name="Nuovo 24 4 3" xfId="2032"/>
    <cellStyle name="Nuovo 24 5" xfId="2033"/>
    <cellStyle name="Nuovo 25" xfId="2034"/>
    <cellStyle name="Nuovo 25 2" xfId="2035"/>
    <cellStyle name="Nuovo 25 2 2" xfId="2036"/>
    <cellStyle name="Nuovo 25 3" xfId="2037"/>
    <cellStyle name="Nuovo 25 3 2" xfId="2038"/>
    <cellStyle name="Nuovo 25 3 3" xfId="2039"/>
    <cellStyle name="Nuovo 25 3 3 2" xfId="2040"/>
    <cellStyle name="Nuovo 25 3 4" xfId="2041"/>
    <cellStyle name="Nuovo 25 4" xfId="2042"/>
    <cellStyle name="Nuovo 25 4 2" xfId="2043"/>
    <cellStyle name="Nuovo 25 4 2 2" xfId="2044"/>
    <cellStyle name="Nuovo 25 4 3" xfId="2045"/>
    <cellStyle name="Nuovo 25 5" xfId="2046"/>
    <cellStyle name="Nuovo 26" xfId="2047"/>
    <cellStyle name="Nuovo 26 2" xfId="2048"/>
    <cellStyle name="Nuovo 26 2 2" xfId="2049"/>
    <cellStyle name="Nuovo 26 3" xfId="2050"/>
    <cellStyle name="Nuovo 26 3 2" xfId="2051"/>
    <cellStyle name="Nuovo 26 3 3" xfId="2052"/>
    <cellStyle name="Nuovo 26 3 3 2" xfId="2053"/>
    <cellStyle name="Nuovo 26 3 4" xfId="2054"/>
    <cellStyle name="Nuovo 26 4" xfId="2055"/>
    <cellStyle name="Nuovo 26 4 2" xfId="2056"/>
    <cellStyle name="Nuovo 26 4 2 2" xfId="2057"/>
    <cellStyle name="Nuovo 26 4 3" xfId="2058"/>
    <cellStyle name="Nuovo 26 5" xfId="2059"/>
    <cellStyle name="Nuovo 27" xfId="2060"/>
    <cellStyle name="Nuovo 27 2" xfId="2061"/>
    <cellStyle name="Nuovo 27 2 2" xfId="2062"/>
    <cellStyle name="Nuovo 27 3" xfId="2063"/>
    <cellStyle name="Nuovo 27 3 2" xfId="2064"/>
    <cellStyle name="Nuovo 27 3 3" xfId="2065"/>
    <cellStyle name="Nuovo 27 3 3 2" xfId="2066"/>
    <cellStyle name="Nuovo 27 3 4" xfId="2067"/>
    <cellStyle name="Nuovo 27 4" xfId="2068"/>
    <cellStyle name="Nuovo 27 4 2" xfId="2069"/>
    <cellStyle name="Nuovo 27 4 2 2" xfId="2070"/>
    <cellStyle name="Nuovo 27 4 3" xfId="2071"/>
    <cellStyle name="Nuovo 27 5" xfId="2072"/>
    <cellStyle name="Nuovo 28" xfId="2073"/>
    <cellStyle name="Nuovo 28 2" xfId="2074"/>
    <cellStyle name="Nuovo 28 2 2" xfId="2075"/>
    <cellStyle name="Nuovo 28 3" xfId="2076"/>
    <cellStyle name="Nuovo 28 3 2" xfId="2077"/>
    <cellStyle name="Nuovo 28 3 3" xfId="2078"/>
    <cellStyle name="Nuovo 28 3 3 2" xfId="2079"/>
    <cellStyle name="Nuovo 28 3 4" xfId="2080"/>
    <cellStyle name="Nuovo 28 4" xfId="2081"/>
    <cellStyle name="Nuovo 28 4 2" xfId="2082"/>
    <cellStyle name="Nuovo 28 4 2 2" xfId="2083"/>
    <cellStyle name="Nuovo 28 4 3" xfId="2084"/>
    <cellStyle name="Nuovo 28 5" xfId="2085"/>
    <cellStyle name="Nuovo 29" xfId="2086"/>
    <cellStyle name="Nuovo 29 2" xfId="2087"/>
    <cellStyle name="Nuovo 29 2 2" xfId="2088"/>
    <cellStyle name="Nuovo 29 3" xfId="2089"/>
    <cellStyle name="Nuovo 29 3 2" xfId="2090"/>
    <cellStyle name="Nuovo 29 3 3" xfId="2091"/>
    <cellStyle name="Nuovo 29 3 3 2" xfId="2092"/>
    <cellStyle name="Nuovo 29 3 4" xfId="2093"/>
    <cellStyle name="Nuovo 29 4" xfId="2094"/>
    <cellStyle name="Nuovo 29 4 2" xfId="2095"/>
    <cellStyle name="Nuovo 29 4 2 2" xfId="2096"/>
    <cellStyle name="Nuovo 29 4 3" xfId="2097"/>
    <cellStyle name="Nuovo 29 5" xfId="2098"/>
    <cellStyle name="Nuovo 3" xfId="2099"/>
    <cellStyle name="Nuovo 3 2" xfId="2100"/>
    <cellStyle name="Nuovo 3 2 2" xfId="2101"/>
    <cellStyle name="Nuovo 3 3" xfId="2102"/>
    <cellStyle name="Nuovo 3 3 2" xfId="2103"/>
    <cellStyle name="Nuovo 3 3 3" xfId="2104"/>
    <cellStyle name="Nuovo 3 3 3 2" xfId="2105"/>
    <cellStyle name="Nuovo 3 3 4" xfId="2106"/>
    <cellStyle name="Nuovo 3 4" xfId="2107"/>
    <cellStyle name="Nuovo 3 4 2" xfId="2108"/>
    <cellStyle name="Nuovo 3 4 2 2" xfId="2109"/>
    <cellStyle name="Nuovo 3 4 3" xfId="2110"/>
    <cellStyle name="Nuovo 3 5" xfId="2111"/>
    <cellStyle name="Nuovo 30" xfId="2112"/>
    <cellStyle name="Nuovo 30 2" xfId="2113"/>
    <cellStyle name="Nuovo 30 2 2" xfId="2114"/>
    <cellStyle name="Nuovo 30 3" xfId="2115"/>
    <cellStyle name="Nuovo 30 3 2" xfId="2116"/>
    <cellStyle name="Nuovo 30 3 3" xfId="2117"/>
    <cellStyle name="Nuovo 30 3 3 2" xfId="2118"/>
    <cellStyle name="Nuovo 30 3 4" xfId="2119"/>
    <cellStyle name="Nuovo 30 4" xfId="2120"/>
    <cellStyle name="Nuovo 30 4 2" xfId="2121"/>
    <cellStyle name="Nuovo 30 4 2 2" xfId="2122"/>
    <cellStyle name="Nuovo 30 4 3" xfId="2123"/>
    <cellStyle name="Nuovo 30 5" xfId="2124"/>
    <cellStyle name="Nuovo 31" xfId="2125"/>
    <cellStyle name="Nuovo 31 2" xfId="2126"/>
    <cellStyle name="Nuovo 31 2 2" xfId="2127"/>
    <cellStyle name="Nuovo 31 3" xfId="2128"/>
    <cellStyle name="Nuovo 31 3 2" xfId="2129"/>
    <cellStyle name="Nuovo 31 3 3" xfId="2130"/>
    <cellStyle name="Nuovo 31 3 3 2" xfId="2131"/>
    <cellStyle name="Nuovo 31 3 4" xfId="2132"/>
    <cellStyle name="Nuovo 31 4" xfId="2133"/>
    <cellStyle name="Nuovo 31 4 2" xfId="2134"/>
    <cellStyle name="Nuovo 31 4 2 2" xfId="2135"/>
    <cellStyle name="Nuovo 31 4 3" xfId="2136"/>
    <cellStyle name="Nuovo 31 5" xfId="2137"/>
    <cellStyle name="Nuovo 32" xfId="2138"/>
    <cellStyle name="Nuovo 32 2" xfId="2139"/>
    <cellStyle name="Nuovo 32 2 2" xfId="2140"/>
    <cellStyle name="Nuovo 32 3" xfId="2141"/>
    <cellStyle name="Nuovo 32 3 2" xfId="2142"/>
    <cellStyle name="Nuovo 32 3 3" xfId="2143"/>
    <cellStyle name="Nuovo 32 3 3 2" xfId="2144"/>
    <cellStyle name="Nuovo 32 3 4" xfId="2145"/>
    <cellStyle name="Nuovo 32 4" xfId="2146"/>
    <cellStyle name="Nuovo 32 4 2" xfId="2147"/>
    <cellStyle name="Nuovo 32 4 2 2" xfId="2148"/>
    <cellStyle name="Nuovo 32 4 3" xfId="2149"/>
    <cellStyle name="Nuovo 32 5" xfId="2150"/>
    <cellStyle name="Nuovo 33" xfId="2151"/>
    <cellStyle name="Nuovo 33 2" xfId="2152"/>
    <cellStyle name="Nuovo 33 2 2" xfId="2153"/>
    <cellStyle name="Nuovo 33 3" xfId="2154"/>
    <cellStyle name="Nuovo 33 3 2" xfId="2155"/>
    <cellStyle name="Nuovo 33 3 3" xfId="2156"/>
    <cellStyle name="Nuovo 33 3 3 2" xfId="2157"/>
    <cellStyle name="Nuovo 33 3 4" xfId="2158"/>
    <cellStyle name="Nuovo 33 4" xfId="2159"/>
    <cellStyle name="Nuovo 33 4 2" xfId="2160"/>
    <cellStyle name="Nuovo 33 4 2 2" xfId="2161"/>
    <cellStyle name="Nuovo 33 4 3" xfId="2162"/>
    <cellStyle name="Nuovo 33 5" xfId="2163"/>
    <cellStyle name="Nuovo 34" xfId="2164"/>
    <cellStyle name="Nuovo 34 2" xfId="2165"/>
    <cellStyle name="Nuovo 34 2 2" xfId="2166"/>
    <cellStyle name="Nuovo 34 3" xfId="2167"/>
    <cellStyle name="Nuovo 34 3 2" xfId="2168"/>
    <cellStyle name="Nuovo 34 3 3" xfId="2169"/>
    <cellStyle name="Nuovo 34 3 3 2" xfId="2170"/>
    <cellStyle name="Nuovo 34 3 4" xfId="2171"/>
    <cellStyle name="Nuovo 34 4" xfId="2172"/>
    <cellStyle name="Nuovo 34 4 2" xfId="2173"/>
    <cellStyle name="Nuovo 34 4 2 2" xfId="2174"/>
    <cellStyle name="Nuovo 34 4 3" xfId="2175"/>
    <cellStyle name="Nuovo 34 5" xfId="2176"/>
    <cellStyle name="Nuovo 35" xfId="2177"/>
    <cellStyle name="Nuovo 35 2" xfId="2178"/>
    <cellStyle name="Nuovo 35 2 2" xfId="2179"/>
    <cellStyle name="Nuovo 35 3" xfId="2180"/>
    <cellStyle name="Nuovo 35 3 2" xfId="2181"/>
    <cellStyle name="Nuovo 35 3 3" xfId="2182"/>
    <cellStyle name="Nuovo 35 3 3 2" xfId="2183"/>
    <cellStyle name="Nuovo 35 3 4" xfId="2184"/>
    <cellStyle name="Nuovo 35 4" xfId="2185"/>
    <cellStyle name="Nuovo 35 4 2" xfId="2186"/>
    <cellStyle name="Nuovo 35 4 2 2" xfId="2187"/>
    <cellStyle name="Nuovo 35 4 3" xfId="2188"/>
    <cellStyle name="Nuovo 35 5" xfId="2189"/>
    <cellStyle name="Nuovo 36" xfId="2190"/>
    <cellStyle name="Nuovo 36 2" xfId="2191"/>
    <cellStyle name="Nuovo 36 2 2" xfId="2192"/>
    <cellStyle name="Nuovo 36 3" xfId="2193"/>
    <cellStyle name="Nuovo 36 3 2" xfId="2194"/>
    <cellStyle name="Nuovo 36 3 3" xfId="2195"/>
    <cellStyle name="Nuovo 36 3 3 2" xfId="2196"/>
    <cellStyle name="Nuovo 36 3 4" xfId="2197"/>
    <cellStyle name="Nuovo 36 4" xfId="2198"/>
    <cellStyle name="Nuovo 36 4 2" xfId="2199"/>
    <cellStyle name="Nuovo 36 4 2 2" xfId="2200"/>
    <cellStyle name="Nuovo 36 4 3" xfId="2201"/>
    <cellStyle name="Nuovo 36 5" xfId="2202"/>
    <cellStyle name="Nuovo 37" xfId="2203"/>
    <cellStyle name="Nuovo 37 2" xfId="2204"/>
    <cellStyle name="Nuovo 37 2 2" xfId="2205"/>
    <cellStyle name="Nuovo 37 3" xfId="2206"/>
    <cellStyle name="Nuovo 37 3 2" xfId="2207"/>
    <cellStyle name="Nuovo 37 3 3" xfId="2208"/>
    <cellStyle name="Nuovo 37 3 3 2" xfId="2209"/>
    <cellStyle name="Nuovo 37 3 4" xfId="2210"/>
    <cellStyle name="Nuovo 37 4" xfId="2211"/>
    <cellStyle name="Nuovo 37 4 2" xfId="2212"/>
    <cellStyle name="Nuovo 37 4 2 2" xfId="2213"/>
    <cellStyle name="Nuovo 37 4 3" xfId="2214"/>
    <cellStyle name="Nuovo 37 5" xfId="2215"/>
    <cellStyle name="Nuovo 38" xfId="2216"/>
    <cellStyle name="Nuovo 38 2" xfId="2217"/>
    <cellStyle name="Nuovo 38 2 2" xfId="2218"/>
    <cellStyle name="Nuovo 38 3" xfId="2219"/>
    <cellStyle name="Nuovo 38 3 2" xfId="2220"/>
    <cellStyle name="Nuovo 38 3 3" xfId="2221"/>
    <cellStyle name="Nuovo 38 3 3 2" xfId="2222"/>
    <cellStyle name="Nuovo 38 3 4" xfId="2223"/>
    <cellStyle name="Nuovo 38 4" xfId="2224"/>
    <cellStyle name="Nuovo 38 4 2" xfId="2225"/>
    <cellStyle name="Nuovo 38 4 2 2" xfId="2226"/>
    <cellStyle name="Nuovo 38 4 3" xfId="2227"/>
    <cellStyle name="Nuovo 38 5" xfId="2228"/>
    <cellStyle name="Nuovo 39" xfId="2229"/>
    <cellStyle name="Nuovo 39 2" xfId="2230"/>
    <cellStyle name="Nuovo 39 2 2" xfId="2231"/>
    <cellStyle name="Nuovo 39 3" xfId="2232"/>
    <cellStyle name="Nuovo 39 3 2" xfId="2233"/>
    <cellStyle name="Nuovo 39 3 3" xfId="2234"/>
    <cellStyle name="Nuovo 39 3 3 2" xfId="2235"/>
    <cellStyle name="Nuovo 39 3 4" xfId="2236"/>
    <cellStyle name="Nuovo 39 4" xfId="2237"/>
    <cellStyle name="Nuovo 39 4 2" xfId="2238"/>
    <cellStyle name="Nuovo 39 4 2 2" xfId="2239"/>
    <cellStyle name="Nuovo 39 4 3" xfId="2240"/>
    <cellStyle name="Nuovo 39 5" xfId="2241"/>
    <cellStyle name="Nuovo 4" xfId="2242"/>
    <cellStyle name="Nuovo 4 2" xfId="2243"/>
    <cellStyle name="Nuovo 4 2 2" xfId="2244"/>
    <cellStyle name="Nuovo 4 3" xfId="2245"/>
    <cellStyle name="Nuovo 4 3 2" xfId="2246"/>
    <cellStyle name="Nuovo 4 3 3" xfId="2247"/>
    <cellStyle name="Nuovo 4 3 3 2" xfId="2248"/>
    <cellStyle name="Nuovo 4 3 4" xfId="2249"/>
    <cellStyle name="Nuovo 4 4" xfId="2250"/>
    <cellStyle name="Nuovo 4 4 2" xfId="2251"/>
    <cellStyle name="Nuovo 4 4 2 2" xfId="2252"/>
    <cellStyle name="Nuovo 4 4 3" xfId="2253"/>
    <cellStyle name="Nuovo 4 5" xfId="2254"/>
    <cellStyle name="Nuovo 40" xfId="2255"/>
    <cellStyle name="Nuovo 40 2" xfId="2256"/>
    <cellStyle name="Nuovo 40 2 2" xfId="2257"/>
    <cellStyle name="Nuovo 40 3" xfId="2258"/>
    <cellStyle name="Nuovo 40 3 2" xfId="2259"/>
    <cellStyle name="Nuovo 40 3 3" xfId="2260"/>
    <cellStyle name="Nuovo 40 3 3 2" xfId="2261"/>
    <cellStyle name="Nuovo 40 3 4" xfId="2262"/>
    <cellStyle name="Nuovo 40 4" xfId="2263"/>
    <cellStyle name="Nuovo 40 4 2" xfId="2264"/>
    <cellStyle name="Nuovo 40 4 2 2" xfId="2265"/>
    <cellStyle name="Nuovo 40 4 3" xfId="2266"/>
    <cellStyle name="Nuovo 40 5" xfId="2267"/>
    <cellStyle name="Nuovo 41" xfId="2268"/>
    <cellStyle name="Nuovo 41 2" xfId="2269"/>
    <cellStyle name="Nuovo 41 2 2" xfId="2270"/>
    <cellStyle name="Nuovo 41 3" xfId="2271"/>
    <cellStyle name="Nuovo 41 3 2" xfId="2272"/>
    <cellStyle name="Nuovo 41 3 3" xfId="2273"/>
    <cellStyle name="Nuovo 41 3 3 2" xfId="2274"/>
    <cellStyle name="Nuovo 41 3 4" xfId="2275"/>
    <cellStyle name="Nuovo 41 4" xfId="2276"/>
    <cellStyle name="Nuovo 41 4 2" xfId="2277"/>
    <cellStyle name="Nuovo 41 4 2 2" xfId="2278"/>
    <cellStyle name="Nuovo 41 4 3" xfId="2279"/>
    <cellStyle name="Nuovo 41 5" xfId="2280"/>
    <cellStyle name="Nuovo 42" xfId="2281"/>
    <cellStyle name="Nuovo 42 2" xfId="2282"/>
    <cellStyle name="Nuovo 42 2 2" xfId="2283"/>
    <cellStyle name="Nuovo 42 3" xfId="2284"/>
    <cellStyle name="Nuovo 42 3 2" xfId="2285"/>
    <cellStyle name="Nuovo 42 3 3" xfId="2286"/>
    <cellStyle name="Nuovo 42 3 3 2" xfId="2287"/>
    <cellStyle name="Nuovo 42 3 4" xfId="2288"/>
    <cellStyle name="Nuovo 42 4" xfId="2289"/>
    <cellStyle name="Nuovo 42 4 2" xfId="2290"/>
    <cellStyle name="Nuovo 42 4 2 2" xfId="2291"/>
    <cellStyle name="Nuovo 42 4 3" xfId="2292"/>
    <cellStyle name="Nuovo 42 5" xfId="2293"/>
    <cellStyle name="Nuovo 43" xfId="2294"/>
    <cellStyle name="Nuovo 43 2" xfId="2295"/>
    <cellStyle name="Nuovo 43 2 2" xfId="2296"/>
    <cellStyle name="Nuovo 43 3" xfId="2297"/>
    <cellStyle name="Nuovo 43 3 2" xfId="2298"/>
    <cellStyle name="Nuovo 43 3 3" xfId="2299"/>
    <cellStyle name="Nuovo 43 3 3 2" xfId="2300"/>
    <cellStyle name="Nuovo 43 3 4" xfId="2301"/>
    <cellStyle name="Nuovo 43 4" xfId="2302"/>
    <cellStyle name="Nuovo 43 4 2" xfId="2303"/>
    <cellStyle name="Nuovo 43 4 2 2" xfId="2304"/>
    <cellStyle name="Nuovo 43 4 3" xfId="2305"/>
    <cellStyle name="Nuovo 43 5" xfId="2306"/>
    <cellStyle name="Nuovo 44" xfId="2307"/>
    <cellStyle name="Nuovo 44 2" xfId="2308"/>
    <cellStyle name="Nuovo 44 2 2" xfId="2309"/>
    <cellStyle name="Nuovo 44 3" xfId="2310"/>
    <cellStyle name="Nuovo 44 3 2" xfId="2311"/>
    <cellStyle name="Nuovo 44 3 3" xfId="2312"/>
    <cellStyle name="Nuovo 44 3 3 2" xfId="2313"/>
    <cellStyle name="Nuovo 44 3 4" xfId="2314"/>
    <cellStyle name="Nuovo 44 4" xfId="2315"/>
    <cellStyle name="Nuovo 44 4 2" xfId="2316"/>
    <cellStyle name="Nuovo 44 4 2 2" xfId="2317"/>
    <cellStyle name="Nuovo 44 4 3" xfId="2318"/>
    <cellStyle name="Nuovo 44 5" xfId="2319"/>
    <cellStyle name="Nuovo 45" xfId="2320"/>
    <cellStyle name="Nuovo 45 2" xfId="2321"/>
    <cellStyle name="Nuovo 46" xfId="2322"/>
    <cellStyle name="Nuovo 46 2" xfId="2323"/>
    <cellStyle name="Nuovo 46 3" xfId="2324"/>
    <cellStyle name="Nuovo 46 3 2" xfId="2325"/>
    <cellStyle name="Nuovo 46 4" xfId="2326"/>
    <cellStyle name="Nuovo 47" xfId="2327"/>
    <cellStyle name="Nuovo 47 2" xfId="2328"/>
    <cellStyle name="Nuovo 47 2 2" xfId="2329"/>
    <cellStyle name="Nuovo 47 3" xfId="2330"/>
    <cellStyle name="Nuovo 48" xfId="2331"/>
    <cellStyle name="Nuovo 5" xfId="2332"/>
    <cellStyle name="Nuovo 5 2" xfId="2333"/>
    <cellStyle name="Nuovo 5 2 2" xfId="2334"/>
    <cellStyle name="Nuovo 5 3" xfId="2335"/>
    <cellStyle name="Nuovo 5 3 2" xfId="2336"/>
    <cellStyle name="Nuovo 5 3 3" xfId="2337"/>
    <cellStyle name="Nuovo 5 3 3 2" xfId="2338"/>
    <cellStyle name="Nuovo 5 3 4" xfId="2339"/>
    <cellStyle name="Nuovo 5 4" xfId="2340"/>
    <cellStyle name="Nuovo 5 4 2" xfId="2341"/>
    <cellStyle name="Nuovo 5 4 2 2" xfId="2342"/>
    <cellStyle name="Nuovo 5 4 3" xfId="2343"/>
    <cellStyle name="Nuovo 5 5" xfId="2344"/>
    <cellStyle name="Nuovo 6" xfId="2345"/>
    <cellStyle name="Nuovo 6 2" xfId="2346"/>
    <cellStyle name="Nuovo 6 2 2" xfId="2347"/>
    <cellStyle name="Nuovo 6 3" xfId="2348"/>
    <cellStyle name="Nuovo 6 3 2" xfId="2349"/>
    <cellStyle name="Nuovo 6 3 3" xfId="2350"/>
    <cellStyle name="Nuovo 6 3 3 2" xfId="2351"/>
    <cellStyle name="Nuovo 6 3 4" xfId="2352"/>
    <cellStyle name="Nuovo 6 4" xfId="2353"/>
    <cellStyle name="Nuovo 6 4 2" xfId="2354"/>
    <cellStyle name="Nuovo 6 4 2 2" xfId="2355"/>
    <cellStyle name="Nuovo 6 4 3" xfId="2356"/>
    <cellStyle name="Nuovo 6 5" xfId="2357"/>
    <cellStyle name="Nuovo 7" xfId="2358"/>
    <cellStyle name="Nuovo 7 2" xfId="2359"/>
    <cellStyle name="Nuovo 7 2 2" xfId="2360"/>
    <cellStyle name="Nuovo 7 3" xfId="2361"/>
    <cellStyle name="Nuovo 7 3 2" xfId="2362"/>
    <cellStyle name="Nuovo 7 3 3" xfId="2363"/>
    <cellStyle name="Nuovo 7 3 3 2" xfId="2364"/>
    <cellStyle name="Nuovo 7 3 4" xfId="2365"/>
    <cellStyle name="Nuovo 7 4" xfId="2366"/>
    <cellStyle name="Nuovo 7 4 2" xfId="2367"/>
    <cellStyle name="Nuovo 7 4 2 2" xfId="2368"/>
    <cellStyle name="Nuovo 7 4 3" xfId="2369"/>
    <cellStyle name="Nuovo 7 5" xfId="2370"/>
    <cellStyle name="Nuovo 8" xfId="2371"/>
    <cellStyle name="Nuovo 8 2" xfId="2372"/>
    <cellStyle name="Nuovo 8 2 2" xfId="2373"/>
    <cellStyle name="Nuovo 8 3" xfId="2374"/>
    <cellStyle name="Nuovo 8 3 2" xfId="2375"/>
    <cellStyle name="Nuovo 8 3 3" xfId="2376"/>
    <cellStyle name="Nuovo 8 3 3 2" xfId="2377"/>
    <cellStyle name="Nuovo 8 3 4" xfId="2378"/>
    <cellStyle name="Nuovo 8 4" xfId="2379"/>
    <cellStyle name="Nuovo 8 4 2" xfId="2380"/>
    <cellStyle name="Nuovo 8 4 2 2" xfId="2381"/>
    <cellStyle name="Nuovo 8 4 3" xfId="2382"/>
    <cellStyle name="Nuovo 8 5" xfId="2383"/>
    <cellStyle name="Nuovo 9" xfId="2384"/>
    <cellStyle name="Nuovo 9 2" xfId="2385"/>
    <cellStyle name="Nuovo 9 2 2" xfId="2386"/>
    <cellStyle name="Nuovo 9 3" xfId="2387"/>
    <cellStyle name="Nuovo 9 3 2" xfId="2388"/>
    <cellStyle name="Nuovo 9 3 3" xfId="2389"/>
    <cellStyle name="Nuovo 9 3 3 2" xfId="2390"/>
    <cellStyle name="Nuovo 9 3 4" xfId="2391"/>
    <cellStyle name="Nuovo 9 4" xfId="2392"/>
    <cellStyle name="Nuovo 9 4 2" xfId="2393"/>
    <cellStyle name="Nuovo 9 4 2 2" xfId="2394"/>
    <cellStyle name="Nuovo 9 4 3" xfId="2395"/>
    <cellStyle name="Nuovo 9 5" xfId="2396"/>
    <cellStyle name="Output 2" xfId="2397"/>
    <cellStyle name="Output 3" xfId="2398"/>
    <cellStyle name="Output 4" xfId="2399"/>
    <cellStyle name="Overskrift 1 2" xfId="2400"/>
    <cellStyle name="Overskrift 2 2" xfId="2401"/>
    <cellStyle name="Overskrift 3 2" xfId="2402"/>
    <cellStyle name="Overskrift 4 2" xfId="2403"/>
    <cellStyle name="Percen - Type1" xfId="2404"/>
    <cellStyle name="Percent 2" xfId="2405"/>
    <cellStyle name="Percent 2 2" xfId="2406"/>
    <cellStyle name="Percent 3" xfId="2407"/>
    <cellStyle name="Percent 3 2" xfId="2408"/>
    <cellStyle name="Percent 3 3" xfId="2409"/>
    <cellStyle name="Percent 3 3 2" xfId="2410"/>
    <cellStyle name="Percent 3 3 3" xfId="2411"/>
    <cellStyle name="Percent 3 3 3 2" xfId="2412"/>
    <cellStyle name="Percent 3 3 4" xfId="2413"/>
    <cellStyle name="Percent 3 4" xfId="2414"/>
    <cellStyle name="Percent 3 5" xfId="2415"/>
    <cellStyle name="Percent 3 5 2" xfId="2416"/>
    <cellStyle name="Percent 4" xfId="2417"/>
    <cellStyle name="Percent 4 2" xfId="2418"/>
    <cellStyle name="Percent 4 2 2" xfId="2419"/>
    <cellStyle name="Percent 4 3" xfId="2420"/>
    <cellStyle name="Percent 5" xfId="2421"/>
    <cellStyle name="Percent 6" xfId="2422"/>
    <cellStyle name="Percentuale 10" xfId="2423"/>
    <cellStyle name="Percentuale 10 2" xfId="2424"/>
    <cellStyle name="Percentuale 10 2 2" xfId="2425"/>
    <cellStyle name="Percentuale 10 3" xfId="2426"/>
    <cellStyle name="Percentuale 10 3 2" xfId="2427"/>
    <cellStyle name="Percentuale 10 3 3" xfId="2428"/>
    <cellStyle name="Percentuale 10 3 3 2" xfId="2429"/>
    <cellStyle name="Percentuale 10 3 4" xfId="2430"/>
    <cellStyle name="Percentuale 10 4" xfId="2431"/>
    <cellStyle name="Percentuale 10 4 2" xfId="2432"/>
    <cellStyle name="Percentuale 10 4 2 2" xfId="2433"/>
    <cellStyle name="Percentuale 10 4 3" xfId="2434"/>
    <cellStyle name="Percentuale 10 5" xfId="2435"/>
    <cellStyle name="Percentuale 11" xfId="2436"/>
    <cellStyle name="Percentuale 11 2" xfId="2437"/>
    <cellStyle name="Percentuale 11 2 2" xfId="2438"/>
    <cellStyle name="Percentuale 11 3" xfId="2439"/>
    <cellStyle name="Percentuale 11 3 2" xfId="2440"/>
    <cellStyle name="Percentuale 11 3 3" xfId="2441"/>
    <cellStyle name="Percentuale 11 3 3 2" xfId="2442"/>
    <cellStyle name="Percentuale 11 3 4" xfId="2443"/>
    <cellStyle name="Percentuale 11 4" xfId="2444"/>
    <cellStyle name="Percentuale 11 4 2" xfId="2445"/>
    <cellStyle name="Percentuale 11 4 2 2" xfId="2446"/>
    <cellStyle name="Percentuale 11 4 3" xfId="2447"/>
    <cellStyle name="Percentuale 11 5" xfId="2448"/>
    <cellStyle name="Percentuale 12" xfId="2449"/>
    <cellStyle name="Percentuale 12 2" xfId="2450"/>
    <cellStyle name="Percentuale 12 2 2" xfId="2451"/>
    <cellStyle name="Percentuale 12 3" xfId="2452"/>
    <cellStyle name="Percentuale 12 3 2" xfId="2453"/>
    <cellStyle name="Percentuale 12 3 3" xfId="2454"/>
    <cellStyle name="Percentuale 12 3 3 2" xfId="2455"/>
    <cellStyle name="Percentuale 12 3 4" xfId="2456"/>
    <cellStyle name="Percentuale 12 4" xfId="2457"/>
    <cellStyle name="Percentuale 12 4 2" xfId="2458"/>
    <cellStyle name="Percentuale 12 4 2 2" xfId="2459"/>
    <cellStyle name="Percentuale 12 4 3" xfId="2460"/>
    <cellStyle name="Percentuale 12 5" xfId="2461"/>
    <cellStyle name="Percentuale 13" xfId="2462"/>
    <cellStyle name="Percentuale 13 2" xfId="2463"/>
    <cellStyle name="Percentuale 13 2 2" xfId="2464"/>
    <cellStyle name="Percentuale 13 3" xfId="2465"/>
    <cellStyle name="Percentuale 13 3 2" xfId="2466"/>
    <cellStyle name="Percentuale 13 3 3" xfId="2467"/>
    <cellStyle name="Percentuale 13 3 3 2" xfId="2468"/>
    <cellStyle name="Percentuale 13 3 4" xfId="2469"/>
    <cellStyle name="Percentuale 13 4" xfId="2470"/>
    <cellStyle name="Percentuale 13 4 2" xfId="2471"/>
    <cellStyle name="Percentuale 13 4 2 2" xfId="2472"/>
    <cellStyle name="Percentuale 13 4 3" xfId="2473"/>
    <cellStyle name="Percentuale 13 5" xfId="2474"/>
    <cellStyle name="Percentuale 14" xfId="2475"/>
    <cellStyle name="Percentuale 14 2" xfId="2476"/>
    <cellStyle name="Percentuale 14 2 2" xfId="2477"/>
    <cellStyle name="Percentuale 14 3" xfId="2478"/>
    <cellStyle name="Percentuale 14 3 2" xfId="2479"/>
    <cellStyle name="Percentuale 14 3 3" xfId="2480"/>
    <cellStyle name="Percentuale 14 3 3 2" xfId="2481"/>
    <cellStyle name="Percentuale 14 3 4" xfId="2482"/>
    <cellStyle name="Percentuale 14 4" xfId="2483"/>
    <cellStyle name="Percentuale 14 4 2" xfId="2484"/>
    <cellStyle name="Percentuale 14 4 2 2" xfId="2485"/>
    <cellStyle name="Percentuale 14 4 3" xfId="2486"/>
    <cellStyle name="Percentuale 14 5" xfId="2487"/>
    <cellStyle name="Percentuale 15" xfId="2488"/>
    <cellStyle name="Percentuale 15 2" xfId="2489"/>
    <cellStyle name="Percentuale 15 2 2" xfId="2490"/>
    <cellStyle name="Percentuale 15 3" xfId="2491"/>
    <cellStyle name="Percentuale 15 3 2" xfId="2492"/>
    <cellStyle name="Percentuale 15 3 3" xfId="2493"/>
    <cellStyle name="Percentuale 15 3 3 2" xfId="2494"/>
    <cellStyle name="Percentuale 15 3 4" xfId="2495"/>
    <cellStyle name="Percentuale 15 4" xfId="2496"/>
    <cellStyle name="Percentuale 15 4 2" xfId="2497"/>
    <cellStyle name="Percentuale 15 4 2 2" xfId="2498"/>
    <cellStyle name="Percentuale 15 4 3" xfId="2499"/>
    <cellStyle name="Percentuale 15 5" xfId="2500"/>
    <cellStyle name="Percentuale 16" xfId="2501"/>
    <cellStyle name="Percentuale 16 2" xfId="2502"/>
    <cellStyle name="Percentuale 16 2 2" xfId="2503"/>
    <cellStyle name="Percentuale 16 3" xfId="2504"/>
    <cellStyle name="Percentuale 16 3 2" xfId="2505"/>
    <cellStyle name="Percentuale 16 3 3" xfId="2506"/>
    <cellStyle name="Percentuale 16 3 3 2" xfId="2507"/>
    <cellStyle name="Percentuale 16 3 4" xfId="2508"/>
    <cellStyle name="Percentuale 16 4" xfId="2509"/>
    <cellStyle name="Percentuale 16 4 2" xfId="2510"/>
    <cellStyle name="Percentuale 16 4 2 2" xfId="2511"/>
    <cellStyle name="Percentuale 16 4 3" xfId="2512"/>
    <cellStyle name="Percentuale 16 5" xfId="2513"/>
    <cellStyle name="Percentuale 17" xfId="2514"/>
    <cellStyle name="Percentuale 17 2" xfId="2515"/>
    <cellStyle name="Percentuale 17 2 2" xfId="2516"/>
    <cellStyle name="Percentuale 17 3" xfId="2517"/>
    <cellStyle name="Percentuale 17 3 2" xfId="2518"/>
    <cellStyle name="Percentuale 17 3 3" xfId="2519"/>
    <cellStyle name="Percentuale 17 3 3 2" xfId="2520"/>
    <cellStyle name="Percentuale 17 3 4" xfId="2521"/>
    <cellStyle name="Percentuale 17 4" xfId="2522"/>
    <cellStyle name="Percentuale 17 4 2" xfId="2523"/>
    <cellStyle name="Percentuale 17 4 2 2" xfId="2524"/>
    <cellStyle name="Percentuale 17 4 3" xfId="2525"/>
    <cellStyle name="Percentuale 17 5" xfId="2526"/>
    <cellStyle name="Percentuale 18" xfId="2527"/>
    <cellStyle name="Percentuale 18 2" xfId="2528"/>
    <cellStyle name="Percentuale 18 2 2" xfId="2529"/>
    <cellStyle name="Percentuale 18 3" xfId="2530"/>
    <cellStyle name="Percentuale 18 3 2" xfId="2531"/>
    <cellStyle name="Percentuale 18 3 3" xfId="2532"/>
    <cellStyle name="Percentuale 18 3 3 2" xfId="2533"/>
    <cellStyle name="Percentuale 18 3 4" xfId="2534"/>
    <cellStyle name="Percentuale 18 4" xfId="2535"/>
    <cellStyle name="Percentuale 18 4 2" xfId="2536"/>
    <cellStyle name="Percentuale 18 4 2 2" xfId="2537"/>
    <cellStyle name="Percentuale 18 4 3" xfId="2538"/>
    <cellStyle name="Percentuale 18 5" xfId="2539"/>
    <cellStyle name="Percentuale 19" xfId="2540"/>
    <cellStyle name="Percentuale 19 2" xfId="2541"/>
    <cellStyle name="Percentuale 19 2 2" xfId="2542"/>
    <cellStyle name="Percentuale 19 3" xfId="2543"/>
    <cellStyle name="Percentuale 19 3 2" xfId="2544"/>
    <cellStyle name="Percentuale 19 3 3" xfId="2545"/>
    <cellStyle name="Percentuale 19 3 3 2" xfId="2546"/>
    <cellStyle name="Percentuale 19 3 4" xfId="2547"/>
    <cellStyle name="Percentuale 19 4" xfId="2548"/>
    <cellStyle name="Percentuale 19 4 2" xfId="2549"/>
    <cellStyle name="Percentuale 19 4 2 2" xfId="2550"/>
    <cellStyle name="Percentuale 19 4 3" xfId="2551"/>
    <cellStyle name="Percentuale 19 5" xfId="2552"/>
    <cellStyle name="Percentuale 2" xfId="2553"/>
    <cellStyle name="Percentuale 2 2" xfId="2554"/>
    <cellStyle name="Percentuale 2 2 2" xfId="2555"/>
    <cellStyle name="Percentuale 2 3" xfId="2556"/>
    <cellStyle name="Percentuale 2 3 2" xfId="2557"/>
    <cellStyle name="Percentuale 2 3 3" xfId="2558"/>
    <cellStyle name="Percentuale 2 3 3 2" xfId="2559"/>
    <cellStyle name="Percentuale 2 3 4" xfId="2560"/>
    <cellStyle name="Percentuale 2 4" xfId="2561"/>
    <cellStyle name="Percentuale 2 4 2" xfId="2562"/>
    <cellStyle name="Percentuale 2 4 2 2" xfId="2563"/>
    <cellStyle name="Percentuale 2 4 3" xfId="2564"/>
    <cellStyle name="Percentuale 2 5" xfId="2565"/>
    <cellStyle name="Percentuale 20" xfId="2566"/>
    <cellStyle name="Percentuale 20 2" xfId="2567"/>
    <cellStyle name="Percentuale 20 2 2" xfId="2568"/>
    <cellStyle name="Percentuale 20 3" xfId="2569"/>
    <cellStyle name="Percentuale 20 3 2" xfId="2570"/>
    <cellStyle name="Percentuale 20 3 3" xfId="2571"/>
    <cellStyle name="Percentuale 20 3 3 2" xfId="2572"/>
    <cellStyle name="Percentuale 20 3 4" xfId="2573"/>
    <cellStyle name="Percentuale 20 4" xfId="2574"/>
    <cellStyle name="Percentuale 20 4 2" xfId="2575"/>
    <cellStyle name="Percentuale 20 4 2 2" xfId="2576"/>
    <cellStyle name="Percentuale 20 4 3" xfId="2577"/>
    <cellStyle name="Percentuale 20 5" xfId="2578"/>
    <cellStyle name="Percentuale 21" xfId="2579"/>
    <cellStyle name="Percentuale 21 2" xfId="2580"/>
    <cellStyle name="Percentuale 21 2 2" xfId="2581"/>
    <cellStyle name="Percentuale 21 3" xfId="2582"/>
    <cellStyle name="Percentuale 21 3 2" xfId="2583"/>
    <cellStyle name="Percentuale 21 3 3" xfId="2584"/>
    <cellStyle name="Percentuale 21 3 3 2" xfId="2585"/>
    <cellStyle name="Percentuale 21 3 4" xfId="2586"/>
    <cellStyle name="Percentuale 21 4" xfId="2587"/>
    <cellStyle name="Percentuale 21 4 2" xfId="2588"/>
    <cellStyle name="Percentuale 21 4 2 2" xfId="2589"/>
    <cellStyle name="Percentuale 21 4 3" xfId="2590"/>
    <cellStyle name="Percentuale 21 5" xfId="2591"/>
    <cellStyle name="Percentuale 22" xfId="2592"/>
    <cellStyle name="Percentuale 22 2" xfId="2593"/>
    <cellStyle name="Percentuale 22 2 2" xfId="2594"/>
    <cellStyle name="Percentuale 22 3" xfId="2595"/>
    <cellStyle name="Percentuale 22 3 2" xfId="2596"/>
    <cellStyle name="Percentuale 22 3 3" xfId="2597"/>
    <cellStyle name="Percentuale 22 3 3 2" xfId="2598"/>
    <cellStyle name="Percentuale 22 3 4" xfId="2599"/>
    <cellStyle name="Percentuale 22 4" xfId="2600"/>
    <cellStyle name="Percentuale 22 4 2" xfId="2601"/>
    <cellStyle name="Percentuale 22 4 2 2" xfId="2602"/>
    <cellStyle name="Percentuale 22 4 3" xfId="2603"/>
    <cellStyle name="Percentuale 22 5" xfId="2604"/>
    <cellStyle name="Percentuale 23" xfId="2605"/>
    <cellStyle name="Percentuale 23 2" xfId="2606"/>
    <cellStyle name="Percentuale 23 2 2" xfId="2607"/>
    <cellStyle name="Percentuale 23 3" xfId="2608"/>
    <cellStyle name="Percentuale 23 3 2" xfId="2609"/>
    <cellStyle name="Percentuale 23 3 3" xfId="2610"/>
    <cellStyle name="Percentuale 23 3 3 2" xfId="2611"/>
    <cellStyle name="Percentuale 23 3 4" xfId="2612"/>
    <cellStyle name="Percentuale 23 4" xfId="2613"/>
    <cellStyle name="Percentuale 23 4 2" xfId="2614"/>
    <cellStyle name="Percentuale 23 4 2 2" xfId="2615"/>
    <cellStyle name="Percentuale 23 4 3" xfId="2616"/>
    <cellStyle name="Percentuale 23 5" xfId="2617"/>
    <cellStyle name="Percentuale 24" xfId="2618"/>
    <cellStyle name="Percentuale 24 2" xfId="2619"/>
    <cellStyle name="Percentuale 24 2 2" xfId="2620"/>
    <cellStyle name="Percentuale 24 3" xfId="2621"/>
    <cellStyle name="Percentuale 24 3 2" xfId="2622"/>
    <cellStyle name="Percentuale 24 3 3" xfId="2623"/>
    <cellStyle name="Percentuale 24 3 3 2" xfId="2624"/>
    <cellStyle name="Percentuale 24 3 4" xfId="2625"/>
    <cellStyle name="Percentuale 24 4" xfId="2626"/>
    <cellStyle name="Percentuale 24 4 2" xfId="2627"/>
    <cellStyle name="Percentuale 24 4 2 2" xfId="2628"/>
    <cellStyle name="Percentuale 24 4 3" xfId="2629"/>
    <cellStyle name="Percentuale 24 5" xfId="2630"/>
    <cellStyle name="Percentuale 25" xfId="2631"/>
    <cellStyle name="Percentuale 25 2" xfId="2632"/>
    <cellStyle name="Percentuale 25 2 2" xfId="2633"/>
    <cellStyle name="Percentuale 25 3" xfId="2634"/>
    <cellStyle name="Percentuale 25 3 2" xfId="2635"/>
    <cellStyle name="Percentuale 25 3 3" xfId="2636"/>
    <cellStyle name="Percentuale 25 3 3 2" xfId="2637"/>
    <cellStyle name="Percentuale 25 3 4" xfId="2638"/>
    <cellStyle name="Percentuale 25 4" xfId="2639"/>
    <cellStyle name="Percentuale 25 4 2" xfId="2640"/>
    <cellStyle name="Percentuale 25 4 2 2" xfId="2641"/>
    <cellStyle name="Percentuale 25 4 3" xfId="2642"/>
    <cellStyle name="Percentuale 25 5" xfId="2643"/>
    <cellStyle name="Percentuale 26" xfId="2644"/>
    <cellStyle name="Percentuale 26 2" xfId="2645"/>
    <cellStyle name="Percentuale 26 2 2" xfId="2646"/>
    <cellStyle name="Percentuale 26 3" xfId="2647"/>
    <cellStyle name="Percentuale 26 3 2" xfId="2648"/>
    <cellStyle name="Percentuale 26 3 3" xfId="2649"/>
    <cellStyle name="Percentuale 26 3 3 2" xfId="2650"/>
    <cellStyle name="Percentuale 26 3 4" xfId="2651"/>
    <cellStyle name="Percentuale 26 4" xfId="2652"/>
    <cellStyle name="Percentuale 26 4 2" xfId="2653"/>
    <cellStyle name="Percentuale 26 4 2 2" xfId="2654"/>
    <cellStyle name="Percentuale 26 4 3" xfId="2655"/>
    <cellStyle name="Percentuale 26 5" xfId="2656"/>
    <cellStyle name="Percentuale 27" xfId="2657"/>
    <cellStyle name="Percentuale 27 2" xfId="2658"/>
    <cellStyle name="Percentuale 27 2 2" xfId="2659"/>
    <cellStyle name="Percentuale 27 3" xfId="2660"/>
    <cellStyle name="Percentuale 27 3 2" xfId="2661"/>
    <cellStyle name="Percentuale 27 3 3" xfId="2662"/>
    <cellStyle name="Percentuale 27 3 3 2" xfId="2663"/>
    <cellStyle name="Percentuale 27 3 4" xfId="2664"/>
    <cellStyle name="Percentuale 27 4" xfId="2665"/>
    <cellStyle name="Percentuale 27 4 2" xfId="2666"/>
    <cellStyle name="Percentuale 27 4 2 2" xfId="2667"/>
    <cellStyle name="Percentuale 27 4 3" xfId="2668"/>
    <cellStyle name="Percentuale 27 5" xfId="2669"/>
    <cellStyle name="Percentuale 28" xfId="2670"/>
    <cellStyle name="Percentuale 28 2" xfId="2671"/>
    <cellStyle name="Percentuale 28 2 2" xfId="2672"/>
    <cellStyle name="Percentuale 28 3" xfId="2673"/>
    <cellStyle name="Percentuale 28 3 2" xfId="2674"/>
    <cellStyle name="Percentuale 28 3 3" xfId="2675"/>
    <cellStyle name="Percentuale 28 3 3 2" xfId="2676"/>
    <cellStyle name="Percentuale 28 3 4" xfId="2677"/>
    <cellStyle name="Percentuale 28 4" xfId="2678"/>
    <cellStyle name="Percentuale 28 4 2" xfId="2679"/>
    <cellStyle name="Percentuale 28 4 2 2" xfId="2680"/>
    <cellStyle name="Percentuale 28 4 3" xfId="2681"/>
    <cellStyle name="Percentuale 28 5" xfId="2682"/>
    <cellStyle name="Percentuale 29" xfId="2683"/>
    <cellStyle name="Percentuale 29 2" xfId="2684"/>
    <cellStyle name="Percentuale 29 2 2" xfId="2685"/>
    <cellStyle name="Percentuale 29 3" xfId="2686"/>
    <cellStyle name="Percentuale 29 3 2" xfId="2687"/>
    <cellStyle name="Percentuale 29 3 3" xfId="2688"/>
    <cellStyle name="Percentuale 29 3 3 2" xfId="2689"/>
    <cellStyle name="Percentuale 29 3 4" xfId="2690"/>
    <cellStyle name="Percentuale 29 4" xfId="2691"/>
    <cellStyle name="Percentuale 29 4 2" xfId="2692"/>
    <cellStyle name="Percentuale 29 4 2 2" xfId="2693"/>
    <cellStyle name="Percentuale 29 4 3" xfId="2694"/>
    <cellStyle name="Percentuale 29 5" xfId="2695"/>
    <cellStyle name="Percentuale 3" xfId="2696"/>
    <cellStyle name="Percentuale 3 2" xfId="2697"/>
    <cellStyle name="Percentuale 3 2 2" xfId="2698"/>
    <cellStyle name="Percentuale 3 3" xfId="2699"/>
    <cellStyle name="Percentuale 3 3 2" xfId="2700"/>
    <cellStyle name="Percentuale 3 3 3" xfId="2701"/>
    <cellStyle name="Percentuale 3 3 3 2" xfId="2702"/>
    <cellStyle name="Percentuale 3 3 4" xfId="2703"/>
    <cellStyle name="Percentuale 3 4" xfId="2704"/>
    <cellStyle name="Percentuale 3 4 2" xfId="2705"/>
    <cellStyle name="Percentuale 3 4 2 2" xfId="2706"/>
    <cellStyle name="Percentuale 3 4 3" xfId="2707"/>
    <cellStyle name="Percentuale 3 5" xfId="2708"/>
    <cellStyle name="Percentuale 30" xfId="2709"/>
    <cellStyle name="Percentuale 30 2" xfId="2710"/>
    <cellStyle name="Percentuale 30 2 2" xfId="2711"/>
    <cellStyle name="Percentuale 30 3" xfId="2712"/>
    <cellStyle name="Percentuale 30 3 2" xfId="2713"/>
    <cellStyle name="Percentuale 30 3 3" xfId="2714"/>
    <cellStyle name="Percentuale 30 3 3 2" xfId="2715"/>
    <cellStyle name="Percentuale 30 3 4" xfId="2716"/>
    <cellStyle name="Percentuale 30 4" xfId="2717"/>
    <cellStyle name="Percentuale 30 4 2" xfId="2718"/>
    <cellStyle name="Percentuale 30 4 2 2" xfId="2719"/>
    <cellStyle name="Percentuale 30 4 3" xfId="2720"/>
    <cellStyle name="Percentuale 30 5" xfId="2721"/>
    <cellStyle name="Percentuale 31" xfId="2722"/>
    <cellStyle name="Percentuale 31 2" xfId="2723"/>
    <cellStyle name="Percentuale 31 2 2" xfId="2724"/>
    <cellStyle name="Percentuale 31 3" xfId="2725"/>
    <cellStyle name="Percentuale 31 3 2" xfId="2726"/>
    <cellStyle name="Percentuale 31 3 3" xfId="2727"/>
    <cellStyle name="Percentuale 31 3 3 2" xfId="2728"/>
    <cellStyle name="Percentuale 31 3 4" xfId="2729"/>
    <cellStyle name="Percentuale 31 4" xfId="2730"/>
    <cellStyle name="Percentuale 31 4 2" xfId="2731"/>
    <cellStyle name="Percentuale 31 4 2 2" xfId="2732"/>
    <cellStyle name="Percentuale 31 4 3" xfId="2733"/>
    <cellStyle name="Percentuale 31 5" xfId="2734"/>
    <cellStyle name="Percentuale 32" xfId="2735"/>
    <cellStyle name="Percentuale 32 2" xfId="2736"/>
    <cellStyle name="Percentuale 32 2 2" xfId="2737"/>
    <cellStyle name="Percentuale 32 3" xfId="2738"/>
    <cellStyle name="Percentuale 32 3 2" xfId="2739"/>
    <cellStyle name="Percentuale 32 3 3" xfId="2740"/>
    <cellStyle name="Percentuale 32 3 3 2" xfId="2741"/>
    <cellStyle name="Percentuale 32 3 4" xfId="2742"/>
    <cellStyle name="Percentuale 32 4" xfId="2743"/>
    <cellStyle name="Percentuale 32 4 2" xfId="2744"/>
    <cellStyle name="Percentuale 32 4 2 2" xfId="2745"/>
    <cellStyle name="Percentuale 32 4 3" xfId="2746"/>
    <cellStyle name="Percentuale 32 5" xfId="2747"/>
    <cellStyle name="Percentuale 33" xfId="2748"/>
    <cellStyle name="Percentuale 33 2" xfId="2749"/>
    <cellStyle name="Percentuale 33 2 2" xfId="2750"/>
    <cellStyle name="Percentuale 33 3" xfId="2751"/>
    <cellStyle name="Percentuale 33 3 2" xfId="2752"/>
    <cellStyle name="Percentuale 33 3 3" xfId="2753"/>
    <cellStyle name="Percentuale 33 3 3 2" xfId="2754"/>
    <cellStyle name="Percentuale 33 3 4" xfId="2755"/>
    <cellStyle name="Percentuale 33 4" xfId="2756"/>
    <cellStyle name="Percentuale 33 4 2" xfId="2757"/>
    <cellStyle name="Percentuale 33 4 2 2" xfId="2758"/>
    <cellStyle name="Percentuale 33 4 3" xfId="2759"/>
    <cellStyle name="Percentuale 33 5" xfId="2760"/>
    <cellStyle name="Percentuale 34" xfId="2761"/>
    <cellStyle name="Percentuale 34 2" xfId="2762"/>
    <cellStyle name="Percentuale 34 2 2" xfId="2763"/>
    <cellStyle name="Percentuale 34 3" xfId="2764"/>
    <cellStyle name="Percentuale 34 3 2" xfId="2765"/>
    <cellStyle name="Percentuale 34 3 3" xfId="2766"/>
    <cellStyle name="Percentuale 34 3 3 2" xfId="2767"/>
    <cellStyle name="Percentuale 34 3 4" xfId="2768"/>
    <cellStyle name="Percentuale 34 4" xfId="2769"/>
    <cellStyle name="Percentuale 34 4 2" xfId="2770"/>
    <cellStyle name="Percentuale 34 4 2 2" xfId="2771"/>
    <cellStyle name="Percentuale 34 4 3" xfId="2772"/>
    <cellStyle name="Percentuale 34 5" xfId="2773"/>
    <cellStyle name="Percentuale 35" xfId="2774"/>
    <cellStyle name="Percentuale 35 2" xfId="2775"/>
    <cellStyle name="Percentuale 35 2 2" xfId="2776"/>
    <cellStyle name="Percentuale 35 3" xfId="2777"/>
    <cellStyle name="Percentuale 35 3 2" xfId="2778"/>
    <cellStyle name="Percentuale 35 3 3" xfId="2779"/>
    <cellStyle name="Percentuale 35 3 3 2" xfId="2780"/>
    <cellStyle name="Percentuale 35 3 4" xfId="2781"/>
    <cellStyle name="Percentuale 35 4" xfId="2782"/>
    <cellStyle name="Percentuale 35 4 2" xfId="2783"/>
    <cellStyle name="Percentuale 35 4 2 2" xfId="2784"/>
    <cellStyle name="Percentuale 35 4 3" xfId="2785"/>
    <cellStyle name="Percentuale 35 5" xfId="2786"/>
    <cellStyle name="Percentuale 36" xfId="2787"/>
    <cellStyle name="Percentuale 36 2" xfId="2788"/>
    <cellStyle name="Percentuale 36 2 2" xfId="2789"/>
    <cellStyle name="Percentuale 36 3" xfId="2790"/>
    <cellStyle name="Percentuale 36 3 2" xfId="2791"/>
    <cellStyle name="Percentuale 36 3 3" xfId="2792"/>
    <cellStyle name="Percentuale 36 3 3 2" xfId="2793"/>
    <cellStyle name="Percentuale 36 3 4" xfId="2794"/>
    <cellStyle name="Percentuale 36 4" xfId="2795"/>
    <cellStyle name="Percentuale 36 4 2" xfId="2796"/>
    <cellStyle name="Percentuale 36 4 2 2" xfId="2797"/>
    <cellStyle name="Percentuale 36 4 3" xfId="2798"/>
    <cellStyle name="Percentuale 36 5" xfId="2799"/>
    <cellStyle name="Percentuale 37" xfId="2800"/>
    <cellStyle name="Percentuale 37 2" xfId="2801"/>
    <cellStyle name="Percentuale 37 2 2" xfId="2802"/>
    <cellStyle name="Percentuale 37 3" xfId="2803"/>
    <cellStyle name="Percentuale 37 3 2" xfId="2804"/>
    <cellStyle name="Percentuale 37 3 3" xfId="2805"/>
    <cellStyle name="Percentuale 37 3 3 2" xfId="2806"/>
    <cellStyle name="Percentuale 37 3 4" xfId="2807"/>
    <cellStyle name="Percentuale 37 4" xfId="2808"/>
    <cellStyle name="Percentuale 37 4 2" xfId="2809"/>
    <cellStyle name="Percentuale 37 4 2 2" xfId="2810"/>
    <cellStyle name="Percentuale 37 4 3" xfId="2811"/>
    <cellStyle name="Percentuale 37 5" xfId="2812"/>
    <cellStyle name="Percentuale 38" xfId="2813"/>
    <cellStyle name="Percentuale 38 2" xfId="2814"/>
    <cellStyle name="Percentuale 38 2 2" xfId="2815"/>
    <cellStyle name="Percentuale 38 3" xfId="2816"/>
    <cellStyle name="Percentuale 38 3 2" xfId="2817"/>
    <cellStyle name="Percentuale 38 3 3" xfId="2818"/>
    <cellStyle name="Percentuale 38 3 3 2" xfId="2819"/>
    <cellStyle name="Percentuale 38 3 4" xfId="2820"/>
    <cellStyle name="Percentuale 38 4" xfId="2821"/>
    <cellStyle name="Percentuale 38 4 2" xfId="2822"/>
    <cellStyle name="Percentuale 38 4 2 2" xfId="2823"/>
    <cellStyle name="Percentuale 38 4 3" xfId="2824"/>
    <cellStyle name="Percentuale 38 5" xfId="2825"/>
    <cellStyle name="Percentuale 39" xfId="2826"/>
    <cellStyle name="Percentuale 39 2" xfId="2827"/>
    <cellStyle name="Percentuale 39 2 2" xfId="2828"/>
    <cellStyle name="Percentuale 39 3" xfId="2829"/>
    <cellStyle name="Percentuale 39 3 2" xfId="2830"/>
    <cellStyle name="Percentuale 39 3 3" xfId="2831"/>
    <cellStyle name="Percentuale 39 3 3 2" xfId="2832"/>
    <cellStyle name="Percentuale 39 3 4" xfId="2833"/>
    <cellStyle name="Percentuale 39 4" xfId="2834"/>
    <cellStyle name="Percentuale 39 4 2" xfId="2835"/>
    <cellStyle name="Percentuale 39 4 2 2" xfId="2836"/>
    <cellStyle name="Percentuale 39 4 3" xfId="2837"/>
    <cellStyle name="Percentuale 39 5" xfId="2838"/>
    <cellStyle name="Percentuale 4" xfId="2839"/>
    <cellStyle name="Percentuale 4 2" xfId="2840"/>
    <cellStyle name="Percentuale 4 2 2" xfId="2841"/>
    <cellStyle name="Percentuale 4 3" xfId="2842"/>
    <cellStyle name="Percentuale 4 3 2" xfId="2843"/>
    <cellStyle name="Percentuale 4 3 3" xfId="2844"/>
    <cellStyle name="Percentuale 4 3 3 2" xfId="2845"/>
    <cellStyle name="Percentuale 4 3 4" xfId="2846"/>
    <cellStyle name="Percentuale 4 4" xfId="2847"/>
    <cellStyle name="Percentuale 4 4 2" xfId="2848"/>
    <cellStyle name="Percentuale 4 4 2 2" xfId="2849"/>
    <cellStyle name="Percentuale 4 4 3" xfId="2850"/>
    <cellStyle name="Percentuale 4 5" xfId="2851"/>
    <cellStyle name="Percentuale 40" xfId="2852"/>
    <cellStyle name="Percentuale 40 2" xfId="2853"/>
    <cellStyle name="Percentuale 40 2 2" xfId="2854"/>
    <cellStyle name="Percentuale 40 3" xfId="2855"/>
    <cellStyle name="Percentuale 40 3 2" xfId="2856"/>
    <cellStyle name="Percentuale 40 3 3" xfId="2857"/>
    <cellStyle name="Percentuale 40 3 3 2" xfId="2858"/>
    <cellStyle name="Percentuale 40 3 4" xfId="2859"/>
    <cellStyle name="Percentuale 40 4" xfId="2860"/>
    <cellStyle name="Percentuale 40 4 2" xfId="2861"/>
    <cellStyle name="Percentuale 40 4 2 2" xfId="2862"/>
    <cellStyle name="Percentuale 40 4 3" xfId="2863"/>
    <cellStyle name="Percentuale 40 5" xfId="2864"/>
    <cellStyle name="Percentuale 41" xfId="2865"/>
    <cellStyle name="Percentuale 41 2" xfId="2866"/>
    <cellStyle name="Percentuale 41 2 2" xfId="2867"/>
    <cellStyle name="Percentuale 41 3" xfId="2868"/>
    <cellStyle name="Percentuale 41 3 2" xfId="2869"/>
    <cellStyle name="Percentuale 41 3 3" xfId="2870"/>
    <cellStyle name="Percentuale 41 3 3 2" xfId="2871"/>
    <cellStyle name="Percentuale 41 3 4" xfId="2872"/>
    <cellStyle name="Percentuale 41 4" xfId="2873"/>
    <cellStyle name="Percentuale 41 4 2" xfId="2874"/>
    <cellStyle name="Percentuale 41 4 2 2" xfId="2875"/>
    <cellStyle name="Percentuale 41 4 3" xfId="2876"/>
    <cellStyle name="Percentuale 41 5" xfId="2877"/>
    <cellStyle name="Percentuale 42" xfId="2878"/>
    <cellStyle name="Percentuale 42 2" xfId="2879"/>
    <cellStyle name="Percentuale 42 2 2" xfId="2880"/>
    <cellStyle name="Percentuale 42 3" xfId="2881"/>
    <cellStyle name="Percentuale 42 3 2" xfId="2882"/>
    <cellStyle name="Percentuale 42 3 3" xfId="2883"/>
    <cellStyle name="Percentuale 42 3 3 2" xfId="2884"/>
    <cellStyle name="Percentuale 42 3 4" xfId="2885"/>
    <cellStyle name="Percentuale 42 4" xfId="2886"/>
    <cellStyle name="Percentuale 42 4 2" xfId="2887"/>
    <cellStyle name="Percentuale 42 4 2 2" xfId="2888"/>
    <cellStyle name="Percentuale 42 4 3" xfId="2889"/>
    <cellStyle name="Percentuale 42 5" xfId="2890"/>
    <cellStyle name="Percentuale 43" xfId="2891"/>
    <cellStyle name="Percentuale 43 2" xfId="2892"/>
    <cellStyle name="Percentuale 43 2 2" xfId="2893"/>
    <cellStyle name="Percentuale 43 3" xfId="2894"/>
    <cellStyle name="Percentuale 43 3 2" xfId="2895"/>
    <cellStyle name="Percentuale 43 3 3" xfId="2896"/>
    <cellStyle name="Percentuale 43 3 3 2" xfId="2897"/>
    <cellStyle name="Percentuale 43 3 4" xfId="2898"/>
    <cellStyle name="Percentuale 43 4" xfId="2899"/>
    <cellStyle name="Percentuale 43 4 2" xfId="2900"/>
    <cellStyle name="Percentuale 43 4 2 2" xfId="2901"/>
    <cellStyle name="Percentuale 43 4 3" xfId="2902"/>
    <cellStyle name="Percentuale 43 5" xfId="2903"/>
    <cellStyle name="Percentuale 44" xfId="2904"/>
    <cellStyle name="Percentuale 44 2" xfId="2905"/>
    <cellStyle name="Percentuale 44 2 2" xfId="2906"/>
    <cellStyle name="Percentuale 44 3" xfId="2907"/>
    <cellStyle name="Percentuale 44 3 2" xfId="2908"/>
    <cellStyle name="Percentuale 44 3 3" xfId="2909"/>
    <cellStyle name="Percentuale 44 3 3 2" xfId="2910"/>
    <cellStyle name="Percentuale 44 3 4" xfId="2911"/>
    <cellStyle name="Percentuale 44 4" xfId="2912"/>
    <cellStyle name="Percentuale 44 4 2" xfId="2913"/>
    <cellStyle name="Percentuale 44 4 2 2" xfId="2914"/>
    <cellStyle name="Percentuale 44 4 3" xfId="2915"/>
    <cellStyle name="Percentuale 44 5" xfId="2916"/>
    <cellStyle name="Percentuale 45" xfId="2917"/>
    <cellStyle name="Percentuale 45 2" xfId="2918"/>
    <cellStyle name="Percentuale 45 2 2" xfId="2919"/>
    <cellStyle name="Percentuale 45 3" xfId="2920"/>
    <cellStyle name="Percentuale 45 3 2" xfId="2921"/>
    <cellStyle name="Percentuale 45 3 3" xfId="2922"/>
    <cellStyle name="Percentuale 45 3 3 2" xfId="2923"/>
    <cellStyle name="Percentuale 45 3 4" xfId="2924"/>
    <cellStyle name="Percentuale 45 4" xfId="2925"/>
    <cellStyle name="Percentuale 45 4 2" xfId="2926"/>
    <cellStyle name="Percentuale 45 4 2 2" xfId="2927"/>
    <cellStyle name="Percentuale 45 4 3" xfId="2928"/>
    <cellStyle name="Percentuale 45 5" xfId="2929"/>
    <cellStyle name="Percentuale 46" xfId="2930"/>
    <cellStyle name="Percentuale 46 2" xfId="2931"/>
    <cellStyle name="Percentuale 46 2 2" xfId="2932"/>
    <cellStyle name="Percentuale 46 3" xfId="2933"/>
    <cellStyle name="Percentuale 46 3 2" xfId="2934"/>
    <cellStyle name="Percentuale 46 3 3" xfId="2935"/>
    <cellStyle name="Percentuale 46 3 3 2" xfId="2936"/>
    <cellStyle name="Percentuale 46 3 4" xfId="2937"/>
    <cellStyle name="Percentuale 46 4" xfId="2938"/>
    <cellStyle name="Percentuale 46 4 2" xfId="2939"/>
    <cellStyle name="Percentuale 46 4 2 2" xfId="2940"/>
    <cellStyle name="Percentuale 46 4 3" xfId="2941"/>
    <cellStyle name="Percentuale 46 5" xfId="2942"/>
    <cellStyle name="Percentuale 47" xfId="2943"/>
    <cellStyle name="Percentuale 47 2" xfId="2944"/>
    <cellStyle name="Percentuale 47 2 2" xfId="2945"/>
    <cellStyle name="Percentuale 47 3" xfId="2946"/>
    <cellStyle name="Percentuale 47 3 2" xfId="2947"/>
    <cellStyle name="Percentuale 47 3 3" xfId="2948"/>
    <cellStyle name="Percentuale 47 3 3 2" xfId="2949"/>
    <cellStyle name="Percentuale 47 3 4" xfId="2950"/>
    <cellStyle name="Percentuale 47 4" xfId="2951"/>
    <cellStyle name="Percentuale 47 4 2" xfId="2952"/>
    <cellStyle name="Percentuale 47 4 2 2" xfId="2953"/>
    <cellStyle name="Percentuale 47 4 3" xfId="2954"/>
    <cellStyle name="Percentuale 47 5" xfId="2955"/>
    <cellStyle name="Percentuale 48" xfId="2956"/>
    <cellStyle name="Percentuale 48 2" xfId="2957"/>
    <cellStyle name="Percentuale 48 2 2" xfId="2958"/>
    <cellStyle name="Percentuale 48 3" xfId="2959"/>
    <cellStyle name="Percentuale 48 3 2" xfId="2960"/>
    <cellStyle name="Percentuale 48 3 3" xfId="2961"/>
    <cellStyle name="Percentuale 48 3 3 2" xfId="2962"/>
    <cellStyle name="Percentuale 48 3 4" xfId="2963"/>
    <cellStyle name="Percentuale 48 4" xfId="2964"/>
    <cellStyle name="Percentuale 48 4 2" xfId="2965"/>
    <cellStyle name="Percentuale 48 4 2 2" xfId="2966"/>
    <cellStyle name="Percentuale 48 4 3" xfId="2967"/>
    <cellStyle name="Percentuale 48 5" xfId="2968"/>
    <cellStyle name="Percentuale 49" xfId="2969"/>
    <cellStyle name="Percentuale 49 2" xfId="2970"/>
    <cellStyle name="Percentuale 49 2 2" xfId="2971"/>
    <cellStyle name="Percentuale 49 3" xfId="2972"/>
    <cellStyle name="Percentuale 49 3 2" xfId="2973"/>
    <cellStyle name="Percentuale 49 3 3" xfId="2974"/>
    <cellStyle name="Percentuale 49 3 3 2" xfId="2975"/>
    <cellStyle name="Percentuale 49 3 4" xfId="2976"/>
    <cellStyle name="Percentuale 49 4" xfId="2977"/>
    <cellStyle name="Percentuale 49 4 2" xfId="2978"/>
    <cellStyle name="Percentuale 49 4 2 2" xfId="2979"/>
    <cellStyle name="Percentuale 49 4 3" xfId="2980"/>
    <cellStyle name="Percentuale 49 5" xfId="2981"/>
    <cellStyle name="Percentuale 5" xfId="2982"/>
    <cellStyle name="Percentuale 5 2" xfId="2983"/>
    <cellStyle name="Percentuale 5 2 2" xfId="2984"/>
    <cellStyle name="Percentuale 5 3" xfId="2985"/>
    <cellStyle name="Percentuale 5 3 2" xfId="2986"/>
    <cellStyle name="Percentuale 5 3 3" xfId="2987"/>
    <cellStyle name="Percentuale 5 3 3 2" xfId="2988"/>
    <cellStyle name="Percentuale 5 3 4" xfId="2989"/>
    <cellStyle name="Percentuale 5 4" xfId="2990"/>
    <cellStyle name="Percentuale 5 4 2" xfId="2991"/>
    <cellStyle name="Percentuale 5 4 2 2" xfId="2992"/>
    <cellStyle name="Percentuale 5 4 3" xfId="2993"/>
    <cellStyle name="Percentuale 5 5" xfId="2994"/>
    <cellStyle name="Percentuale 50" xfId="2995"/>
    <cellStyle name="Percentuale 50 2" xfId="2996"/>
    <cellStyle name="Percentuale 50 2 2" xfId="2997"/>
    <cellStyle name="Percentuale 50 3" xfId="2998"/>
    <cellStyle name="Percentuale 50 3 2" xfId="2999"/>
    <cellStyle name="Percentuale 50 3 3" xfId="3000"/>
    <cellStyle name="Percentuale 50 3 3 2" xfId="3001"/>
    <cellStyle name="Percentuale 50 3 4" xfId="3002"/>
    <cellStyle name="Percentuale 50 4" xfId="3003"/>
    <cellStyle name="Percentuale 50 4 2" xfId="3004"/>
    <cellStyle name="Percentuale 50 4 2 2" xfId="3005"/>
    <cellStyle name="Percentuale 50 4 3" xfId="3006"/>
    <cellStyle name="Percentuale 50 5" xfId="3007"/>
    <cellStyle name="Percentuale 51" xfId="3008"/>
    <cellStyle name="Percentuale 51 2" xfId="3009"/>
    <cellStyle name="Percentuale 51 2 2" xfId="3010"/>
    <cellStyle name="Percentuale 51 3" xfId="3011"/>
    <cellStyle name="Percentuale 51 3 2" xfId="3012"/>
    <cellStyle name="Percentuale 51 3 3" xfId="3013"/>
    <cellStyle name="Percentuale 51 3 3 2" xfId="3014"/>
    <cellStyle name="Percentuale 51 3 4" xfId="3015"/>
    <cellStyle name="Percentuale 51 4" xfId="3016"/>
    <cellStyle name="Percentuale 51 4 2" xfId="3017"/>
    <cellStyle name="Percentuale 51 4 2 2" xfId="3018"/>
    <cellStyle name="Percentuale 51 4 3" xfId="3019"/>
    <cellStyle name="Percentuale 51 5" xfId="3020"/>
    <cellStyle name="Percentuale 52" xfId="3021"/>
    <cellStyle name="Percentuale 52 2" xfId="3022"/>
    <cellStyle name="Percentuale 52 2 2" xfId="3023"/>
    <cellStyle name="Percentuale 52 3" xfId="3024"/>
    <cellStyle name="Percentuale 52 3 2" xfId="3025"/>
    <cellStyle name="Percentuale 52 3 3" xfId="3026"/>
    <cellStyle name="Percentuale 52 3 3 2" xfId="3027"/>
    <cellStyle name="Percentuale 52 3 4" xfId="3028"/>
    <cellStyle name="Percentuale 52 4" xfId="3029"/>
    <cellStyle name="Percentuale 52 4 2" xfId="3030"/>
    <cellStyle name="Percentuale 52 4 2 2" xfId="3031"/>
    <cellStyle name="Percentuale 52 4 3" xfId="3032"/>
    <cellStyle name="Percentuale 52 5" xfId="3033"/>
    <cellStyle name="Percentuale 53" xfId="3034"/>
    <cellStyle name="Percentuale 53 2" xfId="3035"/>
    <cellStyle name="Percentuale 53 2 2" xfId="3036"/>
    <cellStyle name="Percentuale 53 3" xfId="3037"/>
    <cellStyle name="Percentuale 53 3 2" xfId="3038"/>
    <cellStyle name="Percentuale 53 3 3" xfId="3039"/>
    <cellStyle name="Percentuale 53 3 3 2" xfId="3040"/>
    <cellStyle name="Percentuale 53 3 4" xfId="3041"/>
    <cellStyle name="Percentuale 53 4" xfId="3042"/>
    <cellStyle name="Percentuale 53 4 2" xfId="3043"/>
    <cellStyle name="Percentuale 53 4 2 2" xfId="3044"/>
    <cellStyle name="Percentuale 53 4 3" xfId="3045"/>
    <cellStyle name="Percentuale 53 5" xfId="3046"/>
    <cellStyle name="Percentuale 54" xfId="3047"/>
    <cellStyle name="Percentuale 54 2" xfId="3048"/>
    <cellStyle name="Percentuale 54 2 2" xfId="3049"/>
    <cellStyle name="Percentuale 54 3" xfId="3050"/>
    <cellStyle name="Percentuale 54 3 2" xfId="3051"/>
    <cellStyle name="Percentuale 54 3 3" xfId="3052"/>
    <cellStyle name="Percentuale 54 3 3 2" xfId="3053"/>
    <cellStyle name="Percentuale 54 3 4" xfId="3054"/>
    <cellStyle name="Percentuale 54 4" xfId="3055"/>
    <cellStyle name="Percentuale 54 4 2" xfId="3056"/>
    <cellStyle name="Percentuale 54 4 2 2" xfId="3057"/>
    <cellStyle name="Percentuale 54 4 3" xfId="3058"/>
    <cellStyle name="Percentuale 54 5" xfId="3059"/>
    <cellStyle name="Percentuale 55" xfId="3060"/>
    <cellStyle name="Percentuale 55 2" xfId="3061"/>
    <cellStyle name="Percentuale 55 2 2" xfId="3062"/>
    <cellStyle name="Percentuale 55 3" xfId="3063"/>
    <cellStyle name="Percentuale 55 3 2" xfId="3064"/>
    <cellStyle name="Percentuale 55 3 3" xfId="3065"/>
    <cellStyle name="Percentuale 55 3 3 2" xfId="3066"/>
    <cellStyle name="Percentuale 55 3 4" xfId="3067"/>
    <cellStyle name="Percentuale 55 4" xfId="3068"/>
    <cellStyle name="Percentuale 55 4 2" xfId="3069"/>
    <cellStyle name="Percentuale 55 4 2 2" xfId="3070"/>
    <cellStyle name="Percentuale 55 4 3" xfId="3071"/>
    <cellStyle name="Percentuale 55 5" xfId="3072"/>
    <cellStyle name="Percentuale 56" xfId="3073"/>
    <cellStyle name="Percentuale 56 2" xfId="3074"/>
    <cellStyle name="Percentuale 56 2 2" xfId="3075"/>
    <cellStyle name="Percentuale 56 3" xfId="3076"/>
    <cellStyle name="Percentuale 56 3 2" xfId="3077"/>
    <cellStyle name="Percentuale 56 3 3" xfId="3078"/>
    <cellStyle name="Percentuale 56 3 3 2" xfId="3079"/>
    <cellStyle name="Percentuale 56 3 4" xfId="3080"/>
    <cellStyle name="Percentuale 56 4" xfId="3081"/>
    <cellStyle name="Percentuale 56 4 2" xfId="3082"/>
    <cellStyle name="Percentuale 56 4 2 2" xfId="3083"/>
    <cellStyle name="Percentuale 56 4 3" xfId="3084"/>
    <cellStyle name="Percentuale 56 5" xfId="3085"/>
    <cellStyle name="Percentuale 57" xfId="3086"/>
    <cellStyle name="Percentuale 57 2" xfId="3087"/>
    <cellStyle name="Percentuale 57 2 2" xfId="3088"/>
    <cellStyle name="Percentuale 57 3" xfId="3089"/>
    <cellStyle name="Percentuale 57 3 2" xfId="3090"/>
    <cellStyle name="Percentuale 57 3 3" xfId="3091"/>
    <cellStyle name="Percentuale 57 3 3 2" xfId="3092"/>
    <cellStyle name="Percentuale 57 3 4" xfId="3093"/>
    <cellStyle name="Percentuale 57 4" xfId="3094"/>
    <cellStyle name="Percentuale 57 4 2" xfId="3095"/>
    <cellStyle name="Percentuale 57 4 2 2" xfId="3096"/>
    <cellStyle name="Percentuale 57 4 3" xfId="3097"/>
    <cellStyle name="Percentuale 57 5" xfId="3098"/>
    <cellStyle name="Percentuale 58" xfId="3099"/>
    <cellStyle name="Percentuale 58 2" xfId="3100"/>
    <cellStyle name="Percentuale 58 2 2" xfId="3101"/>
    <cellStyle name="Percentuale 58 3" xfId="3102"/>
    <cellStyle name="Percentuale 58 3 2" xfId="3103"/>
    <cellStyle name="Percentuale 58 3 3" xfId="3104"/>
    <cellStyle name="Percentuale 58 3 3 2" xfId="3105"/>
    <cellStyle name="Percentuale 58 3 4" xfId="3106"/>
    <cellStyle name="Percentuale 58 4" xfId="3107"/>
    <cellStyle name="Percentuale 58 4 2" xfId="3108"/>
    <cellStyle name="Percentuale 58 4 2 2" xfId="3109"/>
    <cellStyle name="Percentuale 58 4 3" xfId="3110"/>
    <cellStyle name="Percentuale 58 5" xfId="3111"/>
    <cellStyle name="Percentuale 59" xfId="3112"/>
    <cellStyle name="Percentuale 59 2" xfId="3113"/>
    <cellStyle name="Percentuale 59 2 2" xfId="3114"/>
    <cellStyle name="Percentuale 59 3" xfId="3115"/>
    <cellStyle name="Percentuale 59 3 2" xfId="3116"/>
    <cellStyle name="Percentuale 59 3 3" xfId="3117"/>
    <cellStyle name="Percentuale 59 3 3 2" xfId="3118"/>
    <cellStyle name="Percentuale 59 3 4" xfId="3119"/>
    <cellStyle name="Percentuale 59 4" xfId="3120"/>
    <cellStyle name="Percentuale 59 4 2" xfId="3121"/>
    <cellStyle name="Percentuale 59 4 2 2" xfId="3122"/>
    <cellStyle name="Percentuale 59 4 3" xfId="3123"/>
    <cellStyle name="Percentuale 59 5" xfId="3124"/>
    <cellStyle name="Percentuale 6" xfId="3125"/>
    <cellStyle name="Percentuale 6 2" xfId="3126"/>
    <cellStyle name="Percentuale 6 2 2" xfId="3127"/>
    <cellStyle name="Percentuale 6 3" xfId="3128"/>
    <cellStyle name="Percentuale 6 3 2" xfId="3129"/>
    <cellStyle name="Percentuale 6 3 3" xfId="3130"/>
    <cellStyle name="Percentuale 6 3 3 2" xfId="3131"/>
    <cellStyle name="Percentuale 6 3 4" xfId="3132"/>
    <cellStyle name="Percentuale 6 4" xfId="3133"/>
    <cellStyle name="Percentuale 6 4 2" xfId="3134"/>
    <cellStyle name="Percentuale 6 4 2 2" xfId="3135"/>
    <cellStyle name="Percentuale 6 4 3" xfId="3136"/>
    <cellStyle name="Percentuale 6 5" xfId="3137"/>
    <cellStyle name="Percentuale 60" xfId="3138"/>
    <cellStyle name="Percentuale 60 2" xfId="3139"/>
    <cellStyle name="Percentuale 60 2 2" xfId="3140"/>
    <cellStyle name="Percentuale 60 3" xfId="3141"/>
    <cellStyle name="Percentuale 60 3 2" xfId="3142"/>
    <cellStyle name="Percentuale 60 3 3" xfId="3143"/>
    <cellStyle name="Percentuale 60 3 3 2" xfId="3144"/>
    <cellStyle name="Percentuale 60 3 4" xfId="3145"/>
    <cellStyle name="Percentuale 60 4" xfId="3146"/>
    <cellStyle name="Percentuale 60 4 2" xfId="3147"/>
    <cellStyle name="Percentuale 60 4 2 2" xfId="3148"/>
    <cellStyle name="Percentuale 60 4 3" xfId="3149"/>
    <cellStyle name="Percentuale 60 5" xfId="3150"/>
    <cellStyle name="Percentuale 61" xfId="3151"/>
    <cellStyle name="Percentuale 61 2" xfId="3152"/>
    <cellStyle name="Percentuale 61 2 2" xfId="3153"/>
    <cellStyle name="Percentuale 61 3" xfId="3154"/>
    <cellStyle name="Percentuale 61 3 2" xfId="3155"/>
    <cellStyle name="Percentuale 61 3 3" xfId="3156"/>
    <cellStyle name="Percentuale 61 3 3 2" xfId="3157"/>
    <cellStyle name="Percentuale 61 3 4" xfId="3158"/>
    <cellStyle name="Percentuale 61 4" xfId="3159"/>
    <cellStyle name="Percentuale 61 4 2" xfId="3160"/>
    <cellStyle name="Percentuale 61 4 2 2" xfId="3161"/>
    <cellStyle name="Percentuale 61 4 3" xfId="3162"/>
    <cellStyle name="Percentuale 61 5" xfId="3163"/>
    <cellStyle name="Percentuale 62" xfId="3164"/>
    <cellStyle name="Percentuale 62 2" xfId="3165"/>
    <cellStyle name="Percentuale 63" xfId="3166"/>
    <cellStyle name="Percentuale 63 2" xfId="3167"/>
    <cellStyle name="Percentuale 64" xfId="3168"/>
    <cellStyle name="Percentuale 64 2" xfId="3169"/>
    <cellStyle name="Percentuale 65" xfId="3170"/>
    <cellStyle name="Percentuale 65 2" xfId="3171"/>
    <cellStyle name="Percentuale 66" xfId="3172"/>
    <cellStyle name="Percentuale 66 2" xfId="3173"/>
    <cellStyle name="Percentuale 67" xfId="3174"/>
    <cellStyle name="Percentuale 67 2" xfId="3175"/>
    <cellStyle name="Percentuale 68" xfId="3176"/>
    <cellStyle name="Percentuale 68 2" xfId="3177"/>
    <cellStyle name="Percentuale 68 2 2" xfId="3178"/>
    <cellStyle name="Percentuale 68 3" xfId="3179"/>
    <cellStyle name="Percentuale 68 3 2" xfId="3180"/>
    <cellStyle name="Percentuale 68 3 3" xfId="3181"/>
    <cellStyle name="Percentuale 68 3 3 2" xfId="3182"/>
    <cellStyle name="Percentuale 68 3 4" xfId="3183"/>
    <cellStyle name="Percentuale 68 4" xfId="3184"/>
    <cellStyle name="Percentuale 68 4 2" xfId="3185"/>
    <cellStyle name="Percentuale 68 4 2 2" xfId="3186"/>
    <cellStyle name="Percentuale 68 4 3" xfId="3187"/>
    <cellStyle name="Percentuale 68 5" xfId="3188"/>
    <cellStyle name="Percentuale 69" xfId="3189"/>
    <cellStyle name="Percentuale 69 2" xfId="3190"/>
    <cellStyle name="Percentuale 69 2 2" xfId="3191"/>
    <cellStyle name="Percentuale 69 3" xfId="3192"/>
    <cellStyle name="Percentuale 69 3 2" xfId="3193"/>
    <cellStyle name="Percentuale 69 3 3" xfId="3194"/>
    <cellStyle name="Percentuale 69 3 3 2" xfId="3195"/>
    <cellStyle name="Percentuale 69 3 4" xfId="3196"/>
    <cellStyle name="Percentuale 69 4" xfId="3197"/>
    <cellStyle name="Percentuale 69 4 2" xfId="3198"/>
    <cellStyle name="Percentuale 69 4 2 2" xfId="3199"/>
    <cellStyle name="Percentuale 69 4 3" xfId="3200"/>
    <cellStyle name="Percentuale 69 5" xfId="3201"/>
    <cellStyle name="Percentuale 7" xfId="3202"/>
    <cellStyle name="Percentuale 7 2" xfId="3203"/>
    <cellStyle name="Percentuale 7 2 2" xfId="3204"/>
    <cellStyle name="Percentuale 7 3" xfId="3205"/>
    <cellStyle name="Percentuale 7 3 2" xfId="3206"/>
    <cellStyle name="Percentuale 7 3 3" xfId="3207"/>
    <cellStyle name="Percentuale 7 3 3 2" xfId="3208"/>
    <cellStyle name="Percentuale 7 3 4" xfId="3209"/>
    <cellStyle name="Percentuale 7 4" xfId="3210"/>
    <cellStyle name="Percentuale 7 4 2" xfId="3211"/>
    <cellStyle name="Percentuale 7 4 2 2" xfId="3212"/>
    <cellStyle name="Percentuale 7 4 3" xfId="3213"/>
    <cellStyle name="Percentuale 7 5" xfId="3214"/>
    <cellStyle name="Percentuale 8" xfId="3215"/>
    <cellStyle name="Percentuale 8 2" xfId="3216"/>
    <cellStyle name="Percentuale 8 2 2" xfId="3217"/>
    <cellStyle name="Percentuale 8 3" xfId="3218"/>
    <cellStyle name="Percentuale 8 3 2" xfId="3219"/>
    <cellStyle name="Percentuale 8 3 3" xfId="3220"/>
    <cellStyle name="Percentuale 8 3 3 2" xfId="3221"/>
    <cellStyle name="Percentuale 8 3 4" xfId="3222"/>
    <cellStyle name="Percentuale 8 4" xfId="3223"/>
    <cellStyle name="Percentuale 8 4 2" xfId="3224"/>
    <cellStyle name="Percentuale 8 4 2 2" xfId="3225"/>
    <cellStyle name="Percentuale 8 4 3" xfId="3226"/>
    <cellStyle name="Percentuale 8 5" xfId="3227"/>
    <cellStyle name="Percentuale 9" xfId="3228"/>
    <cellStyle name="Percentuale 9 2" xfId="3229"/>
    <cellStyle name="Percentuale 9 2 2" xfId="3230"/>
    <cellStyle name="Percentuale 9 3" xfId="3231"/>
    <cellStyle name="Percentuale 9 3 2" xfId="3232"/>
    <cellStyle name="Percentuale 9 3 3" xfId="3233"/>
    <cellStyle name="Percentuale 9 3 3 2" xfId="3234"/>
    <cellStyle name="Percentuale 9 3 4" xfId="3235"/>
    <cellStyle name="Percentuale 9 4" xfId="3236"/>
    <cellStyle name="Percentuale 9 4 2" xfId="3237"/>
    <cellStyle name="Percentuale 9 4 2 2" xfId="3238"/>
    <cellStyle name="Percentuale 9 4 3" xfId="3239"/>
    <cellStyle name="Percentuale 9 5" xfId="3240"/>
    <cellStyle name="Procent 2" xfId="3241"/>
    <cellStyle name="Procent 2 2" xfId="3242"/>
    <cellStyle name="Procent 3" xfId="3243"/>
    <cellStyle name="Procent 3 2" xfId="3244"/>
    <cellStyle name="Procent 4" xfId="3245"/>
    <cellStyle name="Procent 4 2" xfId="3246"/>
    <cellStyle name="Standard_Sce_D_Extraction" xfId="3247"/>
    <cellStyle name="Testo avviso" xfId="3248"/>
    <cellStyle name="Testo descrittivo" xfId="3249"/>
    <cellStyle name="Titolo" xfId="3250"/>
    <cellStyle name="Titolo 1" xfId="3251"/>
    <cellStyle name="Titolo 2" xfId="3252"/>
    <cellStyle name="Titolo 3" xfId="3253"/>
    <cellStyle name="Titolo 4" xfId="3254"/>
    <cellStyle name="Totale" xfId="3255"/>
    <cellStyle name="Uncertain" xfId="3256"/>
    <cellStyle name="Valore non valido" xfId="3257"/>
    <cellStyle name="Valore valido" xfId="3258"/>
    <cellStyle name="Years" xfId="3259"/>
    <cellStyle name="Обычный_CRF2002 (1)" xfId="326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ens.dk/sites/ens.dk/files/OlieGas/ressourcer_og_prognoser_2018082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sheetPr>
  <dimension ref="A3:E9"/>
  <sheetViews>
    <sheetView workbookViewId="0">
      <selection activeCell="E26" sqref="E26"/>
    </sheetView>
  </sheetViews>
  <sheetFormatPr defaultRowHeight="15"/>
  <cols>
    <col min="1" max="1" width="11.5703125" customWidth="1"/>
    <col min="2" max="2" width="15.7109375" customWidth="1"/>
    <col min="3" max="3" width="13.85546875" customWidth="1"/>
    <col min="4" max="4" width="19.85546875" customWidth="1"/>
    <col min="5" max="5" width="60.28515625" customWidth="1"/>
  </cols>
  <sheetData>
    <row r="3" spans="1:5">
      <c r="A3" s="47" t="s">
        <v>43</v>
      </c>
      <c r="B3" s="47" t="s">
        <v>44</v>
      </c>
      <c r="C3" s="47" t="s">
        <v>45</v>
      </c>
      <c r="D3" s="47" t="s">
        <v>46</v>
      </c>
      <c r="E3" s="47" t="s">
        <v>47</v>
      </c>
    </row>
    <row r="4" spans="1:5" s="48" customFormat="1">
      <c r="A4" s="49">
        <v>43558</v>
      </c>
      <c r="B4" s="48" t="s">
        <v>91</v>
      </c>
      <c r="C4" s="48" t="s">
        <v>69</v>
      </c>
      <c r="E4" s="48" t="s">
        <v>92</v>
      </c>
    </row>
    <row r="5" spans="1:5" s="48" customFormat="1">
      <c r="A5" s="49">
        <v>43144</v>
      </c>
      <c r="B5" s="48" t="s">
        <v>81</v>
      </c>
      <c r="C5" s="48" t="s">
        <v>85</v>
      </c>
      <c r="D5" s="48" t="str">
        <f>ADDRESS(ROW('FXMINCRD&amp;NGA'!N6),COLUMN('FXMINCRD&amp;NGA'!N6),4,1)&amp;","&amp;ADDRESS(ROW('FXMINCRD&amp;NGA'!B6),COLUMN('FXMINCRD&amp;NGA'!B6),4,1)</f>
        <v>N6,B6</v>
      </c>
      <c r="E5" s="48" t="s">
        <v>88</v>
      </c>
    </row>
    <row r="6" spans="1:5" s="48" customFormat="1">
      <c r="A6" s="49">
        <v>42991</v>
      </c>
      <c r="B6" s="48" t="s">
        <v>81</v>
      </c>
      <c r="C6" s="48" t="s">
        <v>85</v>
      </c>
      <c r="D6" s="48" t="str">
        <f>ADDRESS(ROW('FXMINCRD&amp;NGA'!B2),COLUMN('FXMINCRD&amp;NGA'!B2),4,1)</f>
        <v>B2</v>
      </c>
      <c r="E6" s="48" t="s">
        <v>83</v>
      </c>
    </row>
    <row r="7" spans="1:5" s="48" customFormat="1">
      <c r="A7" s="49">
        <v>42991</v>
      </c>
      <c r="B7" s="48" t="s">
        <v>81</v>
      </c>
      <c r="C7" s="48" t="s">
        <v>82</v>
      </c>
      <c r="D7" s="48" t="str">
        <f>ADDRESS(ROW('Deactivate-ACTBND'!E3),COLUMN('Deactivate-ACTBND'!E3),4,1)&amp;","&amp;ADDRESS(ROW('Deactivate-ACTBND'!F3),COLUMN('Deactivate-ACTBND'!F3),4,1)&amp;","&amp;ADDRESS(ROW('Deactivate-ACTBND'!E4),COLUMN('Deactivate-ACTBND'!E4),4,1)&amp;","&amp;ADDRESS(ROW('Deactivate-ACTBND'!F4),COLUMN('Deactivate-ACTBND'!F4),4,1)&amp;","&amp;ADDRESS(ROW('Deactivate-ACTBND'!E8),COLUMN('Deactivate-ACTBND'!E8),4,1)&amp;","&amp;ADDRESS(ROW('Deactivate-ACTBND'!F8),COLUMN('Deactivate-ACTBND'!F8),4,1)&amp;","&amp;ADDRESS(ROW('Deactivate-ACTBND'!E9),COLUMN('Deactivate-ACTBND'!E9),4,1)&amp;","&amp;ADDRESS(ROW('Deactivate-ACTBND'!F9),COLUMN('Deactivate-ACTBND'!F9),4,1)</f>
        <v>E3,F3,E4,F4,E8,F8,E9,F9</v>
      </c>
      <c r="E7" s="48" t="s">
        <v>83</v>
      </c>
    </row>
    <row r="8" spans="1:5" s="48" customFormat="1">
      <c r="A8" s="49">
        <v>42311</v>
      </c>
      <c r="B8" s="48" t="s">
        <v>48</v>
      </c>
      <c r="C8" s="48" t="s">
        <v>49</v>
      </c>
      <c r="D8" s="48" t="str">
        <f>ADDRESS(ROW('FXMINCRD&amp;NGA'!B5),COLUMN('FXMINCRD&amp;NGA'!B5),4,1)&amp;":"&amp;ADDRESS(ROW('FXMINCRD&amp;NGA'!X46),COLUMN('FXMINCRD&amp;NGA'!X46),4,1)</f>
        <v>B5:X46</v>
      </c>
      <c r="E8" s="48" t="s">
        <v>50</v>
      </c>
    </row>
    <row r="9" spans="1:5">
      <c r="A9" s="73">
        <v>42425</v>
      </c>
      <c r="B9" t="s">
        <v>68</v>
      </c>
      <c r="C9" t="s">
        <v>69</v>
      </c>
      <c r="D9" t="s">
        <v>70</v>
      </c>
      <c r="E9" t="s">
        <v>78</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C18" sqref="C18"/>
    </sheetView>
  </sheetViews>
  <sheetFormatPr defaultRowHeight="15"/>
  <cols>
    <col min="2" max="2" width="24" bestFit="1" customWidth="1"/>
    <col min="3" max="3" width="138.42578125" customWidth="1"/>
  </cols>
  <sheetData>
    <row r="1" spans="2:3" ht="18.75">
      <c r="B1" s="62" t="s">
        <v>66</v>
      </c>
    </row>
    <row r="3" spans="2:3">
      <c r="B3" s="47" t="s">
        <v>59</v>
      </c>
      <c r="C3" t="s">
        <v>58</v>
      </c>
    </row>
    <row r="4" spans="2:3">
      <c r="B4" s="47"/>
    </row>
    <row r="5" spans="2:3">
      <c r="B5" s="59" t="s">
        <v>65</v>
      </c>
    </row>
    <row r="6" spans="2:3">
      <c r="B6" s="47"/>
    </row>
    <row r="7" spans="2:3">
      <c r="B7" s="47" t="s">
        <v>60</v>
      </c>
      <c r="C7" t="s">
        <v>61</v>
      </c>
    </row>
    <row r="8" spans="2:3">
      <c r="B8" s="47"/>
    </row>
    <row r="9" spans="2:3">
      <c r="B9" s="47" t="s">
        <v>67</v>
      </c>
      <c r="C9" t="s">
        <v>62</v>
      </c>
    </row>
    <row r="10" spans="2:3">
      <c r="B10" s="47"/>
      <c r="C10" s="58"/>
    </row>
    <row r="11" spans="2:3">
      <c r="B11" s="47" t="s">
        <v>63</v>
      </c>
      <c r="C11"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9"/>
  <sheetViews>
    <sheetView tabSelected="1" workbookViewId="0">
      <selection activeCell="G9" sqref="G9"/>
    </sheetView>
  </sheetViews>
  <sheetFormatPr defaultRowHeight="15"/>
  <cols>
    <col min="4" max="4" width="11" bestFit="1" customWidth="1"/>
    <col min="5" max="5" width="10.7109375" bestFit="1" customWidth="1"/>
    <col min="6" max="6" width="10.7109375" style="57" customWidth="1"/>
    <col min="7" max="7" width="16.7109375" bestFit="1" customWidth="1"/>
    <col min="9" max="9" width="10.7109375" bestFit="1" customWidth="1"/>
  </cols>
  <sheetData>
    <row r="2" spans="2:7">
      <c r="B2" s="50"/>
      <c r="C2" s="55"/>
      <c r="D2" s="55"/>
      <c r="E2" s="55"/>
      <c r="G2" s="51"/>
    </row>
    <row r="3" spans="2:7" ht="15.75" thickBot="1">
      <c r="B3" s="52" t="s">
        <v>51</v>
      </c>
      <c r="C3" s="52" t="s">
        <v>7</v>
      </c>
      <c r="D3" s="52" t="s">
        <v>6</v>
      </c>
      <c r="E3" s="53" t="s">
        <v>79</v>
      </c>
      <c r="F3" s="53" t="s">
        <v>80</v>
      </c>
      <c r="G3" s="54" t="s">
        <v>2</v>
      </c>
    </row>
    <row r="4" spans="2:7">
      <c r="C4" t="s">
        <v>53</v>
      </c>
      <c r="D4" t="s">
        <v>52</v>
      </c>
      <c r="E4">
        <v>0</v>
      </c>
      <c r="F4" s="57">
        <v>0</v>
      </c>
      <c r="G4" s="55" t="s">
        <v>55</v>
      </c>
    </row>
    <row r="7" spans="2:7">
      <c r="B7" s="50"/>
      <c r="C7" s="55"/>
      <c r="D7" s="55"/>
      <c r="E7" s="55"/>
      <c r="G7" s="51"/>
    </row>
    <row r="8" spans="2:7" ht="15.75" thickBot="1">
      <c r="B8" s="52" t="s">
        <v>51</v>
      </c>
      <c r="C8" s="52" t="s">
        <v>7</v>
      </c>
      <c r="D8" s="52" t="s">
        <v>6</v>
      </c>
      <c r="E8" s="53" t="s">
        <v>79</v>
      </c>
      <c r="F8" s="53" t="s">
        <v>80</v>
      </c>
      <c r="G8" s="54" t="s">
        <v>2</v>
      </c>
    </row>
    <row r="9" spans="2:7">
      <c r="B9" s="55"/>
      <c r="C9" s="55"/>
      <c r="D9" s="56" t="s">
        <v>54</v>
      </c>
      <c r="E9" s="55">
        <v>1</v>
      </c>
      <c r="F9" s="57">
        <v>1</v>
      </c>
      <c r="G9"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46"/>
  <sheetViews>
    <sheetView workbookViewId="0">
      <selection activeCell="B6" activeCellId="1" sqref="N6 B6"/>
    </sheetView>
  </sheetViews>
  <sheetFormatPr defaultRowHeight="15"/>
  <cols>
    <col min="2" max="2" width="24.28515625" bestFit="1" customWidth="1"/>
    <col min="9" max="9" width="9.7109375" bestFit="1" customWidth="1"/>
    <col min="10" max="10" width="12.85546875" style="57" bestFit="1" customWidth="1"/>
    <col min="11" max="11" width="12.85546875" bestFit="1" customWidth="1"/>
    <col min="12" max="12" width="24.140625" bestFit="1" customWidth="1"/>
    <col min="14" max="14" width="24.85546875" bestFit="1" customWidth="1"/>
    <col min="21" max="21" width="8.28515625" bestFit="1" customWidth="1"/>
    <col min="22" max="22" width="10.7109375" style="57" bestFit="1" customWidth="1"/>
    <col min="23" max="23" width="12.85546875" bestFit="1" customWidth="1"/>
    <col min="24" max="24" width="15.5703125" bestFit="1" customWidth="1"/>
  </cols>
  <sheetData>
    <row r="1" spans="1:24" ht="15.75" thickBot="1">
      <c r="A1" t="s">
        <v>10</v>
      </c>
    </row>
    <row r="2" spans="1:24" ht="15.75" thickBot="1">
      <c r="B2" s="5" t="s">
        <v>84</v>
      </c>
      <c r="I2" s="60" t="s">
        <v>57</v>
      </c>
      <c r="J2" s="61">
        <v>1E-3</v>
      </c>
    </row>
    <row r="3" spans="1:24">
      <c r="B3" s="5" t="s">
        <v>8</v>
      </c>
    </row>
    <row r="4" spans="1:24">
      <c r="H4" t="s">
        <v>5</v>
      </c>
      <c r="T4" s="55" t="s">
        <v>5</v>
      </c>
    </row>
    <row r="5" spans="1:24">
      <c r="B5" s="4" t="s">
        <v>0</v>
      </c>
      <c r="C5" s="1" t="s">
        <v>3</v>
      </c>
      <c r="D5" s="1" t="s">
        <v>2</v>
      </c>
      <c r="E5" s="3" t="s">
        <v>4</v>
      </c>
      <c r="F5" s="3" t="s">
        <v>6</v>
      </c>
      <c r="G5" s="3" t="s">
        <v>1</v>
      </c>
      <c r="H5" s="3" t="s">
        <v>7</v>
      </c>
      <c r="I5" s="2" t="s">
        <v>39</v>
      </c>
      <c r="J5" s="6" t="s">
        <v>56</v>
      </c>
      <c r="K5" s="6" t="s">
        <v>40</v>
      </c>
      <c r="L5" s="4" t="s">
        <v>9</v>
      </c>
      <c r="N5" s="4" t="s">
        <v>0</v>
      </c>
      <c r="O5" s="1" t="s">
        <v>3</v>
      </c>
      <c r="P5" s="1" t="s">
        <v>2</v>
      </c>
      <c r="Q5" s="3" t="s">
        <v>4</v>
      </c>
      <c r="R5" s="3" t="s">
        <v>6</v>
      </c>
      <c r="S5" s="3" t="s">
        <v>1</v>
      </c>
      <c r="T5" s="3" t="s">
        <v>7</v>
      </c>
      <c r="U5" s="2" t="s">
        <v>39</v>
      </c>
      <c r="V5" s="6" t="s">
        <v>56</v>
      </c>
      <c r="W5" s="6" t="s">
        <v>40</v>
      </c>
      <c r="X5" s="4" t="s">
        <v>9</v>
      </c>
    </row>
    <row r="6" spans="1:24">
      <c r="B6" t="s">
        <v>86</v>
      </c>
      <c r="C6" t="s">
        <v>38</v>
      </c>
      <c r="D6" t="s">
        <v>33</v>
      </c>
      <c r="G6">
        <v>2010</v>
      </c>
      <c r="H6" t="s">
        <v>37</v>
      </c>
      <c r="I6">
        <v>1</v>
      </c>
      <c r="J6" s="63">
        <f>IF('DATA_Mining_NGA&amp;CRD'!O54&gt;$J$2,'DATA_Mining_NGA&amp;CRD'!O54,$J$2)</f>
        <v>519.86831128894983</v>
      </c>
      <c r="K6">
        <v>15</v>
      </c>
      <c r="L6" t="s">
        <v>41</v>
      </c>
      <c r="N6" t="s">
        <v>87</v>
      </c>
      <c r="O6" t="s">
        <v>38</v>
      </c>
      <c r="P6" t="s">
        <v>34</v>
      </c>
      <c r="S6">
        <v>2010</v>
      </c>
      <c r="T6" t="s">
        <v>37</v>
      </c>
      <c r="U6">
        <v>1</v>
      </c>
      <c r="V6" s="63">
        <f>IF('DATA_Mining_NGA&amp;CRD'!Q54&gt;$J$2,'DATA_Mining_NGA&amp;CRD'!Q54,$J$2)</f>
        <v>265.23685714097996</v>
      </c>
      <c r="W6">
        <v>15</v>
      </c>
      <c r="X6" t="s">
        <v>42</v>
      </c>
    </row>
    <row r="7" spans="1:24">
      <c r="C7" t="s">
        <v>38</v>
      </c>
      <c r="D7" t="s">
        <v>33</v>
      </c>
      <c r="G7">
        <v>2011</v>
      </c>
      <c r="H7" t="s">
        <v>37</v>
      </c>
      <c r="I7" s="57">
        <v>1</v>
      </c>
      <c r="J7" s="63">
        <f>IF('DATA_Mining_NGA&amp;CRD'!O55&gt;$J$2,'DATA_Mining_NGA&amp;CRD'!O55,$J$2)</f>
        <v>469.09851343060012</v>
      </c>
      <c r="O7" t="s">
        <v>38</v>
      </c>
      <c r="P7" t="s">
        <v>34</v>
      </c>
      <c r="S7">
        <v>2011</v>
      </c>
      <c r="T7" t="s">
        <v>37</v>
      </c>
      <c r="U7" s="57">
        <v>1</v>
      </c>
      <c r="V7" s="63">
        <f>IF('DATA_Mining_NGA&amp;CRD'!Q55&gt;$J$2,'DATA_Mining_NGA&amp;CRD'!Q55,$J$2)</f>
        <v>209.27847161760002</v>
      </c>
    </row>
    <row r="8" spans="1:24">
      <c r="C8" t="s">
        <v>38</v>
      </c>
      <c r="D8" t="s">
        <v>33</v>
      </c>
      <c r="G8">
        <v>2012</v>
      </c>
      <c r="H8" t="s">
        <v>37</v>
      </c>
      <c r="I8" s="57">
        <v>1</v>
      </c>
      <c r="J8" s="63">
        <f>IF('DATA_Mining_NGA&amp;CRD'!O56&gt;$J$2,'DATA_Mining_NGA&amp;CRD'!O56,$J$2)</f>
        <v>428.63451951864329</v>
      </c>
      <c r="O8" t="s">
        <v>38</v>
      </c>
      <c r="P8" t="s">
        <v>34</v>
      </c>
      <c r="S8">
        <v>2012</v>
      </c>
      <c r="T8" t="s">
        <v>37</v>
      </c>
      <c r="U8" s="57">
        <v>1</v>
      </c>
      <c r="V8" s="63">
        <f>IF('DATA_Mining_NGA&amp;CRD'!Q56&gt;$J$2,'DATA_Mining_NGA&amp;CRD'!Q56,$J$2)</f>
        <v>180.60129782946001</v>
      </c>
    </row>
    <row r="9" spans="1:24">
      <c r="C9" t="s">
        <v>38</v>
      </c>
      <c r="D9" t="s">
        <v>33</v>
      </c>
      <c r="G9">
        <v>2013</v>
      </c>
      <c r="H9" t="s">
        <v>37</v>
      </c>
      <c r="I9" s="57">
        <v>1</v>
      </c>
      <c r="J9" s="63">
        <f>IF('DATA_Mining_NGA&amp;CRD'!O57&gt;$J$2,'DATA_Mining_NGA&amp;CRD'!O57,$J$2)</f>
        <v>372.26210088398392</v>
      </c>
      <c r="O9" t="s">
        <v>38</v>
      </c>
      <c r="P9" t="s">
        <v>34</v>
      </c>
      <c r="S9">
        <v>2013</v>
      </c>
      <c r="T9" t="s">
        <v>37</v>
      </c>
      <c r="U9" s="57">
        <v>1</v>
      </c>
      <c r="V9" s="63">
        <f>IF('DATA_Mining_NGA&amp;CRD'!Q57&gt;$J$2,'DATA_Mining_NGA&amp;CRD'!Q57,$J$2)</f>
        <v>147.85709381958</v>
      </c>
    </row>
    <row r="10" spans="1:24">
      <c r="C10" t="s">
        <v>38</v>
      </c>
      <c r="D10" t="s">
        <v>33</v>
      </c>
      <c r="G10">
        <v>2014</v>
      </c>
      <c r="H10" t="s">
        <v>37</v>
      </c>
      <c r="I10" s="57">
        <v>1</v>
      </c>
      <c r="J10" s="63">
        <f>IF('DATA_Mining_NGA&amp;CRD'!O58&gt;$J$2,'DATA_Mining_NGA&amp;CRD'!O58,$J$2)</f>
        <v>350.83554496600004</v>
      </c>
      <c r="O10" t="s">
        <v>38</v>
      </c>
      <c r="P10" t="s">
        <v>34</v>
      </c>
      <c r="S10">
        <v>2014</v>
      </c>
      <c r="T10" t="s">
        <v>37</v>
      </c>
      <c r="U10" s="57">
        <v>1</v>
      </c>
      <c r="V10" s="63">
        <f>IF('DATA_Mining_NGA&amp;CRD'!Q58&gt;$J$2,'DATA_Mining_NGA&amp;CRD'!Q58,$J$2)</f>
        <v>165.28979713044848</v>
      </c>
    </row>
    <row r="11" spans="1:24">
      <c r="C11" t="s">
        <v>38</v>
      </c>
      <c r="D11" t="s">
        <v>33</v>
      </c>
      <c r="G11">
        <v>2015</v>
      </c>
      <c r="H11" t="s">
        <v>37</v>
      </c>
      <c r="I11" s="57">
        <v>1</v>
      </c>
      <c r="J11" s="63">
        <f>IF('DATA_Mining_NGA&amp;CRD'!O59&gt;$J$2,'DATA_Mining_NGA&amp;CRD'!O59,$J$2)</f>
        <v>349.08692515735743</v>
      </c>
      <c r="O11" t="s">
        <v>38</v>
      </c>
      <c r="P11" t="s">
        <v>34</v>
      </c>
      <c r="S11">
        <v>2015</v>
      </c>
      <c r="T11" t="s">
        <v>37</v>
      </c>
      <c r="U11" s="57">
        <v>1</v>
      </c>
      <c r="V11" s="63">
        <f>IF('DATA_Mining_NGA&amp;CRD'!Q59&gt;$J$2,'DATA_Mining_NGA&amp;CRD'!Q59,$J$2)</f>
        <v>151.14734791294026</v>
      </c>
    </row>
    <row r="12" spans="1:24">
      <c r="C12" t="s">
        <v>38</v>
      </c>
      <c r="D12" t="s">
        <v>33</v>
      </c>
      <c r="G12">
        <v>2016</v>
      </c>
      <c r="H12" t="s">
        <v>37</v>
      </c>
      <c r="I12" s="57">
        <v>1</v>
      </c>
      <c r="J12" s="63">
        <f>IF('DATA_Mining_NGA&amp;CRD'!O60&gt;$J$2,'DATA_Mining_NGA&amp;CRD'!O60,$J$2)</f>
        <v>346.60553621929125</v>
      </c>
      <c r="O12" t="s">
        <v>38</v>
      </c>
      <c r="P12" t="s">
        <v>34</v>
      </c>
      <c r="S12">
        <v>2016</v>
      </c>
      <c r="T12" t="s">
        <v>37</v>
      </c>
      <c r="U12" s="57">
        <v>1</v>
      </c>
      <c r="V12" s="63">
        <f>IF('DATA_Mining_NGA&amp;CRD'!Q60&gt;$J$2,'DATA_Mining_NGA&amp;CRD'!Q60,$J$2)</f>
        <v>135.17005204512145</v>
      </c>
    </row>
    <row r="13" spans="1:24">
      <c r="C13" t="s">
        <v>38</v>
      </c>
      <c r="D13" t="s">
        <v>33</v>
      </c>
      <c r="G13">
        <v>2017</v>
      </c>
      <c r="H13" t="s">
        <v>37</v>
      </c>
      <c r="I13" s="57">
        <v>1</v>
      </c>
      <c r="J13" s="63">
        <f>IF('DATA_Mining_NGA&amp;CRD'!O61&gt;$J$2,'DATA_Mining_NGA&amp;CRD'!O61,$J$2)</f>
        <v>352.62556005173207</v>
      </c>
      <c r="O13" t="s">
        <v>38</v>
      </c>
      <c r="P13" t="s">
        <v>34</v>
      </c>
      <c r="S13">
        <v>2017</v>
      </c>
      <c r="T13" t="s">
        <v>37</v>
      </c>
      <c r="U13" s="57">
        <v>1</v>
      </c>
      <c r="V13" s="63">
        <f>IF('DATA_Mining_NGA&amp;CRD'!Q61&gt;$J$2,'DATA_Mining_NGA&amp;CRD'!Q61,$J$2)</f>
        <v>137.93129226476321</v>
      </c>
    </row>
    <row r="14" spans="1:24">
      <c r="C14" t="s">
        <v>38</v>
      </c>
      <c r="D14" t="s">
        <v>33</v>
      </c>
      <c r="G14">
        <v>2018</v>
      </c>
      <c r="H14" t="s">
        <v>37</v>
      </c>
      <c r="I14" s="57">
        <v>1</v>
      </c>
      <c r="J14" s="63">
        <f>IF('DATA_Mining_NGA&amp;CRD'!O62&gt;$J$2,'DATA_Mining_NGA&amp;CRD'!O62,$J$2)</f>
        <v>270.46999999999997</v>
      </c>
      <c r="O14" t="s">
        <v>38</v>
      </c>
      <c r="P14" t="s">
        <v>34</v>
      </c>
      <c r="S14">
        <v>2018</v>
      </c>
      <c r="T14" t="s">
        <v>37</v>
      </c>
      <c r="U14" s="57">
        <v>1</v>
      </c>
      <c r="V14" s="63">
        <f>IF('DATA_Mining_NGA&amp;CRD'!Q62&gt;$J$2,'DATA_Mining_NGA&amp;CRD'!Q62,$J$2)</f>
        <v>133.70400000000001</v>
      </c>
    </row>
    <row r="15" spans="1:24">
      <c r="C15" t="s">
        <v>38</v>
      </c>
      <c r="D15" t="s">
        <v>33</v>
      </c>
      <c r="G15">
        <v>2019</v>
      </c>
      <c r="H15" t="s">
        <v>37</v>
      </c>
      <c r="I15" s="57">
        <v>1</v>
      </c>
      <c r="J15" s="63">
        <f>IF('DATA_Mining_NGA&amp;CRD'!O63&gt;$J$2,'DATA_Mining_NGA&amp;CRD'!O63,$J$2)</f>
        <v>237.57499999999999</v>
      </c>
      <c r="O15" t="s">
        <v>38</v>
      </c>
      <c r="P15" t="s">
        <v>34</v>
      </c>
      <c r="S15">
        <v>2019</v>
      </c>
      <c r="T15" t="s">
        <v>37</v>
      </c>
      <c r="U15" s="57">
        <v>1</v>
      </c>
      <c r="V15" s="63">
        <f>IF('DATA_Mining_NGA&amp;CRD'!Q63&gt;$J$2,'DATA_Mining_NGA&amp;CRD'!Q63,$J$2)</f>
        <v>89.135999999999996</v>
      </c>
    </row>
    <row r="16" spans="1:24">
      <c r="C16" t="s">
        <v>38</v>
      </c>
      <c r="D16" t="s">
        <v>33</v>
      </c>
      <c r="G16">
        <v>2020</v>
      </c>
      <c r="H16" t="s">
        <v>37</v>
      </c>
      <c r="I16" s="57">
        <v>1</v>
      </c>
      <c r="J16" s="63">
        <f>IF('DATA_Mining_NGA&amp;CRD'!O64&gt;$J$2,'DATA_Mining_NGA&amp;CRD'!O64,$J$2)</f>
        <v>190.06</v>
      </c>
      <c r="O16" t="s">
        <v>38</v>
      </c>
      <c r="P16" t="s">
        <v>34</v>
      </c>
      <c r="S16">
        <v>2020</v>
      </c>
      <c r="T16" t="s">
        <v>37</v>
      </c>
      <c r="U16" s="57">
        <v>1</v>
      </c>
      <c r="V16" s="63">
        <f>IF('DATA_Mining_NGA&amp;CRD'!Q64&gt;$J$2,'DATA_Mining_NGA&amp;CRD'!Q64,$J$2)</f>
        <v>33.426000000000002</v>
      </c>
    </row>
    <row r="17" spans="3:22">
      <c r="C17" t="s">
        <v>38</v>
      </c>
      <c r="D17" t="s">
        <v>33</v>
      </c>
      <c r="G17">
        <v>2021</v>
      </c>
      <c r="H17" t="s">
        <v>37</v>
      </c>
      <c r="I17" s="57">
        <v>1</v>
      </c>
      <c r="J17" s="63">
        <f>IF('DATA_Mining_NGA&amp;CRD'!O65&gt;$J$2,'DATA_Mining_NGA&amp;CRD'!O65,$J$2)</f>
        <v>179.095</v>
      </c>
      <c r="O17" t="s">
        <v>38</v>
      </c>
      <c r="P17" t="s">
        <v>34</v>
      </c>
      <c r="S17">
        <v>2021</v>
      </c>
      <c r="T17" t="s">
        <v>37</v>
      </c>
      <c r="U17" s="57">
        <v>1</v>
      </c>
      <c r="V17" s="63">
        <f>IF('DATA_Mining_NGA&amp;CRD'!Q65&gt;$J$2,'DATA_Mining_NGA&amp;CRD'!Q65,$J$2)</f>
        <v>25.997999999999998</v>
      </c>
    </row>
    <row r="18" spans="3:22">
      <c r="C18" t="s">
        <v>38</v>
      </c>
      <c r="D18" t="s">
        <v>33</v>
      </c>
      <c r="G18">
        <v>2022</v>
      </c>
      <c r="H18" t="s">
        <v>37</v>
      </c>
      <c r="I18" s="57">
        <v>1</v>
      </c>
      <c r="J18" s="63">
        <f>IF('DATA_Mining_NGA&amp;CRD'!O66&gt;$J$2,'DATA_Mining_NGA&amp;CRD'!O66,$J$2)</f>
        <v>215.64500000000001</v>
      </c>
      <c r="O18" t="s">
        <v>38</v>
      </c>
      <c r="P18" t="s">
        <v>34</v>
      </c>
      <c r="S18">
        <v>2022</v>
      </c>
      <c r="T18" t="s">
        <v>37</v>
      </c>
      <c r="U18" s="57">
        <v>1</v>
      </c>
      <c r="V18" s="63">
        <f>IF('DATA_Mining_NGA&amp;CRD'!Q66&gt;$J$2,'DATA_Mining_NGA&amp;CRD'!Q66,$J$2)</f>
        <v>81.708000000000013</v>
      </c>
    </row>
    <row r="19" spans="3:22">
      <c r="C19" t="s">
        <v>38</v>
      </c>
      <c r="D19" t="s">
        <v>33</v>
      </c>
      <c r="G19">
        <v>2023</v>
      </c>
      <c r="H19" t="s">
        <v>37</v>
      </c>
      <c r="I19" s="57">
        <v>1</v>
      </c>
      <c r="J19" s="63">
        <f>IF('DATA_Mining_NGA&amp;CRD'!O67&gt;$J$2,'DATA_Mining_NGA&amp;CRD'!O67,$J$2)</f>
        <v>272.29750000000001</v>
      </c>
      <c r="O19" t="s">
        <v>38</v>
      </c>
      <c r="P19" t="s">
        <v>34</v>
      </c>
      <c r="S19">
        <v>2023</v>
      </c>
      <c r="T19" t="s">
        <v>37</v>
      </c>
      <c r="U19" s="57">
        <v>1</v>
      </c>
      <c r="V19" s="63">
        <f>IF('DATA_Mining_NGA&amp;CRD'!Q67&gt;$J$2,'DATA_Mining_NGA&amp;CRD'!Q67,$J$2)</f>
        <v>115.134</v>
      </c>
    </row>
    <row r="20" spans="3:22">
      <c r="C20" t="s">
        <v>38</v>
      </c>
      <c r="D20" t="s">
        <v>33</v>
      </c>
      <c r="G20">
        <v>2024</v>
      </c>
      <c r="H20" t="s">
        <v>37</v>
      </c>
      <c r="I20" s="57">
        <v>1</v>
      </c>
      <c r="J20" s="63">
        <f>IF('DATA_Mining_NGA&amp;CRD'!O68&gt;$J$2,'DATA_Mining_NGA&amp;CRD'!O68,$J$2)</f>
        <v>328.95</v>
      </c>
      <c r="O20" t="s">
        <v>38</v>
      </c>
      <c r="P20" t="s">
        <v>34</v>
      </c>
      <c r="S20">
        <v>2024</v>
      </c>
      <c r="T20" t="s">
        <v>37</v>
      </c>
      <c r="U20" s="57">
        <v>1</v>
      </c>
      <c r="V20" s="63">
        <f>IF('DATA_Mining_NGA&amp;CRD'!Q68&gt;$J$2,'DATA_Mining_NGA&amp;CRD'!Q68,$J$2)</f>
        <v>148.56</v>
      </c>
    </row>
    <row r="21" spans="3:22">
      <c r="C21" t="s">
        <v>38</v>
      </c>
      <c r="D21" t="s">
        <v>33</v>
      </c>
      <c r="G21">
        <v>2025</v>
      </c>
      <c r="H21" t="s">
        <v>37</v>
      </c>
      <c r="I21" s="57">
        <v>1</v>
      </c>
      <c r="J21" s="63">
        <f>IF('DATA_Mining_NGA&amp;CRD'!O69&gt;$J$2,'DATA_Mining_NGA&amp;CRD'!O69,$J$2)</f>
        <v>314.1015625</v>
      </c>
      <c r="O21" t="s">
        <v>38</v>
      </c>
      <c r="P21" t="s">
        <v>34</v>
      </c>
      <c r="S21">
        <v>2025</v>
      </c>
      <c r="T21" t="s">
        <v>37</v>
      </c>
      <c r="U21" s="57">
        <v>1</v>
      </c>
      <c r="V21" s="63">
        <f>IF('DATA_Mining_NGA&amp;CRD'!Q69&gt;$J$2,'DATA_Mining_NGA&amp;CRD'!Q69,$J$2)</f>
        <v>141.59625</v>
      </c>
    </row>
    <row r="22" spans="3:22">
      <c r="C22" t="s">
        <v>38</v>
      </c>
      <c r="D22" t="s">
        <v>33</v>
      </c>
      <c r="G22">
        <v>2026</v>
      </c>
      <c r="H22" t="s">
        <v>37</v>
      </c>
      <c r="I22" s="57">
        <v>1</v>
      </c>
      <c r="J22" s="63">
        <f>IF('DATA_Mining_NGA&amp;CRD'!O70&gt;$J$2,'DATA_Mining_NGA&amp;CRD'!O70,$J$2)</f>
        <v>299.25312499999995</v>
      </c>
      <c r="O22" t="s">
        <v>38</v>
      </c>
      <c r="P22" t="s">
        <v>34</v>
      </c>
      <c r="S22">
        <v>2026</v>
      </c>
      <c r="T22" t="s">
        <v>37</v>
      </c>
      <c r="U22" s="57">
        <v>1</v>
      </c>
      <c r="V22" s="63">
        <f>IF('DATA_Mining_NGA&amp;CRD'!Q70&gt;$J$2,'DATA_Mining_NGA&amp;CRD'!Q70,$J$2)</f>
        <v>134.63249999999999</v>
      </c>
    </row>
    <row r="23" spans="3:22">
      <c r="C23" t="s">
        <v>38</v>
      </c>
      <c r="D23" t="s">
        <v>33</v>
      </c>
      <c r="G23">
        <v>2027</v>
      </c>
      <c r="H23" t="s">
        <v>37</v>
      </c>
      <c r="I23" s="57">
        <v>1</v>
      </c>
      <c r="J23" s="63">
        <f>IF('DATA_Mining_NGA&amp;CRD'!O71&gt;$J$2,'DATA_Mining_NGA&amp;CRD'!O71,$J$2)</f>
        <v>284.40468749999997</v>
      </c>
      <c r="O23" t="s">
        <v>38</v>
      </c>
      <c r="P23" t="s">
        <v>34</v>
      </c>
      <c r="S23">
        <v>2027</v>
      </c>
      <c r="T23" t="s">
        <v>37</v>
      </c>
      <c r="U23" s="57">
        <v>1</v>
      </c>
      <c r="V23" s="63">
        <f>IF('DATA_Mining_NGA&amp;CRD'!Q71&gt;$J$2,'DATA_Mining_NGA&amp;CRD'!Q71,$J$2)</f>
        <v>127.66875</v>
      </c>
    </row>
    <row r="24" spans="3:22">
      <c r="C24" t="s">
        <v>38</v>
      </c>
      <c r="D24" t="s">
        <v>33</v>
      </c>
      <c r="G24">
        <v>2028</v>
      </c>
      <c r="H24" t="s">
        <v>37</v>
      </c>
      <c r="I24" s="57">
        <v>1</v>
      </c>
      <c r="J24" s="63">
        <f>IF('DATA_Mining_NGA&amp;CRD'!O72&gt;$J$2,'DATA_Mining_NGA&amp;CRD'!O72,$J$2)</f>
        <v>269.55624999999998</v>
      </c>
      <c r="O24" t="s">
        <v>38</v>
      </c>
      <c r="P24" t="s">
        <v>34</v>
      </c>
      <c r="S24">
        <v>2028</v>
      </c>
      <c r="T24" t="s">
        <v>37</v>
      </c>
      <c r="U24" s="57">
        <v>1</v>
      </c>
      <c r="V24" s="63">
        <f>IF('DATA_Mining_NGA&amp;CRD'!Q72&gt;$J$2,'DATA_Mining_NGA&amp;CRD'!Q72,$J$2)</f>
        <v>120.705</v>
      </c>
    </row>
    <row r="25" spans="3:22">
      <c r="C25" t="s">
        <v>38</v>
      </c>
      <c r="D25" t="s">
        <v>33</v>
      </c>
      <c r="G25">
        <v>2029</v>
      </c>
      <c r="H25" t="s">
        <v>37</v>
      </c>
      <c r="I25" s="57">
        <v>1</v>
      </c>
      <c r="J25" s="63">
        <f>IF('DATA_Mining_NGA&amp;CRD'!O73&gt;$J$2,'DATA_Mining_NGA&amp;CRD'!O73,$J$2)</f>
        <v>254.70781249999999</v>
      </c>
      <c r="O25" t="s">
        <v>38</v>
      </c>
      <c r="P25" t="s">
        <v>34</v>
      </c>
      <c r="S25">
        <v>2029</v>
      </c>
      <c r="T25" t="s">
        <v>37</v>
      </c>
      <c r="U25" s="57">
        <v>1</v>
      </c>
      <c r="V25" s="63">
        <f>IF('DATA_Mining_NGA&amp;CRD'!Q73&gt;$J$2,'DATA_Mining_NGA&amp;CRD'!Q73,$J$2)</f>
        <v>113.74125000000001</v>
      </c>
    </row>
    <row r="26" spans="3:22">
      <c r="C26" t="s">
        <v>38</v>
      </c>
      <c r="D26" t="s">
        <v>33</v>
      </c>
      <c r="G26">
        <v>2030</v>
      </c>
      <c r="H26" t="s">
        <v>37</v>
      </c>
      <c r="I26" s="57">
        <v>1</v>
      </c>
      <c r="J26" s="63">
        <f>IF('DATA_Mining_NGA&amp;CRD'!O74&gt;$J$2,'DATA_Mining_NGA&amp;CRD'!O74,$J$2)</f>
        <v>239.85937499999997</v>
      </c>
      <c r="O26" t="s">
        <v>38</v>
      </c>
      <c r="P26" t="s">
        <v>34</v>
      </c>
      <c r="S26">
        <v>2030</v>
      </c>
      <c r="T26" t="s">
        <v>37</v>
      </c>
      <c r="U26" s="57">
        <v>1</v>
      </c>
      <c r="V26" s="63">
        <f>IF('DATA_Mining_NGA&amp;CRD'!Q74&gt;$J$2,'DATA_Mining_NGA&amp;CRD'!Q74,$J$2)</f>
        <v>106.7775</v>
      </c>
    </row>
    <row r="27" spans="3:22">
      <c r="C27" t="s">
        <v>38</v>
      </c>
      <c r="D27" t="s">
        <v>33</v>
      </c>
      <c r="G27">
        <v>2031</v>
      </c>
      <c r="H27" t="s">
        <v>37</v>
      </c>
      <c r="I27" s="57">
        <v>1</v>
      </c>
      <c r="J27" s="63">
        <f>IF('DATA_Mining_NGA&amp;CRD'!O75&gt;$J$2,'DATA_Mining_NGA&amp;CRD'!O75,$J$2)</f>
        <v>225.01093749999998</v>
      </c>
      <c r="O27" t="s">
        <v>38</v>
      </c>
      <c r="P27" t="s">
        <v>34</v>
      </c>
      <c r="S27">
        <v>2031</v>
      </c>
      <c r="T27" t="s">
        <v>37</v>
      </c>
      <c r="U27" s="57">
        <v>1</v>
      </c>
      <c r="V27" s="63">
        <f>IF('DATA_Mining_NGA&amp;CRD'!Q75&gt;$J$2,'DATA_Mining_NGA&amp;CRD'!Q75,$J$2)</f>
        <v>99.813749999999999</v>
      </c>
    </row>
    <row r="28" spans="3:22">
      <c r="C28" t="s">
        <v>38</v>
      </c>
      <c r="D28" t="s">
        <v>33</v>
      </c>
      <c r="G28">
        <v>2032</v>
      </c>
      <c r="H28" t="s">
        <v>37</v>
      </c>
      <c r="I28" s="57">
        <v>1</v>
      </c>
      <c r="J28" s="63">
        <f>IF('DATA_Mining_NGA&amp;CRD'!O76&gt;$J$2,'DATA_Mining_NGA&amp;CRD'!O76,$J$2)</f>
        <v>210.16249999999999</v>
      </c>
      <c r="O28" t="s">
        <v>38</v>
      </c>
      <c r="P28" t="s">
        <v>34</v>
      </c>
      <c r="S28">
        <v>2032</v>
      </c>
      <c r="T28" t="s">
        <v>37</v>
      </c>
      <c r="U28" s="57">
        <v>1</v>
      </c>
      <c r="V28" s="63">
        <f>IF('DATA_Mining_NGA&amp;CRD'!Q76&gt;$J$2,'DATA_Mining_NGA&amp;CRD'!Q76,$J$2)</f>
        <v>92.85</v>
      </c>
    </row>
    <row r="29" spans="3:22">
      <c r="C29" t="s">
        <v>38</v>
      </c>
      <c r="D29" t="s">
        <v>33</v>
      </c>
      <c r="G29">
        <v>2033</v>
      </c>
      <c r="H29" t="s">
        <v>37</v>
      </c>
      <c r="I29" s="57">
        <v>1</v>
      </c>
      <c r="J29" s="63">
        <f>IF('DATA_Mining_NGA&amp;CRD'!O77&gt;$J$2,'DATA_Mining_NGA&amp;CRD'!O77,$J$2)</f>
        <v>195.31406249999998</v>
      </c>
      <c r="O29" t="s">
        <v>38</v>
      </c>
      <c r="P29" t="s">
        <v>34</v>
      </c>
      <c r="S29">
        <v>2033</v>
      </c>
      <c r="T29" t="s">
        <v>37</v>
      </c>
      <c r="U29" s="57">
        <v>1</v>
      </c>
      <c r="V29" s="63">
        <f>IF('DATA_Mining_NGA&amp;CRD'!Q77&gt;$J$2,'DATA_Mining_NGA&amp;CRD'!Q77,$J$2)</f>
        <v>85.886250000000004</v>
      </c>
    </row>
    <row r="30" spans="3:22">
      <c r="C30" t="s">
        <v>38</v>
      </c>
      <c r="D30" t="s">
        <v>33</v>
      </c>
      <c r="G30">
        <v>2034</v>
      </c>
      <c r="H30" t="s">
        <v>37</v>
      </c>
      <c r="I30" s="57">
        <v>1</v>
      </c>
      <c r="J30" s="63">
        <f>IF('DATA_Mining_NGA&amp;CRD'!O78&gt;$J$2,'DATA_Mining_NGA&amp;CRD'!O78,$J$2)</f>
        <v>180.46562499999999</v>
      </c>
      <c r="O30" t="s">
        <v>38</v>
      </c>
      <c r="P30" t="s">
        <v>34</v>
      </c>
      <c r="S30">
        <v>2034</v>
      </c>
      <c r="T30" t="s">
        <v>37</v>
      </c>
      <c r="U30" s="57">
        <v>1</v>
      </c>
      <c r="V30" s="63">
        <f>IF('DATA_Mining_NGA&amp;CRD'!Q78&gt;$J$2,'DATA_Mining_NGA&amp;CRD'!Q78,$J$2)</f>
        <v>78.922499999999999</v>
      </c>
    </row>
    <row r="31" spans="3:22">
      <c r="C31" t="s">
        <v>38</v>
      </c>
      <c r="D31" t="s">
        <v>33</v>
      </c>
      <c r="G31">
        <v>2035</v>
      </c>
      <c r="H31" t="s">
        <v>37</v>
      </c>
      <c r="I31" s="57">
        <v>1</v>
      </c>
      <c r="J31" s="63">
        <f>IF('DATA_Mining_NGA&amp;CRD'!O79&gt;$J$2,'DATA_Mining_NGA&amp;CRD'!O79,$J$2)</f>
        <v>165.6171875</v>
      </c>
      <c r="O31" t="s">
        <v>38</v>
      </c>
      <c r="P31" t="s">
        <v>34</v>
      </c>
      <c r="S31">
        <v>2035</v>
      </c>
      <c r="T31" t="s">
        <v>37</v>
      </c>
      <c r="U31" s="57">
        <v>1</v>
      </c>
      <c r="V31" s="63">
        <f>IF('DATA_Mining_NGA&amp;CRD'!Q79&gt;$J$2,'DATA_Mining_NGA&amp;CRD'!Q79,$J$2)</f>
        <v>71.958749999999995</v>
      </c>
    </row>
    <row r="32" spans="3:22">
      <c r="C32" t="s">
        <v>38</v>
      </c>
      <c r="D32" t="s">
        <v>33</v>
      </c>
      <c r="G32">
        <v>2036</v>
      </c>
      <c r="H32" t="s">
        <v>37</v>
      </c>
      <c r="I32" s="57">
        <v>1</v>
      </c>
      <c r="J32" s="63">
        <f>IF('DATA_Mining_NGA&amp;CRD'!O80&gt;$J$2,'DATA_Mining_NGA&amp;CRD'!O80,$J$2)</f>
        <v>150.76874999999998</v>
      </c>
      <c r="O32" t="s">
        <v>38</v>
      </c>
      <c r="P32" t="s">
        <v>34</v>
      </c>
      <c r="S32">
        <v>2036</v>
      </c>
      <c r="T32" t="s">
        <v>37</v>
      </c>
      <c r="U32" s="57">
        <v>1</v>
      </c>
      <c r="V32" s="63">
        <f>IF('DATA_Mining_NGA&amp;CRD'!Q80&gt;$J$2,'DATA_Mining_NGA&amp;CRD'!Q80,$J$2)</f>
        <v>64.995000000000005</v>
      </c>
    </row>
    <row r="33" spans="3:22">
      <c r="C33" t="s">
        <v>38</v>
      </c>
      <c r="D33" t="s">
        <v>33</v>
      </c>
      <c r="G33">
        <v>2037</v>
      </c>
      <c r="H33" t="s">
        <v>37</v>
      </c>
      <c r="I33" s="57">
        <v>1</v>
      </c>
      <c r="J33" s="63">
        <f>IF('DATA_Mining_NGA&amp;CRD'!O81&gt;$J$2,'DATA_Mining_NGA&amp;CRD'!O81,$J$2)</f>
        <v>135.92031249999999</v>
      </c>
      <c r="O33" t="s">
        <v>38</v>
      </c>
      <c r="P33" t="s">
        <v>34</v>
      </c>
      <c r="S33">
        <v>2037</v>
      </c>
      <c r="T33" t="s">
        <v>37</v>
      </c>
      <c r="U33" s="57">
        <v>1</v>
      </c>
      <c r="V33" s="63">
        <f>IF('DATA_Mining_NGA&amp;CRD'!Q81&gt;$J$2,'DATA_Mining_NGA&amp;CRD'!Q81,$J$2)</f>
        <v>58.03125</v>
      </c>
    </row>
    <row r="34" spans="3:22">
      <c r="C34" t="s">
        <v>38</v>
      </c>
      <c r="D34" t="s">
        <v>33</v>
      </c>
      <c r="G34">
        <v>2038</v>
      </c>
      <c r="H34" t="s">
        <v>37</v>
      </c>
      <c r="I34" s="57">
        <v>1</v>
      </c>
      <c r="J34" s="63">
        <f>IF('DATA_Mining_NGA&amp;CRD'!O82&gt;$J$2,'DATA_Mining_NGA&amp;CRD'!O82,$J$2)</f>
        <v>121.07187499999999</v>
      </c>
      <c r="O34" t="s">
        <v>38</v>
      </c>
      <c r="P34" t="s">
        <v>34</v>
      </c>
      <c r="S34">
        <v>2038</v>
      </c>
      <c r="T34" t="s">
        <v>37</v>
      </c>
      <c r="U34" s="57">
        <v>1</v>
      </c>
      <c r="V34" s="63">
        <f>IF('DATA_Mining_NGA&amp;CRD'!Q82&gt;$J$2,'DATA_Mining_NGA&amp;CRD'!Q82,$J$2)</f>
        <v>51.067500000000003</v>
      </c>
    </row>
    <row r="35" spans="3:22">
      <c r="C35" t="s">
        <v>38</v>
      </c>
      <c r="D35" t="s">
        <v>33</v>
      </c>
      <c r="G35">
        <v>2039</v>
      </c>
      <c r="H35" t="s">
        <v>37</v>
      </c>
      <c r="I35" s="57">
        <v>1</v>
      </c>
      <c r="J35" s="63">
        <f>IF('DATA_Mining_NGA&amp;CRD'!O83&gt;$J$2,'DATA_Mining_NGA&amp;CRD'!O83,$J$2)</f>
        <v>106.22343749999999</v>
      </c>
      <c r="O35" t="s">
        <v>38</v>
      </c>
      <c r="P35" t="s">
        <v>34</v>
      </c>
      <c r="S35">
        <v>2039</v>
      </c>
      <c r="T35" t="s">
        <v>37</v>
      </c>
      <c r="U35" s="57">
        <v>1</v>
      </c>
      <c r="V35" s="63">
        <f>IF('DATA_Mining_NGA&amp;CRD'!Q83&gt;$J$2,'DATA_Mining_NGA&amp;CRD'!Q83,$J$2)</f>
        <v>44.103749999999998</v>
      </c>
    </row>
    <row r="36" spans="3:22">
      <c r="C36" t="s">
        <v>38</v>
      </c>
      <c r="D36" t="s">
        <v>33</v>
      </c>
      <c r="G36">
        <v>2040</v>
      </c>
      <c r="H36" t="s">
        <v>37</v>
      </c>
      <c r="I36" s="57">
        <v>1</v>
      </c>
      <c r="J36" s="63">
        <f>IF('DATA_Mining_NGA&amp;CRD'!O84&gt;$J$2,'DATA_Mining_NGA&amp;CRD'!O84,$J$2)</f>
        <v>91.375</v>
      </c>
      <c r="O36" t="s">
        <v>38</v>
      </c>
      <c r="P36" t="s">
        <v>34</v>
      </c>
      <c r="S36">
        <v>2040</v>
      </c>
      <c r="T36" t="s">
        <v>37</v>
      </c>
      <c r="U36" s="57">
        <v>1</v>
      </c>
      <c r="V36" s="63">
        <f>IF('DATA_Mining_NGA&amp;CRD'!Q84&gt;$J$2,'DATA_Mining_NGA&amp;CRD'!Q84,$J$2)</f>
        <v>37.14</v>
      </c>
    </row>
    <row r="37" spans="3:22">
      <c r="C37" t="s">
        <v>38</v>
      </c>
      <c r="D37" t="s">
        <v>33</v>
      </c>
      <c r="G37">
        <v>2041</v>
      </c>
      <c r="H37" t="s">
        <v>37</v>
      </c>
      <c r="I37" s="57">
        <v>1</v>
      </c>
      <c r="J37" s="63">
        <f>IF('DATA_Mining_NGA&amp;CRD'!O85&gt;$J$2,'DATA_Mining_NGA&amp;CRD'!O85,$J$2)</f>
        <v>76.526562499999997</v>
      </c>
      <c r="O37" t="s">
        <v>38</v>
      </c>
      <c r="P37" t="s">
        <v>34</v>
      </c>
      <c r="S37">
        <v>2041</v>
      </c>
      <c r="T37" t="s">
        <v>37</v>
      </c>
      <c r="U37" s="57">
        <v>1</v>
      </c>
      <c r="V37" s="63">
        <f>IF('DATA_Mining_NGA&amp;CRD'!Q85&gt;$J$2,'DATA_Mining_NGA&amp;CRD'!Q85,$J$2)</f>
        <v>30.17625</v>
      </c>
    </row>
    <row r="38" spans="3:22">
      <c r="C38" t="s">
        <v>38</v>
      </c>
      <c r="D38" t="s">
        <v>33</v>
      </c>
      <c r="G38">
        <v>2042</v>
      </c>
      <c r="H38" t="s">
        <v>37</v>
      </c>
      <c r="I38" s="57">
        <v>1</v>
      </c>
      <c r="J38" s="63">
        <f>IF('DATA_Mining_NGA&amp;CRD'!O86&gt;$J$2,'DATA_Mining_NGA&amp;CRD'!O86,$J$2)</f>
        <v>61.678124999999994</v>
      </c>
      <c r="O38" t="s">
        <v>38</v>
      </c>
      <c r="P38" t="s">
        <v>34</v>
      </c>
      <c r="S38">
        <v>2042</v>
      </c>
      <c r="T38" t="s">
        <v>37</v>
      </c>
      <c r="U38" s="57">
        <v>1</v>
      </c>
      <c r="V38" s="63">
        <f>IF('DATA_Mining_NGA&amp;CRD'!Q86&gt;$J$2,'DATA_Mining_NGA&amp;CRD'!Q86,$J$2)</f>
        <v>23.212499999999999</v>
      </c>
    </row>
    <row r="39" spans="3:22">
      <c r="C39" t="s">
        <v>38</v>
      </c>
      <c r="D39" t="s">
        <v>33</v>
      </c>
      <c r="G39">
        <v>2043</v>
      </c>
      <c r="H39" t="s">
        <v>37</v>
      </c>
      <c r="I39" s="57">
        <v>1</v>
      </c>
      <c r="J39" s="63">
        <f>IF('DATA_Mining_NGA&amp;CRD'!O87&gt;$J$2,'DATA_Mining_NGA&amp;CRD'!O87,$J$2)</f>
        <v>46.829687499999999</v>
      </c>
      <c r="O39" t="s">
        <v>38</v>
      </c>
      <c r="P39" t="s">
        <v>34</v>
      </c>
      <c r="S39">
        <v>2043</v>
      </c>
      <c r="T39" t="s">
        <v>37</v>
      </c>
      <c r="U39" s="57">
        <v>1</v>
      </c>
      <c r="V39" s="63">
        <f>IF('DATA_Mining_NGA&amp;CRD'!Q87&gt;$J$2,'DATA_Mining_NGA&amp;CRD'!Q87,$J$2)</f>
        <v>16.248750000000001</v>
      </c>
    </row>
    <row r="40" spans="3:22">
      <c r="C40" t="s">
        <v>38</v>
      </c>
      <c r="D40" t="s">
        <v>33</v>
      </c>
      <c r="G40">
        <v>2044</v>
      </c>
      <c r="H40" t="s">
        <v>37</v>
      </c>
      <c r="I40" s="57">
        <v>1</v>
      </c>
      <c r="J40" s="63">
        <f>IF('DATA_Mining_NGA&amp;CRD'!O88&gt;$J$2,'DATA_Mining_NGA&amp;CRD'!O88,$J$2)</f>
        <v>31.981249999999996</v>
      </c>
      <c r="O40" t="s">
        <v>38</v>
      </c>
      <c r="P40" t="s">
        <v>34</v>
      </c>
      <c r="S40">
        <v>2044</v>
      </c>
      <c r="T40" t="s">
        <v>37</v>
      </c>
      <c r="U40" s="57">
        <v>1</v>
      </c>
      <c r="V40" s="63">
        <f>IF('DATA_Mining_NGA&amp;CRD'!Q88&gt;$J$2,'DATA_Mining_NGA&amp;CRD'!Q88,$J$2)</f>
        <v>9.2850000000000001</v>
      </c>
    </row>
    <row r="41" spans="3:22">
      <c r="C41" t="s">
        <v>38</v>
      </c>
      <c r="D41" t="s">
        <v>33</v>
      </c>
      <c r="G41">
        <v>2045</v>
      </c>
      <c r="H41" t="s">
        <v>37</v>
      </c>
      <c r="I41" s="57">
        <v>1</v>
      </c>
      <c r="J41" s="63">
        <f>IF('DATA_Mining_NGA&amp;CRD'!O89&gt;$J$2,'DATA_Mining_NGA&amp;CRD'!O89,$J$2)</f>
        <v>17.1328125</v>
      </c>
      <c r="O41" t="s">
        <v>38</v>
      </c>
      <c r="P41" t="s">
        <v>34</v>
      </c>
      <c r="S41">
        <v>2045</v>
      </c>
      <c r="T41" t="s">
        <v>37</v>
      </c>
      <c r="U41" s="57">
        <v>1</v>
      </c>
      <c r="V41" s="63">
        <f>IF('DATA_Mining_NGA&amp;CRD'!Q89&gt;$J$2,'DATA_Mining_NGA&amp;CRD'!Q89,$J$2)</f>
        <v>2.32125</v>
      </c>
    </row>
    <row r="42" spans="3:22">
      <c r="C42" t="s">
        <v>38</v>
      </c>
      <c r="D42" t="s">
        <v>33</v>
      </c>
      <c r="G42">
        <v>2046</v>
      </c>
      <c r="H42" t="s">
        <v>37</v>
      </c>
      <c r="I42" s="57">
        <v>1</v>
      </c>
      <c r="J42" s="63">
        <f>IF('DATA_Mining_NGA&amp;CRD'!O90&gt;$J$2,'DATA_Mining_NGA&amp;CRD'!O90,$J$2)</f>
        <v>2.2843749999999998</v>
      </c>
      <c r="O42" t="s">
        <v>38</v>
      </c>
      <c r="P42" t="s">
        <v>34</v>
      </c>
      <c r="S42">
        <v>2046</v>
      </c>
      <c r="T42" t="s">
        <v>37</v>
      </c>
      <c r="U42" s="57">
        <v>1</v>
      </c>
      <c r="V42" s="63">
        <f>IF('DATA_Mining_NGA&amp;CRD'!Q90&gt;$J$2,'DATA_Mining_NGA&amp;CRD'!Q90,$J$2)</f>
        <v>1E-3</v>
      </c>
    </row>
    <row r="43" spans="3:22">
      <c r="C43" t="s">
        <v>38</v>
      </c>
      <c r="D43" t="s">
        <v>33</v>
      </c>
      <c r="G43">
        <v>2047</v>
      </c>
      <c r="H43" t="s">
        <v>37</v>
      </c>
      <c r="I43" s="57">
        <v>1</v>
      </c>
      <c r="J43" s="63">
        <f>IF('DATA_Mining_NGA&amp;CRD'!O91&gt;$J$2,'DATA_Mining_NGA&amp;CRD'!O91,$J$2)</f>
        <v>1E-3</v>
      </c>
      <c r="O43" t="s">
        <v>38</v>
      </c>
      <c r="P43" t="s">
        <v>34</v>
      </c>
      <c r="S43">
        <v>2047</v>
      </c>
      <c r="T43" t="s">
        <v>37</v>
      </c>
      <c r="U43" s="57">
        <v>1</v>
      </c>
      <c r="V43" s="63">
        <f>IF('DATA_Mining_NGA&amp;CRD'!Q91&gt;$J$2,'DATA_Mining_NGA&amp;CRD'!Q91,$J$2)</f>
        <v>1E-3</v>
      </c>
    </row>
    <row r="44" spans="3:22">
      <c r="C44" t="s">
        <v>38</v>
      </c>
      <c r="D44" t="s">
        <v>33</v>
      </c>
      <c r="G44">
        <v>2048</v>
      </c>
      <c r="H44" t="s">
        <v>37</v>
      </c>
      <c r="I44" s="57">
        <v>1</v>
      </c>
      <c r="J44" s="63">
        <f>IF('DATA_Mining_NGA&amp;CRD'!O92&gt;$J$2,'DATA_Mining_NGA&amp;CRD'!O92,$J$2)</f>
        <v>1E-3</v>
      </c>
      <c r="O44" t="s">
        <v>38</v>
      </c>
      <c r="P44" t="s">
        <v>34</v>
      </c>
      <c r="S44">
        <v>2048</v>
      </c>
      <c r="T44" t="s">
        <v>37</v>
      </c>
      <c r="U44" s="57">
        <v>1</v>
      </c>
      <c r="V44" s="63">
        <f>IF('DATA_Mining_NGA&amp;CRD'!Q92&gt;$J$2,'DATA_Mining_NGA&amp;CRD'!Q92,$J$2)</f>
        <v>1E-3</v>
      </c>
    </row>
    <row r="45" spans="3:22">
      <c r="C45" t="s">
        <v>38</v>
      </c>
      <c r="D45" t="s">
        <v>33</v>
      </c>
      <c r="G45">
        <v>2049</v>
      </c>
      <c r="H45" t="s">
        <v>37</v>
      </c>
      <c r="I45" s="57">
        <v>1</v>
      </c>
      <c r="J45" s="63">
        <f>IF('DATA_Mining_NGA&amp;CRD'!O93&gt;$J$2,'DATA_Mining_NGA&amp;CRD'!O93,$J$2)</f>
        <v>1E-3</v>
      </c>
      <c r="O45" t="s">
        <v>38</v>
      </c>
      <c r="P45" t="s">
        <v>34</v>
      </c>
      <c r="S45">
        <v>2049</v>
      </c>
      <c r="T45" t="s">
        <v>37</v>
      </c>
      <c r="U45" s="57">
        <v>1</v>
      </c>
      <c r="V45" s="63">
        <f>IF('DATA_Mining_NGA&amp;CRD'!Q93&gt;$J$2,'DATA_Mining_NGA&amp;CRD'!Q93,$J$2)</f>
        <v>1E-3</v>
      </c>
    </row>
    <row r="46" spans="3:22">
      <c r="C46" t="s">
        <v>38</v>
      </c>
      <c r="D46" t="s">
        <v>33</v>
      </c>
      <c r="G46">
        <v>2050</v>
      </c>
      <c r="H46" t="s">
        <v>37</v>
      </c>
      <c r="I46" s="57">
        <v>1</v>
      </c>
      <c r="J46" s="63">
        <f>IF('DATA_Mining_NGA&amp;CRD'!O94&gt;$J$2,'DATA_Mining_NGA&amp;CRD'!O94,$J$2)</f>
        <v>1E-3</v>
      </c>
      <c r="O46" t="s">
        <v>38</v>
      </c>
      <c r="P46" t="s">
        <v>34</v>
      </c>
      <c r="S46">
        <v>2050</v>
      </c>
      <c r="T46" t="s">
        <v>37</v>
      </c>
      <c r="U46" s="57">
        <v>1</v>
      </c>
      <c r="V46" s="63">
        <f>IF('DATA_Mining_NGA&amp;CRD'!Q94&gt;$J$2,'DATA_Mining_NGA&amp;CRD'!Q94,$J$2)</f>
        <v>1E-3</v>
      </c>
    </row>
  </sheetData>
  <pageMargins left="0.7" right="0.7" top="0.75" bottom="0.75" header="0.3" footer="0.3"/>
  <pageSetup orientation="portrait"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T101"/>
  <sheetViews>
    <sheetView topLeftCell="A54" workbookViewId="0">
      <selection activeCell="T81" sqref="T81"/>
    </sheetView>
  </sheetViews>
  <sheetFormatPr defaultRowHeight="15"/>
  <sheetData>
    <row r="2" spans="1:20" hidden="1"/>
    <row r="3" spans="1:20" hidden="1">
      <c r="A3" s="7"/>
      <c r="B3" s="13" t="s">
        <v>11</v>
      </c>
      <c r="C3" s="14" t="s">
        <v>12</v>
      </c>
      <c r="D3" s="14" t="s">
        <v>13</v>
      </c>
      <c r="E3" s="14"/>
      <c r="F3" s="14"/>
      <c r="G3" s="14"/>
      <c r="H3" s="7"/>
      <c r="I3" s="7"/>
      <c r="J3" s="7"/>
      <c r="K3" s="7"/>
      <c r="L3" s="7"/>
      <c r="M3" s="7"/>
      <c r="N3" s="7"/>
      <c r="O3" s="7"/>
      <c r="P3" s="7"/>
      <c r="Q3" s="7"/>
    </row>
    <row r="4" spans="1:20" hidden="1">
      <c r="A4" s="7"/>
      <c r="B4" s="12" t="s">
        <v>14</v>
      </c>
      <c r="C4" s="12" t="s">
        <v>15</v>
      </c>
      <c r="D4" s="10" t="s">
        <v>16</v>
      </c>
      <c r="E4" s="15">
        <v>36.549999999999997</v>
      </c>
      <c r="F4" s="13" t="s">
        <v>17</v>
      </c>
      <c r="G4" s="14" t="s">
        <v>18</v>
      </c>
      <c r="H4" s="7"/>
      <c r="I4" s="7"/>
      <c r="J4" s="7"/>
      <c r="K4" s="7"/>
      <c r="L4" s="7"/>
      <c r="M4" s="7"/>
      <c r="N4" s="7"/>
      <c r="O4" s="7"/>
      <c r="P4" s="7"/>
      <c r="Q4" s="7"/>
    </row>
    <row r="5" spans="1:20" hidden="1">
      <c r="A5" s="7"/>
      <c r="B5" s="10" t="s">
        <v>19</v>
      </c>
      <c r="C5" s="14" t="s">
        <v>20</v>
      </c>
      <c r="D5" s="10" t="s">
        <v>16</v>
      </c>
      <c r="E5" s="16">
        <v>37.14</v>
      </c>
      <c r="F5" s="13" t="s">
        <v>17</v>
      </c>
      <c r="G5" s="14" t="s">
        <v>18</v>
      </c>
      <c r="H5" s="7"/>
      <c r="I5" s="7"/>
      <c r="J5" s="7"/>
      <c r="K5" s="7"/>
      <c r="L5" s="7"/>
      <c r="M5" s="7"/>
      <c r="N5" s="7"/>
      <c r="O5" s="7"/>
      <c r="P5" s="7"/>
      <c r="Q5" s="7"/>
    </row>
    <row r="6" spans="1:20" ht="15.75" thickBot="1">
      <c r="A6" s="7"/>
      <c r="B6" s="7"/>
      <c r="C6" s="7"/>
      <c r="D6" s="7"/>
      <c r="E6" s="7"/>
      <c r="F6" s="7"/>
      <c r="G6" s="7"/>
      <c r="H6" s="7"/>
      <c r="I6" s="7"/>
      <c r="J6" s="7"/>
      <c r="K6" s="7"/>
      <c r="L6" s="7"/>
      <c r="M6" s="7"/>
      <c r="N6" s="7"/>
      <c r="O6" s="7"/>
      <c r="P6" s="7"/>
      <c r="Q6" s="7"/>
    </row>
    <row r="7" spans="1:20">
      <c r="A7" s="82" t="s">
        <v>21</v>
      </c>
      <c r="B7" s="83"/>
      <c r="C7" s="83"/>
      <c r="D7" s="83"/>
      <c r="E7" s="83"/>
      <c r="F7" s="83"/>
      <c r="G7" s="83"/>
      <c r="H7" s="83"/>
      <c r="I7" s="83"/>
      <c r="J7" s="83"/>
      <c r="K7" s="83"/>
      <c r="L7" s="84"/>
      <c r="M7" s="7"/>
      <c r="N7" s="7"/>
      <c r="O7" s="7"/>
      <c r="P7" s="7"/>
      <c r="Q7" s="7"/>
      <c r="T7" t="s">
        <v>71</v>
      </c>
    </row>
    <row r="8" spans="1:20">
      <c r="A8" s="85" t="s">
        <v>76</v>
      </c>
      <c r="B8" s="86"/>
      <c r="C8" s="86"/>
      <c r="D8" s="86"/>
      <c r="E8" s="86"/>
      <c r="F8" s="86"/>
      <c r="G8" s="86"/>
      <c r="H8" s="86"/>
      <c r="I8" s="86"/>
      <c r="J8" s="86"/>
      <c r="K8" s="86"/>
      <c r="L8" s="87"/>
      <c r="M8" s="7"/>
      <c r="N8" s="7"/>
      <c r="O8" s="7"/>
      <c r="P8" s="7"/>
      <c r="Q8" s="7"/>
      <c r="T8" t="s">
        <v>72</v>
      </c>
    </row>
    <row r="9" spans="1:20">
      <c r="A9" s="43" t="s">
        <v>22</v>
      </c>
      <c r="B9" s="44" t="s">
        <v>23</v>
      </c>
      <c r="C9" s="45" t="s">
        <v>24</v>
      </c>
      <c r="D9" s="45" t="s">
        <v>24</v>
      </c>
      <c r="E9" s="45" t="s">
        <v>24</v>
      </c>
      <c r="F9" s="45" t="s">
        <v>24</v>
      </c>
      <c r="G9" s="45"/>
      <c r="H9" s="45" t="s">
        <v>23</v>
      </c>
      <c r="I9" s="45" t="s">
        <v>24</v>
      </c>
      <c r="J9" s="45" t="s">
        <v>24</v>
      </c>
      <c r="K9" s="45" t="s">
        <v>24</v>
      </c>
      <c r="L9" s="46" t="s">
        <v>24</v>
      </c>
      <c r="M9" s="9"/>
      <c r="N9" s="9"/>
      <c r="O9" s="9"/>
      <c r="P9" s="9"/>
      <c r="Q9" s="9"/>
      <c r="T9" t="s">
        <v>73</v>
      </c>
    </row>
    <row r="10" spans="1:20">
      <c r="A10" s="21">
        <v>2015</v>
      </c>
      <c r="B10" s="19"/>
      <c r="C10" s="19" t="s">
        <v>25</v>
      </c>
      <c r="D10" s="19" t="s">
        <v>26</v>
      </c>
      <c r="E10" s="19" t="s">
        <v>27</v>
      </c>
      <c r="F10" s="19" t="s">
        <v>28</v>
      </c>
      <c r="G10" s="19"/>
      <c r="H10" s="19"/>
      <c r="I10" s="19" t="s">
        <v>25</v>
      </c>
      <c r="J10" s="19" t="s">
        <v>26</v>
      </c>
      <c r="K10" s="19" t="s">
        <v>27</v>
      </c>
      <c r="L10" s="20" t="s">
        <v>28</v>
      </c>
      <c r="M10" s="9"/>
      <c r="N10" s="9"/>
      <c r="O10" s="9"/>
      <c r="P10" s="9"/>
      <c r="Q10" s="9"/>
      <c r="T10" t="s">
        <v>74</v>
      </c>
    </row>
    <row r="11" spans="1:20">
      <c r="A11" s="22"/>
      <c r="B11" s="18">
        <v>2014</v>
      </c>
      <c r="C11" s="72" t="s">
        <v>77</v>
      </c>
      <c r="D11" s="18">
        <v>2014</v>
      </c>
      <c r="E11" s="18">
        <v>2014</v>
      </c>
      <c r="F11" s="18">
        <v>2014</v>
      </c>
      <c r="G11" s="18"/>
      <c r="H11" s="19">
        <v>2014</v>
      </c>
      <c r="I11" s="72" t="s">
        <v>77</v>
      </c>
      <c r="J11" s="18">
        <v>2014</v>
      </c>
      <c r="K11" s="18">
        <v>2014</v>
      </c>
      <c r="L11" s="23">
        <v>2014</v>
      </c>
      <c r="M11" s="9"/>
      <c r="N11" s="9"/>
      <c r="O11" s="11" t="s">
        <v>29</v>
      </c>
      <c r="P11" s="9"/>
      <c r="Q11" s="11" t="s">
        <v>30</v>
      </c>
      <c r="T11" t="s">
        <v>75</v>
      </c>
    </row>
    <row r="12" spans="1:20">
      <c r="A12" s="22"/>
      <c r="B12" s="19" t="s">
        <v>31</v>
      </c>
      <c r="C12" s="19" t="s">
        <v>31</v>
      </c>
      <c r="D12" s="19" t="s">
        <v>31</v>
      </c>
      <c r="E12" s="19" t="s">
        <v>31</v>
      </c>
      <c r="F12" s="19" t="s">
        <v>31</v>
      </c>
      <c r="G12" s="19"/>
      <c r="H12" s="18" t="s">
        <v>32</v>
      </c>
      <c r="I12" s="18" t="s">
        <v>32</v>
      </c>
      <c r="J12" s="18" t="s">
        <v>32</v>
      </c>
      <c r="K12" s="18" t="s">
        <v>32</v>
      </c>
      <c r="L12" s="23" t="s">
        <v>32</v>
      </c>
      <c r="M12" s="9"/>
      <c r="N12" s="9"/>
      <c r="O12" s="11" t="s">
        <v>33</v>
      </c>
      <c r="P12" s="9"/>
      <c r="Q12" s="11" t="s">
        <v>34</v>
      </c>
    </row>
    <row r="13" spans="1:20" ht="15.75" thickBot="1">
      <c r="A13" s="22"/>
      <c r="B13" s="19" t="s">
        <v>35</v>
      </c>
      <c r="C13" s="19" t="s">
        <v>35</v>
      </c>
      <c r="D13" s="19" t="s">
        <v>35</v>
      </c>
      <c r="E13" s="19" t="s">
        <v>35</v>
      </c>
      <c r="F13" s="19" t="s">
        <v>35</v>
      </c>
      <c r="G13" s="19"/>
      <c r="H13" s="19" t="s">
        <v>36</v>
      </c>
      <c r="I13" s="19" t="s">
        <v>36</v>
      </c>
      <c r="J13" s="19" t="s">
        <v>36</v>
      </c>
      <c r="K13" s="19" t="s">
        <v>36</v>
      </c>
      <c r="L13" s="64" t="s">
        <v>36</v>
      </c>
      <c r="M13" s="9"/>
      <c r="N13" s="9"/>
      <c r="O13" s="11" t="s">
        <v>16</v>
      </c>
      <c r="P13" s="9"/>
      <c r="Q13" s="11" t="s">
        <v>16</v>
      </c>
      <c r="T13" t="s">
        <v>90</v>
      </c>
    </row>
    <row r="14" spans="1:20">
      <c r="A14" s="66">
        <v>1970</v>
      </c>
      <c r="B14" s="67"/>
      <c r="C14" s="68"/>
      <c r="D14" s="68"/>
      <c r="E14" s="68"/>
      <c r="F14" s="68"/>
      <c r="G14" s="68"/>
      <c r="H14" s="68"/>
      <c r="I14" s="68"/>
      <c r="J14" s="68"/>
      <c r="K14" s="68"/>
      <c r="L14" s="69"/>
      <c r="M14" s="7"/>
      <c r="N14" s="7">
        <v>1970</v>
      </c>
      <c r="O14" s="17">
        <f>C14*$E$4</f>
        <v>0</v>
      </c>
      <c r="P14" s="7">
        <v>1970</v>
      </c>
      <c r="Q14" s="17">
        <f>I14*$E$5</f>
        <v>0</v>
      </c>
      <c r="T14" s="74" t="s">
        <v>89</v>
      </c>
    </row>
    <row r="15" spans="1:20">
      <c r="A15" s="22">
        <v>1971</v>
      </c>
      <c r="B15" s="8"/>
      <c r="C15" s="8"/>
      <c r="D15" s="8"/>
      <c r="E15" s="8"/>
      <c r="F15" s="8"/>
      <c r="G15" s="8"/>
      <c r="H15" s="8"/>
      <c r="I15" s="8"/>
      <c r="J15" s="8"/>
      <c r="K15" s="8"/>
      <c r="L15" s="24"/>
      <c r="M15" s="7"/>
      <c r="N15" s="7">
        <v>1971</v>
      </c>
      <c r="O15" s="17">
        <f t="shared" ref="O15:O78" si="0">C15*$E$4</f>
        <v>0</v>
      </c>
      <c r="P15" s="7">
        <v>1971</v>
      </c>
      <c r="Q15" s="17">
        <f t="shared" ref="Q15:Q78" si="1">I15*$E$5</f>
        <v>0</v>
      </c>
    </row>
    <row r="16" spans="1:20">
      <c r="A16" s="22">
        <v>1972</v>
      </c>
      <c r="B16" s="70">
        <v>20.779875119061824</v>
      </c>
      <c r="C16" s="26">
        <v>0.1068776</v>
      </c>
      <c r="D16" s="26"/>
      <c r="E16" s="27"/>
      <c r="F16" s="26"/>
      <c r="G16" s="26"/>
      <c r="H16" s="8"/>
      <c r="I16" s="8"/>
      <c r="J16" s="8"/>
      <c r="K16" s="8"/>
      <c r="L16" s="24"/>
      <c r="M16" s="7"/>
      <c r="N16" s="7">
        <v>1972</v>
      </c>
      <c r="O16" s="17">
        <f t="shared" si="0"/>
        <v>3.9063762799999999</v>
      </c>
      <c r="P16" s="7">
        <v>1972</v>
      </c>
      <c r="Q16" s="17">
        <f t="shared" si="1"/>
        <v>0</v>
      </c>
    </row>
    <row r="17" spans="1:17">
      <c r="A17" s="22">
        <v>1973</v>
      </c>
      <c r="B17" s="70"/>
      <c r="C17" s="26">
        <v>0.15389720000000001</v>
      </c>
      <c r="D17" s="26"/>
      <c r="E17" s="27"/>
      <c r="F17" s="26"/>
      <c r="G17" s="26"/>
      <c r="H17" s="8"/>
      <c r="I17" s="8"/>
      <c r="J17" s="8"/>
      <c r="K17" s="8"/>
      <c r="L17" s="24"/>
      <c r="M17" s="7"/>
      <c r="N17" s="7">
        <v>1973</v>
      </c>
      <c r="O17" s="17">
        <f t="shared" si="0"/>
        <v>5.6249426600000003</v>
      </c>
      <c r="P17" s="7">
        <v>1973</v>
      </c>
      <c r="Q17" s="17">
        <f t="shared" si="1"/>
        <v>0</v>
      </c>
    </row>
    <row r="18" spans="1:17">
      <c r="A18" s="22">
        <v>1974</v>
      </c>
      <c r="B18" s="70"/>
      <c r="C18" s="26">
        <v>0.1044846</v>
      </c>
      <c r="D18" s="26"/>
      <c r="E18" s="27"/>
      <c r="F18" s="26"/>
      <c r="G18" s="26"/>
      <c r="H18" s="8"/>
      <c r="I18" s="8"/>
      <c r="J18" s="8"/>
      <c r="K18" s="8"/>
      <c r="L18" s="24"/>
      <c r="M18" s="7"/>
      <c r="N18" s="7">
        <v>1974</v>
      </c>
      <c r="O18" s="17">
        <f t="shared" si="0"/>
        <v>3.8189121299999997</v>
      </c>
      <c r="P18" s="7">
        <v>1974</v>
      </c>
      <c r="Q18" s="17">
        <f t="shared" si="1"/>
        <v>0</v>
      </c>
    </row>
    <row r="19" spans="1:17">
      <c r="A19" s="22">
        <v>1975</v>
      </c>
      <c r="B19" s="70">
        <v>17.097795033497629</v>
      </c>
      <c r="C19" s="26">
        <v>0.18982989999999997</v>
      </c>
      <c r="D19" s="26"/>
      <c r="E19" s="27"/>
      <c r="F19" s="26"/>
      <c r="G19" s="26"/>
      <c r="H19" s="8"/>
      <c r="I19" s="8"/>
      <c r="J19" s="8"/>
      <c r="K19" s="8"/>
      <c r="L19" s="24"/>
      <c r="M19" s="7"/>
      <c r="N19" s="7">
        <v>1975</v>
      </c>
      <c r="O19" s="17">
        <f t="shared" si="0"/>
        <v>6.938282844999998</v>
      </c>
      <c r="P19" s="7">
        <v>1975</v>
      </c>
      <c r="Q19" s="17">
        <f t="shared" si="1"/>
        <v>0</v>
      </c>
    </row>
    <row r="20" spans="1:17">
      <c r="A20" s="22">
        <v>1976</v>
      </c>
      <c r="B20" s="70">
        <v>17.958696833413214</v>
      </c>
      <c r="C20" s="26">
        <v>0.22545310000000002</v>
      </c>
      <c r="D20" s="26"/>
      <c r="E20" s="27"/>
      <c r="F20" s="26"/>
      <c r="G20" s="26"/>
      <c r="H20" s="8"/>
      <c r="I20" s="8"/>
      <c r="J20" s="8"/>
      <c r="K20" s="8"/>
      <c r="L20" s="24"/>
      <c r="M20" s="7"/>
      <c r="N20" s="7">
        <v>1976</v>
      </c>
      <c r="O20" s="17">
        <f t="shared" si="0"/>
        <v>8.240310805</v>
      </c>
      <c r="P20" s="7">
        <v>1976</v>
      </c>
      <c r="Q20" s="17">
        <f t="shared" si="1"/>
        <v>0</v>
      </c>
    </row>
    <row r="21" spans="1:17">
      <c r="A21" s="22">
        <v>1977</v>
      </c>
      <c r="B21" s="70">
        <v>18.041056202134961</v>
      </c>
      <c r="C21" s="26">
        <v>0.58383560000000001</v>
      </c>
      <c r="D21" s="26"/>
      <c r="E21" s="27"/>
      <c r="F21" s="26"/>
      <c r="G21" s="26"/>
      <c r="H21" s="8"/>
      <c r="I21" s="8"/>
      <c r="J21" s="8"/>
      <c r="K21" s="8"/>
      <c r="L21" s="24"/>
      <c r="M21" s="7"/>
      <c r="N21" s="7">
        <v>1977</v>
      </c>
      <c r="O21" s="17">
        <f t="shared" si="0"/>
        <v>21.33919118</v>
      </c>
      <c r="P21" s="7">
        <v>1977</v>
      </c>
      <c r="Q21" s="17">
        <f t="shared" si="1"/>
        <v>0</v>
      </c>
    </row>
    <row r="22" spans="1:17">
      <c r="A22" s="22">
        <v>1978</v>
      </c>
      <c r="B22" s="70">
        <v>17.7114089663417</v>
      </c>
      <c r="C22" s="26">
        <v>0.49076239999999999</v>
      </c>
      <c r="D22" s="26"/>
      <c r="E22" s="27"/>
      <c r="F22" s="26"/>
      <c r="G22" s="26"/>
      <c r="H22" s="8"/>
      <c r="I22" s="8"/>
      <c r="J22" s="8"/>
      <c r="K22" s="8"/>
      <c r="L22" s="24"/>
      <c r="M22" s="7"/>
      <c r="N22" s="7">
        <v>1978</v>
      </c>
      <c r="O22" s="17">
        <f t="shared" si="0"/>
        <v>17.937365719999999</v>
      </c>
      <c r="P22" s="7">
        <v>1978</v>
      </c>
      <c r="Q22" s="17">
        <f t="shared" si="1"/>
        <v>0</v>
      </c>
    </row>
    <row r="23" spans="1:17">
      <c r="A23" s="22">
        <v>1979</v>
      </c>
      <c r="B23" s="70">
        <v>17.759020162463916</v>
      </c>
      <c r="C23" s="26">
        <v>0.48889850000000001</v>
      </c>
      <c r="D23" s="26"/>
      <c r="E23" s="27"/>
      <c r="F23" s="26"/>
      <c r="G23" s="26"/>
      <c r="H23" s="8"/>
      <c r="I23" s="8"/>
      <c r="J23" s="8"/>
      <c r="K23" s="8"/>
      <c r="L23" s="24"/>
      <c r="M23" s="7"/>
      <c r="N23" s="7">
        <v>1979</v>
      </c>
      <c r="O23" s="17">
        <f t="shared" si="0"/>
        <v>17.869240174999998</v>
      </c>
      <c r="P23" s="7">
        <v>1979</v>
      </c>
      <c r="Q23" s="17">
        <f t="shared" si="1"/>
        <v>0</v>
      </c>
    </row>
    <row r="24" spans="1:17">
      <c r="A24" s="22">
        <v>1980</v>
      </c>
      <c r="B24" s="70">
        <v>15.101372384782964</v>
      </c>
      <c r="C24" s="26">
        <v>0.33852759999999993</v>
      </c>
      <c r="D24" s="26"/>
      <c r="E24" s="27"/>
      <c r="F24" s="26"/>
      <c r="G24" s="26"/>
      <c r="H24" s="8"/>
      <c r="I24" s="8"/>
      <c r="J24" s="8"/>
      <c r="K24" s="8"/>
      <c r="L24" s="24"/>
      <c r="M24" s="7"/>
      <c r="N24" s="7">
        <v>1980</v>
      </c>
      <c r="O24" s="17">
        <f t="shared" si="0"/>
        <v>12.373183779999996</v>
      </c>
      <c r="P24" s="7">
        <v>1980</v>
      </c>
      <c r="Q24" s="17">
        <f t="shared" si="1"/>
        <v>0</v>
      </c>
    </row>
    <row r="25" spans="1:17">
      <c r="A25" s="22">
        <v>1981</v>
      </c>
      <c r="B25" s="70">
        <v>13.030934606121672</v>
      </c>
      <c r="C25" s="26">
        <v>0.87902828999999993</v>
      </c>
      <c r="D25" s="26"/>
      <c r="E25" s="27"/>
      <c r="F25" s="26"/>
      <c r="G25" s="26"/>
      <c r="H25" s="8"/>
      <c r="I25" s="8"/>
      <c r="J25" s="8"/>
      <c r="K25" s="8"/>
      <c r="L25" s="24"/>
      <c r="M25" s="7"/>
      <c r="N25" s="7">
        <v>1981</v>
      </c>
      <c r="O25" s="17">
        <f t="shared" si="0"/>
        <v>32.128483999499998</v>
      </c>
      <c r="P25" s="7">
        <v>1981</v>
      </c>
      <c r="Q25" s="17">
        <f t="shared" si="1"/>
        <v>0</v>
      </c>
    </row>
    <row r="26" spans="1:17">
      <c r="A26" s="22">
        <v>1982</v>
      </c>
      <c r="B26" s="70">
        <v>12.272988428408039</v>
      </c>
      <c r="C26" s="26">
        <v>1.9709561299999998</v>
      </c>
      <c r="D26" s="26"/>
      <c r="E26" s="27"/>
      <c r="F26" s="28"/>
      <c r="G26" s="26"/>
      <c r="H26" s="26">
        <v>4.2909200000000423E-4</v>
      </c>
      <c r="I26" s="8"/>
      <c r="J26" s="8"/>
      <c r="K26" s="8"/>
      <c r="L26" s="24"/>
      <c r="M26" s="7"/>
      <c r="N26" s="7">
        <v>1982</v>
      </c>
      <c r="O26" s="17">
        <f t="shared" si="0"/>
        <v>72.038446551499987</v>
      </c>
      <c r="P26" s="7">
        <v>1982</v>
      </c>
      <c r="Q26" s="17">
        <f t="shared" si="1"/>
        <v>0</v>
      </c>
    </row>
    <row r="27" spans="1:17">
      <c r="A27" s="22">
        <v>1983</v>
      </c>
      <c r="B27" s="70">
        <v>11.611577991939438</v>
      </c>
      <c r="C27" s="26">
        <v>2.5217856700000003</v>
      </c>
      <c r="D27" s="26"/>
      <c r="E27" s="27"/>
      <c r="F27" s="28"/>
      <c r="G27" s="26"/>
      <c r="H27" s="26">
        <v>1.4947999999999993E-2</v>
      </c>
      <c r="I27" s="8"/>
      <c r="J27" s="8"/>
      <c r="K27" s="8"/>
      <c r="L27" s="24"/>
      <c r="M27" s="7"/>
      <c r="N27" s="7">
        <v>1983</v>
      </c>
      <c r="O27" s="17">
        <f t="shared" si="0"/>
        <v>92.17126623850001</v>
      </c>
      <c r="P27" s="7">
        <v>1983</v>
      </c>
      <c r="Q27" s="17">
        <f t="shared" si="1"/>
        <v>0</v>
      </c>
    </row>
    <row r="28" spans="1:17">
      <c r="A28" s="22">
        <v>1984</v>
      </c>
      <c r="B28" s="70">
        <v>11.496325383312456</v>
      </c>
      <c r="C28" s="26">
        <v>2.7118922599999999</v>
      </c>
      <c r="D28" s="26"/>
      <c r="E28" s="27"/>
      <c r="F28" s="28"/>
      <c r="G28" s="26"/>
      <c r="H28" s="26">
        <v>0.10919756800000011</v>
      </c>
      <c r="I28" s="26">
        <v>0.22011721499999998</v>
      </c>
      <c r="J28" s="26"/>
      <c r="K28" s="8"/>
      <c r="L28" s="29"/>
      <c r="M28" s="7"/>
      <c r="N28" s="7">
        <v>1984</v>
      </c>
      <c r="O28" s="17">
        <f t="shared" si="0"/>
        <v>99.119662102999996</v>
      </c>
      <c r="P28" s="7">
        <v>1984</v>
      </c>
      <c r="Q28" s="17">
        <f t="shared" si="1"/>
        <v>8.1751533650999999</v>
      </c>
    </row>
    <row r="29" spans="1:17">
      <c r="A29" s="22">
        <v>1985</v>
      </c>
      <c r="B29" s="70">
        <v>11.821277124503021</v>
      </c>
      <c r="C29" s="26">
        <v>3.4584998499999995</v>
      </c>
      <c r="D29" s="26"/>
      <c r="E29" s="27"/>
      <c r="F29" s="28"/>
      <c r="G29" s="26"/>
      <c r="H29" s="26">
        <v>0.63442641954500134</v>
      </c>
      <c r="I29" s="26">
        <v>1.0644612729999998</v>
      </c>
      <c r="J29" s="26"/>
      <c r="K29" s="8"/>
      <c r="L29" s="29"/>
      <c r="M29" s="7"/>
      <c r="N29" s="7">
        <v>1985</v>
      </c>
      <c r="O29" s="17">
        <f t="shared" si="0"/>
        <v>126.40816951749997</v>
      </c>
      <c r="P29" s="7">
        <v>1985</v>
      </c>
      <c r="Q29" s="17">
        <f t="shared" si="1"/>
        <v>39.534091679219991</v>
      </c>
    </row>
    <row r="30" spans="1:17">
      <c r="A30" s="22">
        <v>1986</v>
      </c>
      <c r="B30" s="70">
        <v>11.589521523500899</v>
      </c>
      <c r="C30" s="26">
        <v>4.2876789099999995</v>
      </c>
      <c r="D30" s="26"/>
      <c r="E30" s="27"/>
      <c r="F30" s="28"/>
      <c r="G30" s="26"/>
      <c r="H30" s="26">
        <v>1.1019661425689695</v>
      </c>
      <c r="I30" s="26">
        <v>1.8042829999999999</v>
      </c>
      <c r="J30" s="26"/>
      <c r="K30" s="8"/>
      <c r="L30" s="29"/>
      <c r="M30" s="7"/>
      <c r="N30" s="7">
        <v>1986</v>
      </c>
      <c r="O30" s="17">
        <f t="shared" si="0"/>
        <v>156.71466416049998</v>
      </c>
      <c r="P30" s="7">
        <v>1986</v>
      </c>
      <c r="Q30" s="17">
        <f t="shared" si="1"/>
        <v>67.011070619999998</v>
      </c>
    </row>
    <row r="31" spans="1:17">
      <c r="A31" s="22">
        <v>1987</v>
      </c>
      <c r="B31" s="70">
        <v>11.013053245847175</v>
      </c>
      <c r="C31" s="26">
        <v>5.4186318899999995</v>
      </c>
      <c r="D31" s="26"/>
      <c r="E31" s="27"/>
      <c r="F31" s="28"/>
      <c r="G31" s="26"/>
      <c r="H31" s="26">
        <v>1.4209672134227196</v>
      </c>
      <c r="I31" s="26">
        <v>2.300527926</v>
      </c>
      <c r="J31" s="26"/>
      <c r="K31" s="8"/>
      <c r="L31" s="29"/>
      <c r="M31" s="7"/>
      <c r="N31" s="7">
        <v>1987</v>
      </c>
      <c r="O31" s="17">
        <f t="shared" si="0"/>
        <v>198.05099557949995</v>
      </c>
      <c r="P31" s="7">
        <v>1987</v>
      </c>
      <c r="Q31" s="17">
        <f t="shared" si="1"/>
        <v>85.441607171640001</v>
      </c>
    </row>
    <row r="32" spans="1:17">
      <c r="A32" s="22">
        <v>1988</v>
      </c>
      <c r="B32" s="70">
        <v>10.22896436359675</v>
      </c>
      <c r="C32" s="26">
        <v>5.5702483000000003</v>
      </c>
      <c r="D32" s="26"/>
      <c r="E32" s="27"/>
      <c r="F32" s="28"/>
      <c r="G32" s="26"/>
      <c r="H32" s="26">
        <v>1.5289252730252729</v>
      </c>
      <c r="I32" s="26">
        <v>2.2713410000000001</v>
      </c>
      <c r="J32" s="26"/>
      <c r="K32" s="8"/>
      <c r="L32" s="29"/>
      <c r="M32" s="7"/>
      <c r="N32" s="7">
        <v>1988</v>
      </c>
      <c r="O32" s="17">
        <f t="shared" si="0"/>
        <v>203.59257536499999</v>
      </c>
      <c r="P32" s="7">
        <v>1988</v>
      </c>
      <c r="Q32" s="17">
        <f t="shared" si="1"/>
        <v>84.357604739999999</v>
      </c>
    </row>
    <row r="33" spans="1:17">
      <c r="A33" s="22">
        <v>1989</v>
      </c>
      <c r="B33" s="70">
        <v>9.7679946886075193</v>
      </c>
      <c r="C33" s="26">
        <v>6.4798287599999984</v>
      </c>
      <c r="D33" s="26"/>
      <c r="E33" s="27"/>
      <c r="F33" s="28"/>
      <c r="G33" s="26"/>
      <c r="H33" s="26">
        <v>1.6781434082820514</v>
      </c>
      <c r="I33" s="26">
        <v>2.6847080000000001</v>
      </c>
      <c r="J33" s="26"/>
      <c r="K33" s="8"/>
      <c r="L33" s="29"/>
      <c r="M33" s="7"/>
      <c r="N33" s="7">
        <v>1989</v>
      </c>
      <c r="O33" s="17">
        <f t="shared" si="0"/>
        <v>236.83774117799993</v>
      </c>
      <c r="P33" s="7">
        <v>1989</v>
      </c>
      <c r="Q33" s="17">
        <f t="shared" si="1"/>
        <v>99.710055120000007</v>
      </c>
    </row>
    <row r="34" spans="1:17">
      <c r="A34" s="22">
        <v>1990</v>
      </c>
      <c r="B34" s="70">
        <v>9.3532990830044831</v>
      </c>
      <c r="C34" s="26">
        <v>6.9994567499999993</v>
      </c>
      <c r="D34" s="26"/>
      <c r="E34" s="27"/>
      <c r="F34" s="28"/>
      <c r="G34" s="26"/>
      <c r="H34" s="26">
        <v>1.7572504371707829</v>
      </c>
      <c r="I34" s="26">
        <v>2.7519909999999999</v>
      </c>
      <c r="J34" s="26"/>
      <c r="K34" s="8"/>
      <c r="L34" s="29"/>
      <c r="M34" s="7"/>
      <c r="N34" s="7">
        <v>1990</v>
      </c>
      <c r="O34" s="17">
        <f t="shared" si="0"/>
        <v>255.83014421249996</v>
      </c>
      <c r="P34" s="7">
        <v>1990</v>
      </c>
      <c r="Q34" s="17">
        <f t="shared" si="1"/>
        <v>102.20894573999999</v>
      </c>
    </row>
    <row r="35" spans="1:17">
      <c r="A35" s="22">
        <v>1991</v>
      </c>
      <c r="B35" s="70">
        <v>9.5859971924211784</v>
      </c>
      <c r="C35" s="26">
        <v>8.2556575200000015</v>
      </c>
      <c r="D35" s="26"/>
      <c r="E35" s="27"/>
      <c r="F35" s="28"/>
      <c r="G35" s="26"/>
      <c r="H35" s="26">
        <v>1.9851163066522191</v>
      </c>
      <c r="I35" s="26">
        <v>3.5092779999999997</v>
      </c>
      <c r="J35" s="26"/>
      <c r="K35" s="8"/>
      <c r="L35" s="29"/>
      <c r="M35" s="7"/>
      <c r="N35" s="7">
        <v>1991</v>
      </c>
      <c r="O35" s="17">
        <f t="shared" si="0"/>
        <v>301.74428235600004</v>
      </c>
      <c r="P35" s="7">
        <v>1991</v>
      </c>
      <c r="Q35" s="17">
        <f t="shared" si="1"/>
        <v>130.33458492</v>
      </c>
    </row>
    <row r="36" spans="1:17">
      <c r="A36" s="22">
        <v>1992</v>
      </c>
      <c r="B36" s="70">
        <v>9.3412512820107789</v>
      </c>
      <c r="C36" s="26">
        <v>9.1247011900000015</v>
      </c>
      <c r="D36" s="26"/>
      <c r="E36" s="27"/>
      <c r="F36" s="28"/>
      <c r="G36" s="26"/>
      <c r="H36" s="26">
        <v>2.076863307302629</v>
      </c>
      <c r="I36" s="26">
        <v>3.62825</v>
      </c>
      <c r="J36" s="26"/>
      <c r="K36" s="8"/>
      <c r="L36" s="29"/>
      <c r="M36" s="7"/>
      <c r="N36" s="7">
        <v>1992</v>
      </c>
      <c r="O36" s="17">
        <f t="shared" si="0"/>
        <v>333.50782849450002</v>
      </c>
      <c r="P36" s="7">
        <v>1992</v>
      </c>
      <c r="Q36" s="17">
        <f t="shared" si="1"/>
        <v>134.75320500000001</v>
      </c>
    </row>
    <row r="37" spans="1:17">
      <c r="A37" s="22">
        <v>1993</v>
      </c>
      <c r="B37" s="70">
        <v>9.4491855035128829</v>
      </c>
      <c r="C37" s="26">
        <v>9.7237929899999997</v>
      </c>
      <c r="D37" s="26"/>
      <c r="E37" s="27"/>
      <c r="F37" s="28"/>
      <c r="G37" s="26"/>
      <c r="H37" s="26">
        <v>2.3543328563283534</v>
      </c>
      <c r="I37" s="26">
        <v>4.0047617999999998</v>
      </c>
      <c r="J37" s="26"/>
      <c r="K37" s="8"/>
      <c r="L37" s="29"/>
      <c r="M37" s="7"/>
      <c r="N37" s="7">
        <v>1993</v>
      </c>
      <c r="O37" s="17">
        <f t="shared" si="0"/>
        <v>355.40463378449994</v>
      </c>
      <c r="P37" s="7">
        <v>1993</v>
      </c>
      <c r="Q37" s="17">
        <f t="shared" si="1"/>
        <v>148.736853252</v>
      </c>
    </row>
    <row r="38" spans="1:17">
      <c r="A38" s="22">
        <v>1994</v>
      </c>
      <c r="B38" s="70">
        <v>9.7794461959820005</v>
      </c>
      <c r="C38" s="26">
        <v>10.7273707</v>
      </c>
      <c r="D38" s="26"/>
      <c r="E38" s="27"/>
      <c r="F38" s="28"/>
      <c r="G38" s="26"/>
      <c r="H38" s="26">
        <v>2.6178979644574536</v>
      </c>
      <c r="I38" s="26">
        <v>4.3267005000000003</v>
      </c>
      <c r="J38" s="26"/>
      <c r="K38" s="8"/>
      <c r="L38" s="29"/>
      <c r="M38" s="7"/>
      <c r="N38" s="7">
        <v>1994</v>
      </c>
      <c r="O38" s="17">
        <f t="shared" si="0"/>
        <v>392.08539908499995</v>
      </c>
      <c r="P38" s="7">
        <v>1994</v>
      </c>
      <c r="Q38" s="17">
        <f t="shared" si="1"/>
        <v>160.69365657</v>
      </c>
    </row>
    <row r="39" spans="1:17">
      <c r="A39" s="22">
        <v>1995</v>
      </c>
      <c r="B39" s="70">
        <v>10.124911437879391</v>
      </c>
      <c r="C39" s="26">
        <v>10.788432</v>
      </c>
      <c r="D39" s="26"/>
      <c r="E39" s="27"/>
      <c r="F39" s="28"/>
      <c r="G39" s="26"/>
      <c r="H39" s="26">
        <v>3.0635853558115222</v>
      </c>
      <c r="I39" s="26">
        <v>4.6946809999999992</v>
      </c>
      <c r="J39" s="26"/>
      <c r="K39" s="8"/>
      <c r="L39" s="29"/>
      <c r="M39" s="7"/>
      <c r="N39" s="7">
        <v>1995</v>
      </c>
      <c r="O39" s="17">
        <f t="shared" si="0"/>
        <v>394.31718960000001</v>
      </c>
      <c r="P39" s="7">
        <v>1995</v>
      </c>
      <c r="Q39" s="17">
        <f t="shared" si="1"/>
        <v>174.36045233999997</v>
      </c>
    </row>
    <row r="40" spans="1:17">
      <c r="A40" s="22">
        <v>1996</v>
      </c>
      <c r="B40" s="70">
        <v>10.962918525858637</v>
      </c>
      <c r="C40" s="26">
        <v>12.08665457</v>
      </c>
      <c r="D40" s="26"/>
      <c r="E40" s="27"/>
      <c r="F40" s="28"/>
      <c r="G40" s="26"/>
      <c r="H40" s="26">
        <v>3.6032626119304312</v>
      </c>
      <c r="I40" s="26">
        <v>5.7100460000000002</v>
      </c>
      <c r="J40" s="26"/>
      <c r="K40" s="8"/>
      <c r="L40" s="29"/>
      <c r="M40" s="7"/>
      <c r="N40" s="7">
        <v>1996</v>
      </c>
      <c r="O40" s="17">
        <f t="shared" si="0"/>
        <v>441.76722453349998</v>
      </c>
      <c r="P40" s="7">
        <v>1996</v>
      </c>
      <c r="Q40" s="17">
        <f t="shared" si="1"/>
        <v>212.07110844000002</v>
      </c>
    </row>
    <row r="41" spans="1:17">
      <c r="A41" s="22">
        <v>1997</v>
      </c>
      <c r="B41" s="70">
        <v>10.446717569251888</v>
      </c>
      <c r="C41" s="26">
        <v>13.366705019999998</v>
      </c>
      <c r="D41" s="26"/>
      <c r="E41" s="27"/>
      <c r="F41" s="28"/>
      <c r="G41" s="26"/>
      <c r="H41" s="26">
        <v>3.6697665774039074</v>
      </c>
      <c r="I41" s="26">
        <v>6.9629950000000003</v>
      </c>
      <c r="J41" s="26"/>
      <c r="K41" s="8"/>
      <c r="L41" s="29"/>
      <c r="M41" s="7"/>
      <c r="N41" s="7">
        <v>1997</v>
      </c>
      <c r="O41" s="17">
        <f t="shared" si="0"/>
        <v>488.55306848099985</v>
      </c>
      <c r="P41" s="7">
        <v>1997</v>
      </c>
      <c r="Q41" s="17">
        <f t="shared" si="1"/>
        <v>258.60563430000002</v>
      </c>
    </row>
    <row r="42" spans="1:17">
      <c r="A42" s="22">
        <v>1998</v>
      </c>
      <c r="B42" s="70">
        <v>10.180725759977841</v>
      </c>
      <c r="C42" s="26">
        <v>13.81040269</v>
      </c>
      <c r="D42" s="26"/>
      <c r="E42" s="27"/>
      <c r="F42" s="28"/>
      <c r="G42" s="26"/>
      <c r="H42" s="26">
        <v>3.9443960761434695</v>
      </c>
      <c r="I42" s="26">
        <v>6.6329709689999996</v>
      </c>
      <c r="J42" s="26"/>
      <c r="K42" s="8"/>
      <c r="L42" s="29"/>
      <c r="M42" s="7"/>
      <c r="N42" s="7">
        <v>1998</v>
      </c>
      <c r="O42" s="17">
        <f t="shared" si="0"/>
        <v>504.77021831949997</v>
      </c>
      <c r="P42" s="7">
        <v>1998</v>
      </c>
      <c r="Q42" s="17">
        <f t="shared" si="1"/>
        <v>246.34854178865999</v>
      </c>
    </row>
    <row r="43" spans="1:17">
      <c r="A43" s="22">
        <v>1999</v>
      </c>
      <c r="B43" s="70">
        <v>10.237293003501881</v>
      </c>
      <c r="C43" s="26">
        <v>17.361817479999999</v>
      </c>
      <c r="D43" s="26"/>
      <c r="E43" s="27"/>
      <c r="F43" s="28"/>
      <c r="G43" s="26"/>
      <c r="H43" s="26">
        <v>4.1158004127958732</v>
      </c>
      <c r="I43" s="26">
        <v>6.7703807000000005</v>
      </c>
      <c r="J43" s="26"/>
      <c r="K43" s="8"/>
      <c r="L43" s="29"/>
      <c r="M43" s="7"/>
      <c r="N43" s="7">
        <v>1999</v>
      </c>
      <c r="O43" s="17">
        <f t="shared" si="0"/>
        <v>634.57442889399988</v>
      </c>
      <c r="P43" s="7">
        <v>1999</v>
      </c>
      <c r="Q43" s="17">
        <f t="shared" si="1"/>
        <v>251.45193919800002</v>
      </c>
    </row>
    <row r="44" spans="1:17">
      <c r="A44" s="22">
        <v>2000</v>
      </c>
      <c r="B44" s="70">
        <v>9.9938901005655989</v>
      </c>
      <c r="C44" s="26">
        <v>21.133983900000004</v>
      </c>
      <c r="D44" s="26"/>
      <c r="E44" s="27"/>
      <c r="F44" s="28"/>
      <c r="G44" s="26"/>
      <c r="H44" s="26">
        <v>4.0223006512898589</v>
      </c>
      <c r="I44" s="26">
        <v>7.1326793450000006</v>
      </c>
      <c r="J44" s="26"/>
      <c r="K44" s="8"/>
      <c r="L44" s="29"/>
      <c r="M44" s="7"/>
      <c r="N44" s="7">
        <v>2000</v>
      </c>
      <c r="O44" s="17">
        <f t="shared" si="0"/>
        <v>772.4471115450001</v>
      </c>
      <c r="P44" s="7">
        <v>2000</v>
      </c>
      <c r="Q44" s="17">
        <f t="shared" si="1"/>
        <v>264.9077108733</v>
      </c>
    </row>
    <row r="45" spans="1:17">
      <c r="A45" s="22">
        <v>2001</v>
      </c>
      <c r="B45" s="70">
        <v>10.031602089033914</v>
      </c>
      <c r="C45" s="26">
        <v>20.207043879999993</v>
      </c>
      <c r="D45" s="26"/>
      <c r="E45" s="27"/>
      <c r="F45" s="28"/>
      <c r="G45" s="26"/>
      <c r="H45" s="26">
        <v>4.2199805595580804</v>
      </c>
      <c r="I45" s="26">
        <v>7.3261046699999994</v>
      </c>
      <c r="J45" s="26"/>
      <c r="K45" s="8"/>
      <c r="L45" s="29"/>
      <c r="M45" s="7"/>
      <c r="N45" s="7">
        <v>2001</v>
      </c>
      <c r="O45" s="17">
        <f t="shared" si="0"/>
        <v>738.56745381399969</v>
      </c>
      <c r="P45" s="7">
        <v>2001</v>
      </c>
      <c r="Q45" s="17">
        <f t="shared" si="1"/>
        <v>272.09152744379998</v>
      </c>
    </row>
    <row r="46" spans="1:17">
      <c r="A46" s="22">
        <v>2002</v>
      </c>
      <c r="B46" s="70">
        <v>9.6550589009991352</v>
      </c>
      <c r="C46" s="26">
        <v>21.50488129</v>
      </c>
      <c r="D46" s="26"/>
      <c r="E46" s="27"/>
      <c r="F46" s="28"/>
      <c r="G46" s="26"/>
      <c r="H46" s="26">
        <v>4.145837431457112</v>
      </c>
      <c r="I46" s="26">
        <v>7.2985255319999993</v>
      </c>
      <c r="J46" s="26"/>
      <c r="K46" s="8"/>
      <c r="L46" s="29"/>
      <c r="M46" s="7"/>
      <c r="N46" s="7">
        <v>2002</v>
      </c>
      <c r="O46" s="17">
        <f t="shared" si="0"/>
        <v>786.00341114949993</v>
      </c>
      <c r="P46" s="7">
        <v>2002</v>
      </c>
      <c r="Q46" s="17">
        <f t="shared" si="1"/>
        <v>271.06723825847996</v>
      </c>
    </row>
    <row r="47" spans="1:17">
      <c r="A47" s="22">
        <v>2003</v>
      </c>
      <c r="B47" s="70">
        <v>9.380364592494308</v>
      </c>
      <c r="C47" s="26">
        <v>21.326554240000004</v>
      </c>
      <c r="D47" s="26"/>
      <c r="E47" s="27"/>
      <c r="F47" s="28"/>
      <c r="G47" s="26"/>
      <c r="H47" s="26">
        <v>4.0643100172191717</v>
      </c>
      <c r="I47" s="26">
        <v>6.8998635549999996</v>
      </c>
      <c r="J47" s="26"/>
      <c r="K47" s="8"/>
      <c r="L47" s="29"/>
      <c r="M47" s="7"/>
      <c r="N47" s="7">
        <v>2003</v>
      </c>
      <c r="O47" s="17">
        <f t="shared" si="0"/>
        <v>779.4855574720001</v>
      </c>
      <c r="P47" s="7">
        <v>2003</v>
      </c>
      <c r="Q47" s="17">
        <f t="shared" si="1"/>
        <v>256.26093243269997</v>
      </c>
    </row>
    <row r="48" spans="1:17">
      <c r="A48" s="22">
        <v>2004</v>
      </c>
      <c r="B48" s="70">
        <v>9.3900659923449528</v>
      </c>
      <c r="C48" s="26">
        <v>22.612481940000002</v>
      </c>
      <c r="D48" s="26"/>
      <c r="E48" s="27"/>
      <c r="F48" s="28"/>
      <c r="G48" s="26"/>
      <c r="H48" s="26">
        <v>4.1710417955927808</v>
      </c>
      <c r="I48" s="26">
        <v>8.2633748579999988</v>
      </c>
      <c r="J48" s="26"/>
      <c r="K48" s="8"/>
      <c r="L48" s="29"/>
      <c r="M48" s="7"/>
      <c r="N48" s="7">
        <v>2004</v>
      </c>
      <c r="O48" s="17">
        <f t="shared" si="0"/>
        <v>826.48621490699998</v>
      </c>
      <c r="P48" s="7">
        <v>2004</v>
      </c>
      <c r="Q48" s="17">
        <f t="shared" si="1"/>
        <v>306.90174222611995</v>
      </c>
    </row>
    <row r="49" spans="1:17">
      <c r="A49" s="22">
        <v>2005</v>
      </c>
      <c r="B49" s="70">
        <v>9.4185037899369402</v>
      </c>
      <c r="C49" s="26">
        <v>21.885903970000001</v>
      </c>
      <c r="D49" s="26"/>
      <c r="E49" s="27"/>
      <c r="F49" s="28"/>
      <c r="G49" s="26"/>
      <c r="H49" s="26">
        <v>4.0992834520087573</v>
      </c>
      <c r="I49" s="26">
        <v>9.2151851530000002</v>
      </c>
      <c r="J49" s="26"/>
      <c r="K49" s="8"/>
      <c r="L49" s="29"/>
      <c r="M49" s="7"/>
      <c r="N49" s="7">
        <v>2005</v>
      </c>
      <c r="O49" s="17">
        <f t="shared" si="0"/>
        <v>799.92979010349995</v>
      </c>
      <c r="P49" s="7">
        <v>2005</v>
      </c>
      <c r="Q49" s="17">
        <f t="shared" si="1"/>
        <v>342.25197658242001</v>
      </c>
    </row>
    <row r="50" spans="1:17">
      <c r="A50" s="22">
        <v>2006</v>
      </c>
      <c r="B50" s="70">
        <v>9.3735121389512379</v>
      </c>
      <c r="C50" s="26">
        <v>19.846622200000006</v>
      </c>
      <c r="D50" s="26"/>
      <c r="E50" s="27"/>
      <c r="F50" s="28"/>
      <c r="G50" s="26"/>
      <c r="H50" s="26">
        <v>4.0075022694921509</v>
      </c>
      <c r="I50" s="26">
        <v>9.1639740620000012</v>
      </c>
      <c r="J50" s="26"/>
      <c r="K50" s="8"/>
      <c r="L50" s="29"/>
      <c r="M50" s="7"/>
      <c r="N50" s="7">
        <v>2006</v>
      </c>
      <c r="O50" s="17">
        <f t="shared" si="0"/>
        <v>725.39404141000011</v>
      </c>
      <c r="P50" s="7">
        <v>2006</v>
      </c>
      <c r="Q50" s="17">
        <f t="shared" si="1"/>
        <v>340.34999666268004</v>
      </c>
    </row>
    <row r="51" spans="1:17">
      <c r="A51" s="22">
        <v>2007</v>
      </c>
      <c r="B51" s="70">
        <v>9.3159205808043382</v>
      </c>
      <c r="C51" s="26">
        <v>18.08424909</v>
      </c>
      <c r="D51" s="26"/>
      <c r="E51" s="27"/>
      <c r="F51" s="28"/>
      <c r="G51" s="26"/>
      <c r="H51" s="26">
        <v>3.6028508107335231</v>
      </c>
      <c r="I51" s="26">
        <v>8.0491896890000003</v>
      </c>
      <c r="J51" s="26"/>
      <c r="K51" s="8"/>
      <c r="L51" s="29"/>
      <c r="M51" s="7"/>
      <c r="N51" s="7">
        <v>2007</v>
      </c>
      <c r="O51" s="17">
        <f t="shared" si="0"/>
        <v>660.97930423949992</v>
      </c>
      <c r="P51" s="7">
        <v>2007</v>
      </c>
      <c r="Q51" s="17">
        <f t="shared" si="1"/>
        <v>298.94690504946004</v>
      </c>
    </row>
    <row r="52" spans="1:17">
      <c r="A52" s="22">
        <v>2008</v>
      </c>
      <c r="B52" s="70">
        <v>9.0831693378558196</v>
      </c>
      <c r="C52" s="26">
        <v>16.671776000000001</v>
      </c>
      <c r="D52" s="26"/>
      <c r="E52" s="27"/>
      <c r="F52" s="28"/>
      <c r="G52" s="26"/>
      <c r="H52" s="26">
        <v>3.6876452820159531</v>
      </c>
      <c r="I52" s="26">
        <v>8.8652928489999994</v>
      </c>
      <c r="J52" s="26"/>
      <c r="K52" s="30"/>
      <c r="L52" s="29"/>
      <c r="M52" s="7"/>
      <c r="N52" s="7">
        <v>2008</v>
      </c>
      <c r="O52" s="17">
        <f t="shared" si="0"/>
        <v>609.3534128</v>
      </c>
      <c r="P52" s="7">
        <v>2008</v>
      </c>
      <c r="Q52" s="17">
        <f t="shared" si="1"/>
        <v>329.25697641185997</v>
      </c>
    </row>
    <row r="53" spans="1:17">
      <c r="A53" s="22">
        <v>2009</v>
      </c>
      <c r="B53" s="70">
        <v>8.5084834601199937</v>
      </c>
      <c r="C53" s="26">
        <v>15.168704809999998</v>
      </c>
      <c r="D53" s="26"/>
      <c r="E53" s="27"/>
      <c r="F53" s="28"/>
      <c r="G53" s="26"/>
      <c r="H53" s="26">
        <v>3.5314536127901008</v>
      </c>
      <c r="I53" s="26">
        <v>7.3239397889999998</v>
      </c>
      <c r="J53" s="26"/>
      <c r="K53" s="30"/>
      <c r="L53" s="29"/>
      <c r="M53" s="7"/>
      <c r="N53" s="7">
        <v>2009</v>
      </c>
      <c r="O53" s="17">
        <f t="shared" si="0"/>
        <v>554.41616080549989</v>
      </c>
      <c r="P53" s="7">
        <v>2009</v>
      </c>
      <c r="Q53" s="17">
        <f t="shared" si="1"/>
        <v>272.01112376345998</v>
      </c>
    </row>
    <row r="54" spans="1:17">
      <c r="A54" s="22">
        <v>2010</v>
      </c>
      <c r="B54" s="70">
        <v>8.6100043828430728</v>
      </c>
      <c r="C54" s="26">
        <v>14.223483208999998</v>
      </c>
      <c r="D54" s="26"/>
      <c r="E54" s="27"/>
      <c r="F54" s="28"/>
      <c r="G54" s="26"/>
      <c r="H54" s="26">
        <v>4.0632807991523112</v>
      </c>
      <c r="I54" s="26">
        <v>7.1415416569999994</v>
      </c>
      <c r="J54" s="26"/>
      <c r="K54" s="30"/>
      <c r="L54" s="29"/>
      <c r="M54" s="7"/>
      <c r="N54" s="7">
        <v>2010</v>
      </c>
      <c r="O54" s="17">
        <f t="shared" si="0"/>
        <v>519.86831128894983</v>
      </c>
      <c r="P54" s="7">
        <v>2010</v>
      </c>
      <c r="Q54" s="17">
        <f t="shared" si="1"/>
        <v>265.23685714097996</v>
      </c>
    </row>
    <row r="55" spans="1:17">
      <c r="A55" s="22">
        <v>2011</v>
      </c>
      <c r="B55" s="25">
        <v>8.2827035900967925</v>
      </c>
      <c r="C55" s="26">
        <v>12.834432652000004</v>
      </c>
      <c r="D55" s="26"/>
      <c r="E55" s="26"/>
      <c r="F55" s="26"/>
      <c r="G55" s="26"/>
      <c r="H55" s="26">
        <v>3.3265205130000002</v>
      </c>
      <c r="I55" s="26">
        <v>5.6348538400000008</v>
      </c>
      <c r="J55" s="26"/>
      <c r="K55" s="30"/>
      <c r="L55" s="24"/>
      <c r="M55" s="7"/>
      <c r="N55" s="7">
        <v>2011</v>
      </c>
      <c r="O55" s="17">
        <f t="shared" si="0"/>
        <v>469.09851343060012</v>
      </c>
      <c r="P55" s="7">
        <v>2011</v>
      </c>
      <c r="Q55" s="17">
        <f t="shared" si="1"/>
        <v>209.27847161760002</v>
      </c>
    </row>
    <row r="56" spans="1:17">
      <c r="A56" s="22">
        <v>2012</v>
      </c>
      <c r="B56" s="25">
        <v>7.9253228392704056</v>
      </c>
      <c r="C56" s="26">
        <v>11.727346635257</v>
      </c>
      <c r="D56" s="31"/>
      <c r="E56" s="31"/>
      <c r="F56" s="32"/>
      <c r="G56" s="26"/>
      <c r="H56" s="26">
        <v>3.0683986000000005</v>
      </c>
      <c r="I56" s="26">
        <v>4.862716689</v>
      </c>
      <c r="J56" s="32"/>
      <c r="K56" s="33"/>
      <c r="L56" s="34"/>
      <c r="M56" s="7"/>
      <c r="N56" s="7">
        <v>2012</v>
      </c>
      <c r="O56" s="17">
        <f t="shared" si="0"/>
        <v>428.63451951864329</v>
      </c>
      <c r="P56" s="7">
        <v>2012</v>
      </c>
      <c r="Q56" s="17">
        <f t="shared" si="1"/>
        <v>180.60129782946001</v>
      </c>
    </row>
    <row r="57" spans="1:17">
      <c r="A57" s="22">
        <v>2013</v>
      </c>
      <c r="B57" s="25">
        <v>7.6060191518467857</v>
      </c>
      <c r="C57" s="26">
        <v>10.185009600109</v>
      </c>
      <c r="D57" s="31"/>
      <c r="E57" s="31"/>
      <c r="F57" s="32"/>
      <c r="G57" s="26"/>
      <c r="H57" s="32">
        <v>2.9077117572692797</v>
      </c>
      <c r="I57" s="26">
        <v>3.9810741470000002</v>
      </c>
      <c r="J57" s="32"/>
      <c r="K57" s="33"/>
      <c r="L57" s="34"/>
      <c r="M57" s="7"/>
      <c r="N57" s="7">
        <v>2013</v>
      </c>
      <c r="O57" s="17">
        <f t="shared" si="0"/>
        <v>372.26210088398392</v>
      </c>
      <c r="P57" s="7">
        <v>2013</v>
      </c>
      <c r="Q57" s="17">
        <f t="shared" si="1"/>
        <v>147.85709381958</v>
      </c>
    </row>
    <row r="58" spans="1:17">
      <c r="A58" s="22">
        <v>2014</v>
      </c>
      <c r="B58" s="25">
        <v>7.9431463748290021</v>
      </c>
      <c r="C58" s="65">
        <v>9.5987837200000019</v>
      </c>
      <c r="D58" s="31"/>
      <c r="E58" s="31"/>
      <c r="F58" s="32"/>
      <c r="G58" s="26"/>
      <c r="H58" s="32">
        <v>2.7154235145385588</v>
      </c>
      <c r="I58" s="32">
        <v>4.4504522652247838</v>
      </c>
      <c r="J58" s="32"/>
      <c r="K58" s="32"/>
      <c r="L58" s="35"/>
      <c r="M58" s="7"/>
      <c r="N58" s="7">
        <v>2014</v>
      </c>
      <c r="O58" s="17">
        <f t="shared" si="0"/>
        <v>350.83554496600004</v>
      </c>
      <c r="P58" s="7">
        <v>2014</v>
      </c>
      <c r="Q58" s="17">
        <f t="shared" si="1"/>
        <v>165.28979713044848</v>
      </c>
    </row>
    <row r="59" spans="1:17">
      <c r="A59" s="22">
        <v>2015</v>
      </c>
      <c r="B59" s="25">
        <v>7.9108071135430915</v>
      </c>
      <c r="C59" s="65">
        <v>9.5509418647703814</v>
      </c>
      <c r="D59" s="31"/>
      <c r="E59" s="31"/>
      <c r="F59" s="32"/>
      <c r="G59" s="26"/>
      <c r="H59" s="32">
        <v>2.7253097345132744</v>
      </c>
      <c r="I59" s="32">
        <v>4.0696647257119078</v>
      </c>
      <c r="J59" s="32"/>
      <c r="K59" s="32"/>
      <c r="L59" s="36"/>
      <c r="M59" s="7"/>
      <c r="N59" s="7">
        <v>2015</v>
      </c>
      <c r="O59" s="17">
        <f t="shared" si="0"/>
        <v>349.08692515735743</v>
      </c>
      <c r="P59" s="7">
        <v>2015</v>
      </c>
      <c r="Q59" s="17">
        <f t="shared" si="1"/>
        <v>151.14734791294026</v>
      </c>
    </row>
    <row r="60" spans="1:17">
      <c r="A60" s="22">
        <v>2016</v>
      </c>
      <c r="B60" s="25">
        <v>7.9018331053351583</v>
      </c>
      <c r="C60" s="65">
        <v>9.4830516065469563</v>
      </c>
      <c r="D60" s="31"/>
      <c r="E60" s="31"/>
      <c r="F60" s="32"/>
      <c r="G60" s="26"/>
      <c r="H60" s="32">
        <v>2.6345385587863466</v>
      </c>
      <c r="I60" s="32">
        <v>3.6394736684200715</v>
      </c>
      <c r="J60" s="32"/>
      <c r="K60" s="32"/>
      <c r="L60" s="35"/>
      <c r="M60" s="7"/>
      <c r="N60" s="7">
        <v>2016</v>
      </c>
      <c r="O60" s="17">
        <f t="shared" si="0"/>
        <v>346.60553621929125</v>
      </c>
      <c r="P60" s="7">
        <v>2016</v>
      </c>
      <c r="Q60" s="17">
        <f t="shared" si="1"/>
        <v>135.17005204512145</v>
      </c>
    </row>
    <row r="61" spans="1:17">
      <c r="A61" s="22">
        <v>2017</v>
      </c>
      <c r="B61" s="25">
        <v>7.8530779753761966</v>
      </c>
      <c r="C61" s="65">
        <v>9.6477581409502626</v>
      </c>
      <c r="D61" s="31"/>
      <c r="E61" s="31"/>
      <c r="F61" s="32"/>
      <c r="G61" s="26"/>
      <c r="H61" s="32">
        <v>2.7190391908975982</v>
      </c>
      <c r="I61" s="32">
        <v>3.7138204702413358</v>
      </c>
      <c r="J61" s="32"/>
      <c r="K61" s="32"/>
      <c r="L61" s="35"/>
      <c r="M61" s="7"/>
      <c r="N61" s="7">
        <v>2017</v>
      </c>
      <c r="O61" s="17">
        <f t="shared" si="0"/>
        <v>352.62556005173207</v>
      </c>
      <c r="P61" s="7">
        <v>2017</v>
      </c>
      <c r="Q61" s="17">
        <f t="shared" si="1"/>
        <v>137.93129226476321</v>
      </c>
    </row>
    <row r="62" spans="1:17">
      <c r="A62" s="22">
        <v>2018</v>
      </c>
      <c r="B62" s="25">
        <v>7.8476607387140911</v>
      </c>
      <c r="C62" s="75">
        <v>7.4</v>
      </c>
      <c r="D62" s="31"/>
      <c r="E62" s="31"/>
      <c r="F62" s="32"/>
      <c r="G62" s="26"/>
      <c r="H62" s="32">
        <v>2.5757269279393178</v>
      </c>
      <c r="I62" s="78">
        <v>3.6</v>
      </c>
      <c r="J62" s="32"/>
      <c r="K62" s="32"/>
      <c r="L62" s="35"/>
      <c r="M62" s="7"/>
      <c r="N62" s="7">
        <v>2018</v>
      </c>
      <c r="O62" s="17">
        <f t="shared" si="0"/>
        <v>270.46999999999997</v>
      </c>
      <c r="P62" s="7">
        <v>2018</v>
      </c>
      <c r="Q62" s="17">
        <f t="shared" si="1"/>
        <v>133.70400000000001</v>
      </c>
    </row>
    <row r="63" spans="1:17">
      <c r="A63" s="22">
        <v>2019</v>
      </c>
      <c r="B63" s="25">
        <v>6.5</v>
      </c>
      <c r="C63" s="75">
        <v>6.5</v>
      </c>
      <c r="D63" s="31"/>
      <c r="E63" s="31"/>
      <c r="F63" s="32"/>
      <c r="G63" s="26"/>
      <c r="H63" s="32">
        <v>2.5499873577749685</v>
      </c>
      <c r="I63" s="78">
        <v>2.4</v>
      </c>
      <c r="J63" s="32"/>
      <c r="K63" s="32"/>
      <c r="L63" s="35"/>
      <c r="M63" s="7"/>
      <c r="N63" s="7">
        <v>2019</v>
      </c>
      <c r="O63" s="17">
        <f t="shared" si="0"/>
        <v>237.57499999999999</v>
      </c>
      <c r="P63" s="7">
        <v>2019</v>
      </c>
      <c r="Q63" s="17">
        <f t="shared" si="1"/>
        <v>89.135999999999996</v>
      </c>
    </row>
    <row r="64" spans="1:17">
      <c r="A64" s="22">
        <v>2020</v>
      </c>
      <c r="B64" s="25">
        <v>7.6128864569083445</v>
      </c>
      <c r="C64" s="75">
        <v>5.2</v>
      </c>
      <c r="D64" s="26">
        <v>0.12612175600290954</v>
      </c>
      <c r="E64" s="26">
        <v>0.36</v>
      </c>
      <c r="F64" s="32">
        <v>9.9560770292461598</v>
      </c>
      <c r="G64" s="26"/>
      <c r="H64" s="32">
        <v>2.4762073324905183</v>
      </c>
      <c r="I64" s="78">
        <v>0.9</v>
      </c>
      <c r="J64" s="32">
        <v>0.09</v>
      </c>
      <c r="K64" s="32">
        <v>0.2</v>
      </c>
      <c r="L64" s="35">
        <v>3.9145835905455337</v>
      </c>
      <c r="M64" s="7"/>
      <c r="N64" s="7">
        <v>2020</v>
      </c>
      <c r="O64" s="17">
        <f t="shared" si="0"/>
        <v>190.06</v>
      </c>
      <c r="P64" s="7">
        <v>2020</v>
      </c>
      <c r="Q64" s="17">
        <f t="shared" si="1"/>
        <v>33.426000000000002</v>
      </c>
    </row>
    <row r="65" spans="1:17">
      <c r="A65" s="22">
        <v>2021</v>
      </c>
      <c r="B65" s="37">
        <v>7.523392612859098</v>
      </c>
      <c r="C65" s="76">
        <v>4.9000000000000004</v>
      </c>
      <c r="D65" s="26">
        <v>0.25224351200582262</v>
      </c>
      <c r="E65" s="26">
        <v>0.72</v>
      </c>
      <c r="F65" s="32">
        <v>9.464449260470456</v>
      </c>
      <c r="G65" s="26"/>
      <c r="H65" s="32">
        <v>2.4568141592920356</v>
      </c>
      <c r="I65" s="78">
        <v>0.7</v>
      </c>
      <c r="J65" s="32">
        <v>0.18</v>
      </c>
      <c r="K65" s="32">
        <v>0.4</v>
      </c>
      <c r="L65" s="35">
        <v>3.742066398042013</v>
      </c>
      <c r="M65" s="7"/>
      <c r="N65" s="7">
        <v>2021</v>
      </c>
      <c r="O65" s="17">
        <f t="shared" si="0"/>
        <v>179.095</v>
      </c>
      <c r="P65" s="7">
        <v>2021</v>
      </c>
      <c r="Q65" s="17">
        <f t="shared" si="1"/>
        <v>25.997999999999998</v>
      </c>
    </row>
    <row r="66" spans="1:17">
      <c r="A66" s="22">
        <v>2022</v>
      </c>
      <c r="B66" s="71">
        <v>7.4739261285909722</v>
      </c>
      <c r="C66" s="77">
        <v>5.9</v>
      </c>
      <c r="D66" s="26">
        <v>0.37836526800873038</v>
      </c>
      <c r="E66" s="26">
        <v>1.08</v>
      </c>
      <c r="F66" s="32">
        <v>8.9124550508642706</v>
      </c>
      <c r="G66" s="26"/>
      <c r="H66" s="32">
        <v>2.4327180783817952</v>
      </c>
      <c r="I66" s="78">
        <v>2.2000000000000002</v>
      </c>
      <c r="J66" s="32">
        <v>0.27</v>
      </c>
      <c r="K66" s="32">
        <v>0.60000000000000009</v>
      </c>
      <c r="L66" s="35">
        <v>3.6989398061901966</v>
      </c>
      <c r="M66" s="7"/>
      <c r="N66" s="7">
        <v>2022</v>
      </c>
      <c r="O66" s="17">
        <f t="shared" si="0"/>
        <v>215.64500000000001</v>
      </c>
      <c r="P66" s="7">
        <v>2022</v>
      </c>
      <c r="Q66" s="17">
        <f t="shared" si="1"/>
        <v>81.708000000000013</v>
      </c>
    </row>
    <row r="67" spans="1:17">
      <c r="A67" s="22">
        <v>2023</v>
      </c>
      <c r="B67" s="25">
        <v>7.4338440492476066</v>
      </c>
      <c r="C67" s="80">
        <f>(C68+C66)/2</f>
        <v>7.45</v>
      </c>
      <c r="D67" s="26">
        <v>0.50448702401164258</v>
      </c>
      <c r="E67" s="26">
        <v>1.44</v>
      </c>
      <c r="F67" s="32">
        <v>8.2426371277892141</v>
      </c>
      <c r="G67" s="26"/>
      <c r="H67" s="38">
        <v>2.3535777496839447</v>
      </c>
      <c r="I67" s="80">
        <f>(I68+I66)/2</f>
        <v>3.1</v>
      </c>
      <c r="J67" s="32">
        <v>0.36</v>
      </c>
      <c r="K67" s="32">
        <v>0.8</v>
      </c>
      <c r="L67" s="35">
        <v>3.679440665598869</v>
      </c>
      <c r="M67" s="7"/>
      <c r="N67" s="7">
        <v>2023</v>
      </c>
      <c r="O67" s="17">
        <f t="shared" si="0"/>
        <v>272.29750000000001</v>
      </c>
      <c r="P67" s="7">
        <v>2023</v>
      </c>
      <c r="Q67" s="17">
        <f t="shared" si="1"/>
        <v>115.134</v>
      </c>
    </row>
    <row r="68" spans="1:17">
      <c r="A68" s="22">
        <v>2024</v>
      </c>
      <c r="B68" s="25">
        <v>7.405581395348837</v>
      </c>
      <c r="C68" s="80">
        <v>9</v>
      </c>
      <c r="D68" s="26">
        <v>0.63060878001455212</v>
      </c>
      <c r="E68" s="26">
        <v>1.8</v>
      </c>
      <c r="F68" s="32">
        <v>7.8564087079766072</v>
      </c>
      <c r="G68" s="26"/>
      <c r="H68" s="32">
        <v>2.2941592920353981</v>
      </c>
      <c r="I68" s="80">
        <v>4</v>
      </c>
      <c r="J68" s="32">
        <v>0.45</v>
      </c>
      <c r="K68" s="32">
        <v>1</v>
      </c>
      <c r="L68" s="35">
        <v>3.6772009802000838</v>
      </c>
      <c r="M68" s="7"/>
      <c r="N68" s="7">
        <v>2024</v>
      </c>
      <c r="O68" s="17">
        <f t="shared" si="0"/>
        <v>328.95</v>
      </c>
      <c r="P68" s="7">
        <v>2024</v>
      </c>
      <c r="Q68" s="17">
        <f t="shared" si="1"/>
        <v>148.56</v>
      </c>
    </row>
    <row r="69" spans="1:17">
      <c r="A69" s="22">
        <v>2025</v>
      </c>
      <c r="B69" s="25">
        <v>7.3866210670314638</v>
      </c>
      <c r="C69" s="80">
        <f>$C$68-($C$68-$C$84)/($A$84-$A$68)*(A69-$A$68)</f>
        <v>8.59375</v>
      </c>
      <c r="D69" s="26">
        <v>0.94623774711156727</v>
      </c>
      <c r="E69" s="26">
        <v>2.16</v>
      </c>
      <c r="F69" s="32">
        <v>7.8323321160699111</v>
      </c>
      <c r="G69" s="26"/>
      <c r="H69" s="32">
        <v>2.2704424778761063</v>
      </c>
      <c r="I69" s="80">
        <f>$I$68-($I$68-$I$84)/($A$84-$A$68)*(A69-$A$68)</f>
        <v>3.8125</v>
      </c>
      <c r="J69" s="32">
        <v>0.45</v>
      </c>
      <c r="K69" s="32">
        <v>1.1000000000000001</v>
      </c>
      <c r="L69" s="35">
        <v>3.7892386498033077</v>
      </c>
      <c r="M69" s="7"/>
      <c r="N69" s="7">
        <v>2025</v>
      </c>
      <c r="O69" s="17">
        <f t="shared" si="0"/>
        <v>314.1015625</v>
      </c>
      <c r="P69" s="7">
        <v>2025</v>
      </c>
      <c r="Q69" s="17">
        <f t="shared" si="1"/>
        <v>141.59625</v>
      </c>
    </row>
    <row r="70" spans="1:17">
      <c r="A70" s="22">
        <v>2026</v>
      </c>
      <c r="B70" s="25">
        <v>7.3866210670314638</v>
      </c>
      <c r="C70" s="80">
        <f t="shared" ref="C70:C82" si="2">$C$68-($C$68-$C$84)/($A$84-$A$68)*(A70-$A$68)</f>
        <v>8.1875</v>
      </c>
      <c r="D70" s="26">
        <v>1.3654445901432917</v>
      </c>
      <c r="E70" s="26">
        <v>2.4000000000000004</v>
      </c>
      <c r="F70" s="32">
        <v>7.9289864303419666</v>
      </c>
      <c r="G70" s="26"/>
      <c r="H70" s="32">
        <v>2.2704424778761063</v>
      </c>
      <c r="I70" s="80">
        <f t="shared" ref="I70:I83" si="3">$I$68-($I$68-$I$84)/($A$84-$A$68)*(A70-$A$68)</f>
        <v>3.625</v>
      </c>
      <c r="J70" s="32">
        <v>0.42000000000000004</v>
      </c>
      <c r="K70" s="32">
        <v>1.1230769230769231</v>
      </c>
      <c r="L70" s="35">
        <v>3.5188746866235054</v>
      </c>
      <c r="M70" s="7"/>
      <c r="N70" s="7">
        <v>2026</v>
      </c>
      <c r="O70" s="17">
        <f t="shared" si="0"/>
        <v>299.25312499999995</v>
      </c>
      <c r="P70" s="7">
        <v>2026</v>
      </c>
      <c r="Q70" s="17">
        <f t="shared" si="1"/>
        <v>134.63249999999999</v>
      </c>
    </row>
    <row r="71" spans="1:17">
      <c r="A71" s="22">
        <v>2027</v>
      </c>
      <c r="B71" s="25">
        <v>7.3866210670314638</v>
      </c>
      <c r="C71" s="80">
        <f t="shared" si="2"/>
        <v>7.78125</v>
      </c>
      <c r="D71" s="26">
        <v>1.7043555250119047</v>
      </c>
      <c r="E71" s="26">
        <v>2.6400000000000006</v>
      </c>
      <c r="F71" s="32">
        <v>8.0549704707258503</v>
      </c>
      <c r="G71" s="26"/>
      <c r="H71" s="32">
        <v>2.2704424778761063</v>
      </c>
      <c r="I71" s="80">
        <f t="shared" si="3"/>
        <v>3.4375</v>
      </c>
      <c r="J71" s="32">
        <v>0.39</v>
      </c>
      <c r="K71" s="32">
        <v>1.1461538461538463</v>
      </c>
      <c r="L71" s="35">
        <v>3.1956564498928035</v>
      </c>
      <c r="M71" s="7"/>
      <c r="N71" s="7">
        <v>2027</v>
      </c>
      <c r="O71" s="17">
        <f t="shared" si="0"/>
        <v>284.40468749999997</v>
      </c>
      <c r="P71" s="7">
        <v>2027</v>
      </c>
      <c r="Q71" s="17">
        <f t="shared" si="1"/>
        <v>127.66875</v>
      </c>
    </row>
    <row r="72" spans="1:17">
      <c r="A72" s="22">
        <v>2028</v>
      </c>
      <c r="B72" s="25">
        <v>7.3866210670314638</v>
      </c>
      <c r="C72" s="80">
        <f t="shared" si="2"/>
        <v>7.375</v>
      </c>
      <c r="D72" s="26">
        <v>2.2399557773804393</v>
      </c>
      <c r="E72" s="26">
        <v>2.88</v>
      </c>
      <c r="F72" s="32">
        <v>8.4214511785340385</v>
      </c>
      <c r="G72" s="26"/>
      <c r="H72" s="32">
        <v>2.2704424778761063</v>
      </c>
      <c r="I72" s="80">
        <f t="shared" si="3"/>
        <v>3.25</v>
      </c>
      <c r="J72" s="32">
        <v>0.36</v>
      </c>
      <c r="K72" s="32">
        <v>1.1692307692307693</v>
      </c>
      <c r="L72" s="35">
        <v>2.9008256317419292</v>
      </c>
      <c r="M72" s="7"/>
      <c r="N72" s="7">
        <v>2028</v>
      </c>
      <c r="O72" s="17">
        <f t="shared" si="0"/>
        <v>269.55624999999998</v>
      </c>
      <c r="P72" s="7">
        <v>2028</v>
      </c>
      <c r="Q72" s="17">
        <f t="shared" si="1"/>
        <v>120.705</v>
      </c>
    </row>
    <row r="73" spans="1:17">
      <c r="A73" s="22">
        <v>2029</v>
      </c>
      <c r="B73" s="25">
        <v>7.3866210670314638</v>
      </c>
      <c r="C73" s="80">
        <f t="shared" si="2"/>
        <v>6.96875</v>
      </c>
      <c r="D73" s="26">
        <v>2.8814820946945252</v>
      </c>
      <c r="E73" s="26">
        <v>3.12</v>
      </c>
      <c r="F73" s="32">
        <v>8.9280824250516293</v>
      </c>
      <c r="G73" s="26"/>
      <c r="H73" s="32">
        <v>2.2704424778761063</v>
      </c>
      <c r="I73" s="80">
        <f t="shared" si="3"/>
        <v>3.0625</v>
      </c>
      <c r="J73" s="32">
        <v>0.33</v>
      </c>
      <c r="K73" s="32">
        <v>1.1923076923076923</v>
      </c>
      <c r="L73" s="35">
        <v>2.6302703279103739</v>
      </c>
      <c r="M73" s="7"/>
      <c r="N73" s="7">
        <v>2029</v>
      </c>
      <c r="O73" s="17">
        <f t="shared" si="0"/>
        <v>254.70781249999999</v>
      </c>
      <c r="P73" s="7">
        <v>2029</v>
      </c>
      <c r="Q73" s="17">
        <f t="shared" si="1"/>
        <v>113.74125000000001</v>
      </c>
    </row>
    <row r="74" spans="1:17">
      <c r="A74" s="22">
        <v>2030</v>
      </c>
      <c r="B74" s="25">
        <v>7.3866210670314638</v>
      </c>
      <c r="C74" s="80">
        <f t="shared" si="2"/>
        <v>6.5625</v>
      </c>
      <c r="D74" s="26">
        <v>3.4359919892177824</v>
      </c>
      <c r="E74" s="26">
        <v>3.2000000000000006</v>
      </c>
      <c r="F74" s="32">
        <v>9.315776010274881</v>
      </c>
      <c r="G74" s="26"/>
      <c r="H74" s="32">
        <v>2.2704424778761063</v>
      </c>
      <c r="I74" s="80">
        <f t="shared" si="3"/>
        <v>2.875</v>
      </c>
      <c r="J74" s="32">
        <v>0.65999999999999992</v>
      </c>
      <c r="K74" s="32">
        <v>1.3153846153846154</v>
      </c>
      <c r="L74" s="35">
        <v>2.9608714917050047</v>
      </c>
      <c r="M74" s="7"/>
      <c r="N74" s="7">
        <v>2030</v>
      </c>
      <c r="O74" s="17">
        <f t="shared" si="0"/>
        <v>239.85937499999997</v>
      </c>
      <c r="P74" s="7">
        <v>2030</v>
      </c>
      <c r="Q74" s="17">
        <f t="shared" si="1"/>
        <v>106.7775</v>
      </c>
    </row>
    <row r="75" spans="1:17">
      <c r="A75" s="22">
        <v>2031</v>
      </c>
      <c r="B75" s="25">
        <v>7.3866210670314638</v>
      </c>
      <c r="C75" s="80">
        <f t="shared" si="2"/>
        <v>6.15625</v>
      </c>
      <c r="D75" s="26">
        <v>4.011100061320354</v>
      </c>
      <c r="E75" s="26">
        <v>3.16</v>
      </c>
      <c r="F75" s="32">
        <v>9.6128953501369043</v>
      </c>
      <c r="G75" s="26"/>
      <c r="H75" s="32">
        <v>2.2704424778761063</v>
      </c>
      <c r="I75" s="80">
        <f t="shared" si="3"/>
        <v>2.6875</v>
      </c>
      <c r="J75" s="32">
        <v>0.99</v>
      </c>
      <c r="K75" s="32">
        <v>1.4000000000000001</v>
      </c>
      <c r="L75" s="35">
        <v>3.3361792878706549</v>
      </c>
      <c r="M75" s="7"/>
      <c r="N75" s="7">
        <v>2031</v>
      </c>
      <c r="O75" s="17">
        <f t="shared" si="0"/>
        <v>225.01093749999998</v>
      </c>
      <c r="P75" s="7">
        <v>2031</v>
      </c>
      <c r="Q75" s="17">
        <f t="shared" si="1"/>
        <v>99.813749999999999</v>
      </c>
    </row>
    <row r="76" spans="1:17">
      <c r="A76" s="22">
        <v>2032</v>
      </c>
      <c r="B76" s="25">
        <v>7.3866210670314638</v>
      </c>
      <c r="C76" s="80">
        <f t="shared" si="2"/>
        <v>5.75</v>
      </c>
      <c r="D76" s="26">
        <v>4.5467094281814981</v>
      </c>
      <c r="E76" s="26">
        <v>3.12</v>
      </c>
      <c r="F76" s="32">
        <v>9.8980438795214098</v>
      </c>
      <c r="G76" s="26"/>
      <c r="H76" s="32">
        <v>2.2704424778761063</v>
      </c>
      <c r="I76" s="80">
        <f t="shared" si="3"/>
        <v>2.5</v>
      </c>
      <c r="J76" s="32">
        <v>1.1400000000000001</v>
      </c>
      <c r="K76" s="32">
        <v>1.4846153846153847</v>
      </c>
      <c r="L76" s="35">
        <v>3.3528785193256252</v>
      </c>
      <c r="M76" s="7"/>
      <c r="N76" s="7">
        <v>2032</v>
      </c>
      <c r="O76" s="17">
        <f t="shared" si="0"/>
        <v>210.16249999999999</v>
      </c>
      <c r="P76" s="7">
        <v>2032</v>
      </c>
      <c r="Q76" s="17">
        <f t="shared" si="1"/>
        <v>92.85</v>
      </c>
    </row>
    <row r="77" spans="1:17">
      <c r="A77" s="22">
        <v>2033</v>
      </c>
      <c r="B77" s="25">
        <v>7.3866210670314638</v>
      </c>
      <c r="C77" s="80">
        <f t="shared" si="2"/>
        <v>5.34375</v>
      </c>
      <c r="D77" s="26">
        <v>5.1075808799734288</v>
      </c>
      <c r="E77" s="26">
        <v>3.08</v>
      </c>
      <c r="F77" s="32">
        <v>10.234750494833049</v>
      </c>
      <c r="G77" s="26"/>
      <c r="H77" s="32">
        <v>2.2704424778761063</v>
      </c>
      <c r="I77" s="80">
        <f t="shared" si="3"/>
        <v>2.3125</v>
      </c>
      <c r="J77" s="32">
        <v>1.1100000000000001</v>
      </c>
      <c r="K77" s="32">
        <v>1.5692307692307692</v>
      </c>
      <c r="L77" s="35">
        <v>3.0591209042155185</v>
      </c>
      <c r="M77" s="7"/>
      <c r="N77" s="7">
        <v>2033</v>
      </c>
      <c r="O77" s="17">
        <f t="shared" si="0"/>
        <v>195.31406249999998</v>
      </c>
      <c r="P77" s="7">
        <v>2033</v>
      </c>
      <c r="Q77" s="17">
        <f t="shared" si="1"/>
        <v>85.886250000000004</v>
      </c>
    </row>
    <row r="78" spans="1:17">
      <c r="A78" s="22">
        <v>2034</v>
      </c>
      <c r="B78" s="25">
        <v>7.3866210670314638</v>
      </c>
      <c r="C78" s="80">
        <f t="shared" si="2"/>
        <v>4.9375</v>
      </c>
      <c r="D78" s="26">
        <v>5.3112566011248701</v>
      </c>
      <c r="E78" s="26">
        <v>3.04</v>
      </c>
      <c r="F78" s="32">
        <v>10.211457649472928</v>
      </c>
      <c r="G78" s="26"/>
      <c r="H78" s="32">
        <v>2.2704424778761063</v>
      </c>
      <c r="I78" s="80">
        <f t="shared" si="3"/>
        <v>2.125</v>
      </c>
      <c r="J78" s="32">
        <v>1.08</v>
      </c>
      <c r="K78" s="32">
        <v>1.6538461538461537</v>
      </c>
      <c r="L78" s="35">
        <v>3.0177654121923307</v>
      </c>
      <c r="M78" s="7"/>
      <c r="N78" s="7">
        <v>2034</v>
      </c>
      <c r="O78" s="17">
        <f t="shared" si="0"/>
        <v>180.46562499999999</v>
      </c>
      <c r="P78" s="7">
        <v>2034</v>
      </c>
      <c r="Q78" s="17">
        <f t="shared" si="1"/>
        <v>78.922499999999999</v>
      </c>
    </row>
    <row r="79" spans="1:17">
      <c r="A79" s="22">
        <v>2035</v>
      </c>
      <c r="B79" s="25">
        <v>7.3866210670314638</v>
      </c>
      <c r="C79" s="80">
        <f t="shared" si="2"/>
        <v>4.53125</v>
      </c>
      <c r="D79" s="26">
        <v>5.4520191754623442</v>
      </c>
      <c r="E79" s="26">
        <v>3.0000000000000004</v>
      </c>
      <c r="F79" s="32">
        <v>10.176648317174816</v>
      </c>
      <c r="G79" s="26"/>
      <c r="H79" s="32">
        <v>2.2704424778761063</v>
      </c>
      <c r="I79" s="80">
        <f t="shared" si="3"/>
        <v>1.9375</v>
      </c>
      <c r="J79" s="32">
        <v>0.99</v>
      </c>
      <c r="K79" s="32">
        <v>1.7384615384615383</v>
      </c>
      <c r="L79" s="35">
        <v>2.9636837920743049</v>
      </c>
      <c r="M79" s="7"/>
      <c r="N79" s="7">
        <v>2035</v>
      </c>
      <c r="O79" s="17">
        <f t="shared" ref="O79:O94" si="4">C79*$E$4</f>
        <v>165.6171875</v>
      </c>
      <c r="P79" s="7">
        <v>2035</v>
      </c>
      <c r="Q79" s="17">
        <f t="shared" ref="Q79:Q94" si="5">I79*$E$5</f>
        <v>71.958749999999995</v>
      </c>
    </row>
    <row r="80" spans="1:17">
      <c r="A80" s="22">
        <v>2036</v>
      </c>
      <c r="B80" s="39"/>
      <c r="C80" s="80">
        <f t="shared" si="2"/>
        <v>4.125</v>
      </c>
      <c r="D80" s="26">
        <v>5.5759445058101802</v>
      </c>
      <c r="E80" s="26">
        <v>2.76</v>
      </c>
      <c r="F80" s="32">
        <v>9.9499988500150351</v>
      </c>
      <c r="G80" s="26"/>
      <c r="H80" s="39"/>
      <c r="I80" s="80">
        <f t="shared" si="3"/>
        <v>1.75</v>
      </c>
      <c r="J80" s="32">
        <v>0.9</v>
      </c>
      <c r="K80" s="32">
        <v>1.6230769230769231</v>
      </c>
      <c r="L80" s="35">
        <v>2.7361522388071631</v>
      </c>
      <c r="M80" s="7"/>
      <c r="N80" s="7">
        <v>2036</v>
      </c>
      <c r="O80" s="17">
        <f t="shared" si="4"/>
        <v>150.76874999999998</v>
      </c>
      <c r="P80" s="7">
        <v>2036</v>
      </c>
      <c r="Q80" s="17">
        <f t="shared" si="5"/>
        <v>64.995000000000005</v>
      </c>
    </row>
    <row r="81" spans="1:17">
      <c r="A81" s="22">
        <v>2037</v>
      </c>
      <c r="B81" s="39"/>
      <c r="C81" s="80">
        <f t="shared" si="2"/>
        <v>3.71875</v>
      </c>
      <c r="D81" s="26">
        <v>5.4196972887196093</v>
      </c>
      <c r="E81" s="26">
        <v>2.4494117647058826</v>
      </c>
      <c r="F81" s="32">
        <v>9.3637614397318636</v>
      </c>
      <c r="G81" s="26"/>
      <c r="H81" s="39"/>
      <c r="I81" s="80">
        <f t="shared" si="3"/>
        <v>1.5625</v>
      </c>
      <c r="J81" s="32">
        <v>0.80999999999999994</v>
      </c>
      <c r="K81" s="32">
        <v>1.43710407239819</v>
      </c>
      <c r="L81" s="35">
        <v>2.4408967690490675</v>
      </c>
      <c r="M81" s="7"/>
      <c r="N81" s="7">
        <v>2037</v>
      </c>
      <c r="O81" s="17">
        <f t="shared" si="4"/>
        <v>135.92031249999999</v>
      </c>
      <c r="P81" s="7">
        <v>2037</v>
      </c>
      <c r="Q81" s="17">
        <f t="shared" si="5"/>
        <v>58.03125</v>
      </c>
    </row>
    <row r="82" spans="1:17">
      <c r="A82" s="22">
        <v>2038</v>
      </c>
      <c r="B82" s="39"/>
      <c r="C82" s="80">
        <f t="shared" si="2"/>
        <v>3.3125</v>
      </c>
      <c r="D82" s="26">
        <v>5.1807449027023909</v>
      </c>
      <c r="E82" s="26">
        <v>2.138823529411765</v>
      </c>
      <c r="F82" s="32">
        <v>8.7148338665074192</v>
      </c>
      <c r="G82" s="26"/>
      <c r="H82" s="39"/>
      <c r="I82" s="80">
        <f t="shared" si="3"/>
        <v>1.375</v>
      </c>
      <c r="J82" s="32">
        <v>0.72</v>
      </c>
      <c r="K82" s="32">
        <v>1.251131221719457</v>
      </c>
      <c r="L82" s="35">
        <v>2.1499072769909611</v>
      </c>
      <c r="M82" s="7"/>
      <c r="N82" s="7">
        <v>2038</v>
      </c>
      <c r="O82" s="17">
        <f t="shared" si="4"/>
        <v>121.07187499999999</v>
      </c>
      <c r="P82" s="7">
        <v>2038</v>
      </c>
      <c r="Q82" s="17">
        <f t="shared" si="5"/>
        <v>51.067500000000003</v>
      </c>
    </row>
    <row r="83" spans="1:17">
      <c r="A83" s="22">
        <v>2039</v>
      </c>
      <c r="B83" s="39"/>
      <c r="C83" s="80">
        <f>$C$68-($C$68-$C$84)/($A$84-$A$68)*(A83-$A$68)</f>
        <v>2.90625</v>
      </c>
      <c r="D83" s="26">
        <v>4.8732861538075101</v>
      </c>
      <c r="E83" s="26">
        <v>1.8282352941176474</v>
      </c>
      <c r="F83" s="32">
        <v>7.9980888452766585</v>
      </c>
      <c r="G83" s="26"/>
      <c r="H83" s="39"/>
      <c r="I83" s="80">
        <f t="shared" si="3"/>
        <v>1.1875</v>
      </c>
      <c r="J83" s="32">
        <v>0.63</v>
      </c>
      <c r="K83" s="32">
        <v>1.1420814479638008</v>
      </c>
      <c r="L83" s="35">
        <v>1.9372126577749644</v>
      </c>
      <c r="M83" s="7"/>
      <c r="N83" s="7">
        <v>2039</v>
      </c>
      <c r="O83" s="17">
        <f t="shared" si="4"/>
        <v>106.22343749999999</v>
      </c>
      <c r="P83" s="7">
        <v>2039</v>
      </c>
      <c r="Q83" s="17">
        <f t="shared" si="5"/>
        <v>44.103749999999998</v>
      </c>
    </row>
    <row r="84" spans="1:17">
      <c r="A84" s="22">
        <v>2040</v>
      </c>
      <c r="B84" s="39"/>
      <c r="C84" s="80">
        <v>2.5</v>
      </c>
      <c r="D84" s="32">
        <v>4.561926023205797</v>
      </c>
      <c r="E84" s="32">
        <v>1.5176470588235298</v>
      </c>
      <c r="F84" s="32">
        <v>7.2606017599397799</v>
      </c>
      <c r="G84" s="26"/>
      <c r="H84" s="39"/>
      <c r="I84" s="80">
        <v>1</v>
      </c>
      <c r="J84" s="32">
        <v>0.54</v>
      </c>
      <c r="K84" s="32">
        <v>1.0330316742081447</v>
      </c>
      <c r="L84" s="35">
        <v>1.6884551305245936</v>
      </c>
      <c r="M84" s="7"/>
      <c r="N84" s="7">
        <v>2040</v>
      </c>
      <c r="O84" s="17">
        <f t="shared" si="4"/>
        <v>91.375</v>
      </c>
      <c r="P84" s="7">
        <v>2040</v>
      </c>
      <c r="Q84" s="17">
        <f t="shared" si="5"/>
        <v>37.14</v>
      </c>
    </row>
    <row r="85" spans="1:17">
      <c r="A85" s="22">
        <v>2041</v>
      </c>
      <c r="B85" s="39"/>
      <c r="C85" s="79">
        <f t="shared" ref="C85:C90" si="6">C84-(C83-C84)</f>
        <v>2.09375</v>
      </c>
      <c r="D85" s="32">
        <v>4.1909031339940706</v>
      </c>
      <c r="E85" s="32">
        <v>1.3270588235294118</v>
      </c>
      <c r="F85" s="32">
        <v>6.5703619260828354</v>
      </c>
      <c r="G85" s="26"/>
      <c r="H85" s="39"/>
      <c r="I85" s="79">
        <f>I84-(I83-I84)</f>
        <v>0.8125</v>
      </c>
      <c r="J85" s="32">
        <v>0.48</v>
      </c>
      <c r="K85" s="32">
        <v>0.92398190045248862</v>
      </c>
      <c r="L85" s="35">
        <v>1.4160630111372927</v>
      </c>
      <c r="M85" s="7"/>
      <c r="N85" s="7">
        <v>2041</v>
      </c>
      <c r="O85" s="17">
        <f t="shared" si="4"/>
        <v>76.526562499999997</v>
      </c>
      <c r="P85" s="7">
        <v>2041</v>
      </c>
      <c r="Q85" s="17">
        <f t="shared" si="5"/>
        <v>30.17625</v>
      </c>
    </row>
    <row r="86" spans="1:17">
      <c r="A86" s="22">
        <v>2042</v>
      </c>
      <c r="B86" s="39"/>
      <c r="C86" s="79">
        <f t="shared" si="6"/>
        <v>1.6875</v>
      </c>
      <c r="D86" s="32">
        <v>3.8188504726707837</v>
      </c>
      <c r="E86" s="32">
        <v>1.1364705882352941</v>
      </c>
      <c r="F86" s="32">
        <v>5.9488804099848185</v>
      </c>
      <c r="G86" s="26"/>
      <c r="H86" s="39"/>
      <c r="I86" s="79">
        <f>I85-(I84-I85)</f>
        <v>0.625</v>
      </c>
      <c r="J86" s="32">
        <v>0.42</v>
      </c>
      <c r="K86" s="32">
        <v>0.81493212669683257</v>
      </c>
      <c r="L86" s="35">
        <v>1.2458051263131562</v>
      </c>
      <c r="M86" s="7"/>
      <c r="N86" s="7">
        <v>2042</v>
      </c>
      <c r="O86" s="17">
        <f t="shared" si="4"/>
        <v>61.678124999999994</v>
      </c>
      <c r="P86" s="7">
        <v>2042</v>
      </c>
      <c r="Q86" s="17">
        <f t="shared" si="5"/>
        <v>23.212499999999999</v>
      </c>
    </row>
    <row r="87" spans="1:17">
      <c r="A87" s="22">
        <v>2043</v>
      </c>
      <c r="B87" s="8"/>
      <c r="C87" s="79">
        <f t="shared" si="6"/>
        <v>1.28125</v>
      </c>
      <c r="D87" s="8"/>
      <c r="E87" s="8"/>
      <c r="F87" s="8"/>
      <c r="G87" s="8"/>
      <c r="H87" s="8"/>
      <c r="I87" s="79">
        <f>I86-(I85-I86)</f>
        <v>0.4375</v>
      </c>
      <c r="J87" s="8"/>
      <c r="K87" s="8"/>
      <c r="L87" s="24"/>
      <c r="M87" s="7"/>
      <c r="N87" s="7">
        <v>2043</v>
      </c>
      <c r="O87" s="17">
        <f t="shared" si="4"/>
        <v>46.829687499999999</v>
      </c>
      <c r="P87" s="7">
        <v>2043</v>
      </c>
      <c r="Q87" s="17">
        <f t="shared" si="5"/>
        <v>16.248750000000001</v>
      </c>
    </row>
    <row r="88" spans="1:17">
      <c r="A88" s="22">
        <v>2044</v>
      </c>
      <c r="B88" s="8"/>
      <c r="C88" s="79">
        <f t="shared" si="6"/>
        <v>0.875</v>
      </c>
      <c r="D88" s="8"/>
      <c r="E88" s="8"/>
      <c r="F88" s="8"/>
      <c r="G88" s="8"/>
      <c r="H88" s="8"/>
      <c r="I88" s="79">
        <f>I87-(I86-I87)</f>
        <v>0.25</v>
      </c>
      <c r="J88" s="8"/>
      <c r="K88" s="8"/>
      <c r="L88" s="24"/>
      <c r="M88" s="7"/>
      <c r="N88" s="7">
        <v>2044</v>
      </c>
      <c r="O88" s="17">
        <f t="shared" si="4"/>
        <v>31.981249999999996</v>
      </c>
      <c r="P88" s="7">
        <v>2044</v>
      </c>
      <c r="Q88" s="17">
        <f t="shared" si="5"/>
        <v>9.2850000000000001</v>
      </c>
    </row>
    <row r="89" spans="1:17">
      <c r="A89" s="22">
        <v>2045</v>
      </c>
      <c r="B89" s="8"/>
      <c r="C89" s="79">
        <f t="shared" si="6"/>
        <v>0.46875</v>
      </c>
      <c r="D89" s="8"/>
      <c r="E89" s="8"/>
      <c r="F89" s="8"/>
      <c r="G89" s="8"/>
      <c r="H89" s="8"/>
      <c r="I89" s="79">
        <f>I88-(I87-I88)</f>
        <v>6.25E-2</v>
      </c>
      <c r="J89" s="8"/>
      <c r="K89" s="8"/>
      <c r="L89" s="24"/>
      <c r="M89" s="7"/>
      <c r="N89" s="7">
        <v>2045</v>
      </c>
      <c r="O89" s="17">
        <f t="shared" si="4"/>
        <v>17.1328125</v>
      </c>
      <c r="P89" s="7">
        <v>2045</v>
      </c>
      <c r="Q89" s="17">
        <f t="shared" si="5"/>
        <v>2.32125</v>
      </c>
    </row>
    <row r="90" spans="1:17">
      <c r="A90" s="22">
        <v>2046</v>
      </c>
      <c r="B90" s="8"/>
      <c r="C90" s="79">
        <f t="shared" si="6"/>
        <v>6.25E-2</v>
      </c>
      <c r="D90" s="8"/>
      <c r="E90" s="8"/>
      <c r="F90" s="8"/>
      <c r="G90" s="8"/>
      <c r="H90" s="8"/>
      <c r="I90" s="81">
        <v>0</v>
      </c>
      <c r="J90" s="8"/>
      <c r="K90" s="8"/>
      <c r="L90" s="24"/>
      <c r="M90" s="7"/>
      <c r="N90" s="7">
        <v>2046</v>
      </c>
      <c r="O90" s="17">
        <f t="shared" si="4"/>
        <v>2.2843749999999998</v>
      </c>
      <c r="P90" s="7">
        <v>2046</v>
      </c>
      <c r="Q90" s="17">
        <f t="shared" si="5"/>
        <v>0</v>
      </c>
    </row>
    <row r="91" spans="1:17">
      <c r="A91" s="22">
        <v>2047</v>
      </c>
      <c r="B91" s="8"/>
      <c r="C91" s="8">
        <v>0</v>
      </c>
      <c r="D91" s="8"/>
      <c r="E91" s="8"/>
      <c r="F91" s="8"/>
      <c r="G91" s="8"/>
      <c r="H91" s="8"/>
      <c r="I91" s="79"/>
      <c r="J91" s="8"/>
      <c r="K91" s="8"/>
      <c r="L91" s="24"/>
      <c r="M91" s="7"/>
      <c r="N91" s="7">
        <v>2047</v>
      </c>
      <c r="O91" s="17">
        <f t="shared" si="4"/>
        <v>0</v>
      </c>
      <c r="P91" s="7">
        <v>2047</v>
      </c>
      <c r="Q91" s="17">
        <f t="shared" si="5"/>
        <v>0</v>
      </c>
    </row>
    <row r="92" spans="1:17">
      <c r="A92" s="22">
        <v>2048</v>
      </c>
      <c r="B92" s="8"/>
      <c r="C92" s="8"/>
      <c r="D92" s="8"/>
      <c r="E92" s="8"/>
      <c r="F92" s="8"/>
      <c r="G92" s="8"/>
      <c r="H92" s="8"/>
      <c r="I92" s="79"/>
      <c r="J92" s="8"/>
      <c r="K92" s="8"/>
      <c r="L92" s="24"/>
      <c r="M92" s="7"/>
      <c r="N92" s="7">
        <v>2048</v>
      </c>
      <c r="O92" s="17">
        <f t="shared" si="4"/>
        <v>0</v>
      </c>
      <c r="P92" s="7">
        <v>2048</v>
      </c>
      <c r="Q92" s="17">
        <f t="shared" si="5"/>
        <v>0</v>
      </c>
    </row>
    <row r="93" spans="1:17">
      <c r="A93" s="22">
        <v>2049</v>
      </c>
      <c r="B93" s="8"/>
      <c r="C93" s="8"/>
      <c r="D93" s="8"/>
      <c r="E93" s="8"/>
      <c r="F93" s="8"/>
      <c r="G93" s="8"/>
      <c r="H93" s="8"/>
      <c r="I93" s="79"/>
      <c r="J93" s="8"/>
      <c r="K93" s="8"/>
      <c r="L93" s="24"/>
      <c r="M93" s="7"/>
      <c r="N93" s="7">
        <v>2049</v>
      </c>
      <c r="O93" s="17">
        <f t="shared" si="4"/>
        <v>0</v>
      </c>
      <c r="P93" s="7">
        <v>2049</v>
      </c>
      <c r="Q93" s="17">
        <f t="shared" si="5"/>
        <v>0</v>
      </c>
    </row>
    <row r="94" spans="1:17">
      <c r="A94" s="22">
        <v>2050</v>
      </c>
      <c r="B94" s="8"/>
      <c r="C94" s="8"/>
      <c r="D94" s="8"/>
      <c r="E94" s="8"/>
      <c r="F94" s="8"/>
      <c r="G94" s="8"/>
      <c r="H94" s="8"/>
      <c r="I94" s="79"/>
      <c r="J94" s="8"/>
      <c r="K94" s="8"/>
      <c r="L94" s="24"/>
      <c r="M94" s="7"/>
      <c r="N94" s="7">
        <v>2050</v>
      </c>
      <c r="O94" s="17">
        <f t="shared" si="4"/>
        <v>0</v>
      </c>
      <c r="P94" s="7">
        <v>2050</v>
      </c>
      <c r="Q94" s="17">
        <f t="shared" si="5"/>
        <v>0</v>
      </c>
    </row>
    <row r="95" spans="1:17">
      <c r="A95" s="22"/>
      <c r="B95" s="8"/>
      <c r="C95" s="8"/>
      <c r="D95" s="8"/>
      <c r="E95" s="8"/>
      <c r="F95" s="8"/>
      <c r="G95" s="8"/>
      <c r="H95" s="8"/>
      <c r="I95" s="79"/>
      <c r="J95" s="8"/>
      <c r="K95" s="8"/>
      <c r="L95" s="24"/>
      <c r="M95" s="7"/>
      <c r="N95" s="7"/>
      <c r="O95" s="17"/>
      <c r="P95" s="17"/>
      <c r="Q95" s="7"/>
    </row>
    <row r="96" spans="1:17">
      <c r="A96" s="22"/>
      <c r="B96" s="8"/>
      <c r="C96" s="8"/>
      <c r="D96" s="8"/>
      <c r="E96" s="8"/>
      <c r="F96" s="8"/>
      <c r="G96" s="8"/>
      <c r="H96" s="8"/>
      <c r="I96" s="79"/>
      <c r="J96" s="8"/>
      <c r="K96" s="8"/>
      <c r="L96" s="24"/>
      <c r="M96" s="7"/>
      <c r="N96" s="7"/>
      <c r="O96" s="17"/>
      <c r="P96" s="17"/>
      <c r="Q96" s="7"/>
    </row>
    <row r="97" spans="1:17">
      <c r="A97" s="22"/>
      <c r="B97" s="8"/>
      <c r="C97" s="8"/>
      <c r="D97" s="8"/>
      <c r="E97" s="8"/>
      <c r="F97" s="8"/>
      <c r="G97" s="8"/>
      <c r="H97" s="8"/>
      <c r="I97" s="8"/>
      <c r="J97" s="8"/>
      <c r="K97" s="8"/>
      <c r="L97" s="24"/>
      <c r="M97" s="7"/>
      <c r="N97" s="7"/>
      <c r="O97" s="17"/>
      <c r="P97" s="17"/>
      <c r="Q97" s="7"/>
    </row>
    <row r="98" spans="1:17">
      <c r="A98" s="22"/>
      <c r="B98" s="8"/>
      <c r="C98" s="8"/>
      <c r="D98" s="8"/>
      <c r="E98" s="8"/>
      <c r="F98" s="8"/>
      <c r="G98" s="8"/>
      <c r="H98" s="8"/>
      <c r="I98" s="8"/>
      <c r="J98" s="8"/>
      <c r="K98" s="8"/>
      <c r="L98" s="24"/>
      <c r="M98" s="7"/>
      <c r="N98" s="7"/>
      <c r="O98" s="17"/>
      <c r="P98" s="17"/>
    </row>
    <row r="99" spans="1:17">
      <c r="A99" s="22"/>
      <c r="B99" s="8"/>
      <c r="C99" s="8"/>
      <c r="D99" s="8"/>
      <c r="E99" s="8"/>
      <c r="F99" s="8"/>
      <c r="G99" s="8"/>
      <c r="H99" s="8"/>
      <c r="I99" s="8"/>
      <c r="J99" s="8"/>
      <c r="K99" s="8"/>
      <c r="L99" s="24"/>
      <c r="M99" s="7"/>
      <c r="N99" s="7"/>
      <c r="O99" s="17"/>
      <c r="P99" s="17"/>
    </row>
    <row r="100" spans="1:17">
      <c r="A100" s="22"/>
      <c r="B100" s="8"/>
      <c r="C100" s="8"/>
      <c r="D100" s="8"/>
      <c r="E100" s="8"/>
      <c r="F100" s="8"/>
      <c r="G100" s="8"/>
      <c r="H100" s="8"/>
      <c r="I100" s="8"/>
      <c r="J100" s="8"/>
      <c r="K100" s="8"/>
      <c r="L100" s="24"/>
      <c r="M100" s="7"/>
      <c r="N100" s="7"/>
      <c r="O100" s="7"/>
      <c r="P100" s="7"/>
    </row>
    <row r="101" spans="1:17" ht="15.75" thickBot="1">
      <c r="A101" s="40"/>
      <c r="B101" s="41"/>
      <c r="C101" s="41"/>
      <c r="D101" s="41"/>
      <c r="E101" s="41"/>
      <c r="F101" s="41"/>
      <c r="G101" s="41"/>
      <c r="H101" s="41"/>
      <c r="I101" s="41"/>
      <c r="J101" s="41"/>
      <c r="K101" s="41"/>
      <c r="L101" s="42"/>
      <c r="M101" s="7"/>
      <c r="N101" s="7"/>
      <c r="O101" s="7"/>
      <c r="P101" s="7"/>
    </row>
  </sheetData>
  <mergeCells count="2">
    <mergeCell ref="A7:L7"/>
    <mergeCell ref="A8:L8"/>
  </mergeCells>
  <hyperlinks>
    <hyperlink ref="T14" r:id="rId1"/>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Intro</vt:lpstr>
      <vt:lpstr>Deactivate-ACTBND</vt:lpstr>
      <vt:lpstr>FXMINCRD&amp;NGA</vt:lpstr>
      <vt:lpstr>DATA_Mining_NGA&amp;CRD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dcterms:created xsi:type="dcterms:W3CDTF">2009-05-27T15:40:55Z</dcterms:created>
  <dcterms:modified xsi:type="dcterms:W3CDTF">2019-04-30T06:42:28Z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220283150672912</vt:r8>
  </property>
</Properties>
</file>