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TIMES models\TIMES_DEA_EML\SuppXLS\"/>
    </mc:Choice>
  </mc:AlternateContent>
  <xr:revisionPtr revIDLastSave="0" documentId="13_ncr:1_{27032FE9-0C6E-469E-9A41-AE0071FC6AF3}" xr6:coauthVersionLast="45" xr6:coauthVersionMax="45" xr10:uidLastSave="{00000000-0000-0000-0000-000000000000}"/>
  <bookViews>
    <workbookView xWindow="768" yWindow="768" windowWidth="24936" windowHeight="16308" tabRatio="790" activeTab="3"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c r="I28" i="8"/>
  <c r="I29" i="8"/>
  <c r="H12" i="8"/>
  <c r="H13" i="8"/>
  <c r="H28" i="8"/>
  <c r="H29" i="8"/>
  <c r="I26" i="8"/>
  <c r="I24" i="8"/>
  <c r="N23" i="8"/>
  <c r="N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5" i="8"/>
  <c r="H55" i="8"/>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H37" i="8"/>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2" i="8"/>
  <c r="I93" i="8"/>
  <c r="H54" i="8"/>
  <c r="E13" i="1"/>
  <c r="H92" i="8"/>
  <c r="H93"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6" i="8"/>
  <c r="H56"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4" i="8"/>
  <c r="G11" i="1"/>
  <c r="I37" i="8"/>
  <c r="X7" i="16"/>
  <c r="X5" i="16"/>
  <c r="Y7" i="16"/>
  <c r="X4" i="16"/>
  <c r="T33" i="16"/>
  <c r="H5" i="7"/>
  <c r="H6" i="7"/>
  <c r="G6" i="7"/>
  <c r="U33" i="16"/>
  <c r="Y4" i="16"/>
  <c r="H18" i="1"/>
  <c r="E18" i="1"/>
  <c r="H83" i="8"/>
  <c r="H84" i="8"/>
  <c r="G18" i="1"/>
  <c r="I83" i="8"/>
  <c r="I84"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H24" i="8"/>
  <c r="H25" i="8"/>
  <c r="I25" i="8"/>
  <c r="D46" i="12"/>
  <c r="G46" i="12"/>
  <c r="C56" i="12"/>
  <c r="F56" i="12"/>
  <c r="C53" i="12"/>
  <c r="F53" i="12"/>
  <c r="D31" i="12"/>
  <c r="G31" i="12"/>
  <c r="D8" i="12"/>
  <c r="G8" i="12"/>
  <c r="H26" i="8"/>
  <c r="D44" i="12"/>
  <c r="G44" i="12"/>
  <c r="C52" i="12"/>
  <c r="F52" i="12"/>
  <c r="C41" i="12"/>
  <c r="F41" i="12"/>
  <c r="D45" i="12"/>
  <c r="G45" i="12"/>
  <c r="D55" i="12"/>
  <c r="G55" i="12"/>
  <c r="H27" i="8"/>
  <c r="I27" i="8"/>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4" i="8"/>
  <c r="H65" i="8"/>
  <c r="H66" i="8"/>
  <c r="I65" i="8"/>
  <c r="I66" i="8"/>
  <c r="I64" i="8"/>
  <c r="F7" i="1"/>
  <c r="H7" i="1"/>
  <c r="G7" i="1"/>
  <c r="G8" i="1"/>
  <c r="F8" i="1"/>
  <c r="H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<sst xmlns="http://schemas.openxmlformats.org/spreadsheetml/2006/main" count="52307" uniqueCount="18924">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</sst>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1">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8">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0" fontId="44" fillId="0" borderId="0" xfId="0" applyFont="1" applyFill="1" applyBorder="1" applyAlignment="1">
      <alignment vertical="top" wrapText="1"/>
    </xf>
    <xf numFmtId="166" fontId="43" fillId="0" borderId="0" xfId="5" applyNumberFormat="1" applyFont="1" applyFill="1" applyBorder="1" applyAlignment="1">
      <alignment horizontal="left"/>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6" applyNumberFormat="1" applyFont="1" applyFill="1" applyBorder="1" applyAlignment="1">
      <alignment horizontal="center" vertical="center"/>
    </xf>
    <xf numFmtId="10" fontId="0" fillId="13" borderId="34" xfId="26536"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1">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8" xr:uid="{00000000-0005-0000-0000-000004000000}"/>
    <cellStyle name="1.000 2 2 2" xfId="15889" xr:uid="{00000000-0005-0000-0000-000005000000}"/>
    <cellStyle name="1.000 2 3" xfId="12725" xr:uid="{00000000-0005-0000-0000-000006000000}"/>
    <cellStyle name="1.000 3" xfId="12649" xr:uid="{00000000-0005-0000-0000-000007000000}"/>
    <cellStyle name="1.000 3 2" xfId="15890" xr:uid="{00000000-0005-0000-0000-000008000000}"/>
    <cellStyle name="1.000 4" xfId="12724" xr:uid="{00000000-0005-0000-0000-000009000000}"/>
    <cellStyle name="20 % - Markeringsfarve1" xfId="724" xr:uid="{00000000-0005-0000-0000-00000A000000}"/>
    <cellStyle name="20 % - Markeringsfarve1 10" xfId="9678" xr:uid="{00000000-0005-0000-0000-00000B000000}"/>
    <cellStyle name="20 % - Markeringsfarve1 10 2" xfId="9679" xr:uid="{00000000-0005-0000-0000-00000C000000}"/>
    <cellStyle name="20 % - Markeringsfarve1 11" xfId="9680" xr:uid="{00000000-0005-0000-0000-00000D000000}"/>
    <cellStyle name="20 % - Markeringsfarve1 2" xfId="725" xr:uid="{00000000-0005-0000-0000-00000E000000}"/>
    <cellStyle name="20 % - Markeringsfarve1 2 10" xfId="9681" xr:uid="{00000000-0005-0000-0000-00000F000000}"/>
    <cellStyle name="20 % - Markeringsfarve1 2 2" xfId="726" xr:uid="{00000000-0005-0000-0000-000010000000}"/>
    <cellStyle name="20 % - Markeringsfarve1 2 2 2" xfId="727" xr:uid="{00000000-0005-0000-0000-000011000000}"/>
    <cellStyle name="20 % - Markeringsfarve1 2 2 2 2" xfId="9682" xr:uid="{00000000-0005-0000-0000-000012000000}"/>
    <cellStyle name="20 % - Markeringsfarve1 2 2 2 3" xfId="9683" xr:uid="{00000000-0005-0000-0000-000013000000}"/>
    <cellStyle name="20 % - Markeringsfarve1 2 2 3" xfId="9684" xr:uid="{00000000-0005-0000-0000-000014000000}"/>
    <cellStyle name="20 % - Markeringsfarve1 2 2 3 2" xfId="9685" xr:uid="{00000000-0005-0000-0000-000015000000}"/>
    <cellStyle name="20 % - Markeringsfarve1 2 2 3 3" xfId="9686" xr:uid="{00000000-0005-0000-0000-000016000000}"/>
    <cellStyle name="20 % - Markeringsfarve1 2 2 4" xfId="9687" xr:uid="{00000000-0005-0000-0000-000017000000}"/>
    <cellStyle name="20 % - Markeringsfarve1 2 2 4 2" xfId="9688" xr:uid="{00000000-0005-0000-0000-000018000000}"/>
    <cellStyle name="20 % - Markeringsfarve1 2 2 4 3" xfId="9689" xr:uid="{00000000-0005-0000-0000-000019000000}"/>
    <cellStyle name="20 % - Markeringsfarve1 2 2 5" xfId="9690" xr:uid="{00000000-0005-0000-0000-00001A000000}"/>
    <cellStyle name="20 % - Markeringsfarve1 2 2 5 2" xfId="9691" xr:uid="{00000000-0005-0000-0000-00001B000000}"/>
    <cellStyle name="20 % - Markeringsfarve1 2 2 5 3" xfId="9692" xr:uid="{00000000-0005-0000-0000-00001C000000}"/>
    <cellStyle name="20 % - Markeringsfarve1 2 2 6" xfId="9693" xr:uid="{00000000-0005-0000-0000-00001D000000}"/>
    <cellStyle name="20 % - Markeringsfarve1 2 2 6 2" xfId="9694" xr:uid="{00000000-0005-0000-0000-00001E000000}"/>
    <cellStyle name="20 % - Markeringsfarve1 2 2 6 3" xfId="9695" xr:uid="{00000000-0005-0000-0000-00001F000000}"/>
    <cellStyle name="20 % - Markeringsfarve1 2 2 7" xfId="9696" xr:uid="{00000000-0005-0000-0000-000020000000}"/>
    <cellStyle name="20 % - Markeringsfarve1 2 2 7 2" xfId="9697" xr:uid="{00000000-0005-0000-0000-000021000000}"/>
    <cellStyle name="20 % - Markeringsfarve1 2 2 8" xfId="9698" xr:uid="{00000000-0005-0000-0000-000022000000}"/>
    <cellStyle name="20 % - Markeringsfarve1 2 3" xfId="728" xr:uid="{00000000-0005-0000-0000-000023000000}"/>
    <cellStyle name="20 % - Markeringsfarve1 2 3 2" xfId="729" xr:uid="{00000000-0005-0000-0000-000024000000}"/>
    <cellStyle name="20 % - Markeringsfarve1 2 3 2 2" xfId="9699" xr:uid="{00000000-0005-0000-0000-000025000000}"/>
    <cellStyle name="20 % - Markeringsfarve1 2 3 2 3" xfId="9700" xr:uid="{00000000-0005-0000-0000-000026000000}"/>
    <cellStyle name="20 % - Markeringsfarve1 2 3 3" xfId="9701" xr:uid="{00000000-0005-0000-0000-000027000000}"/>
    <cellStyle name="20 % - Markeringsfarve1 2 3 3 2" xfId="9702" xr:uid="{00000000-0005-0000-0000-000028000000}"/>
    <cellStyle name="20 % - Markeringsfarve1 2 3 3 3" xfId="9703" xr:uid="{00000000-0005-0000-0000-000029000000}"/>
    <cellStyle name="20 % - Markeringsfarve1 2 3 4" xfId="9704" xr:uid="{00000000-0005-0000-0000-00002A000000}"/>
    <cellStyle name="20 % - Markeringsfarve1 2 3 4 2" xfId="9705" xr:uid="{00000000-0005-0000-0000-00002B000000}"/>
    <cellStyle name="20 % - Markeringsfarve1 2 3 4 3" xfId="9706" xr:uid="{00000000-0005-0000-0000-00002C000000}"/>
    <cellStyle name="20 % - Markeringsfarve1 2 3 5" xfId="9707" xr:uid="{00000000-0005-0000-0000-00002D000000}"/>
    <cellStyle name="20 % - Markeringsfarve1 2 3 5 2" xfId="9708" xr:uid="{00000000-0005-0000-0000-00002E000000}"/>
    <cellStyle name="20 % - Markeringsfarve1 2 3 5 3" xfId="9709" xr:uid="{00000000-0005-0000-0000-00002F000000}"/>
    <cellStyle name="20 % - Markeringsfarve1 2 3 6" xfId="9710" xr:uid="{00000000-0005-0000-0000-000030000000}"/>
    <cellStyle name="20 % - Markeringsfarve1 2 3 6 2" xfId="9711" xr:uid="{00000000-0005-0000-0000-000031000000}"/>
    <cellStyle name="20 % - Markeringsfarve1 2 3 6 3" xfId="9712" xr:uid="{00000000-0005-0000-0000-000032000000}"/>
    <cellStyle name="20 % - Markeringsfarve1 2 3 7" xfId="9713" xr:uid="{00000000-0005-0000-0000-000033000000}"/>
    <cellStyle name="20 % - Markeringsfarve1 2 3 7 2" xfId="9714" xr:uid="{00000000-0005-0000-0000-000034000000}"/>
    <cellStyle name="20 % - Markeringsfarve1 2 3 8" xfId="9715" xr:uid="{00000000-0005-0000-0000-000035000000}"/>
    <cellStyle name="20 % - Markeringsfarve1 2 4" xfId="730" xr:uid="{00000000-0005-0000-0000-000036000000}"/>
    <cellStyle name="20 % - Markeringsfarve1 2 4 2" xfId="9716" xr:uid="{00000000-0005-0000-0000-000037000000}"/>
    <cellStyle name="20 % - Markeringsfarve1 2 4 3" xfId="9717" xr:uid="{00000000-0005-0000-0000-000038000000}"/>
    <cellStyle name="20 % - Markeringsfarve1 2 5" xfId="9718" xr:uid="{00000000-0005-0000-0000-000039000000}"/>
    <cellStyle name="20 % - Markeringsfarve1 2 5 2" xfId="9719" xr:uid="{00000000-0005-0000-0000-00003A000000}"/>
    <cellStyle name="20 % - Markeringsfarve1 2 5 3" xfId="9720" xr:uid="{00000000-0005-0000-0000-00003B000000}"/>
    <cellStyle name="20 % - Markeringsfarve1 2 6" xfId="9721" xr:uid="{00000000-0005-0000-0000-00003C000000}"/>
    <cellStyle name="20 % - Markeringsfarve1 2 6 2" xfId="9722" xr:uid="{00000000-0005-0000-0000-00003D000000}"/>
    <cellStyle name="20 % - Markeringsfarve1 2 6 3" xfId="9723" xr:uid="{00000000-0005-0000-0000-00003E000000}"/>
    <cellStyle name="20 % - Markeringsfarve1 2 7" xfId="9724" xr:uid="{00000000-0005-0000-0000-00003F000000}"/>
    <cellStyle name="20 % - Markeringsfarve1 2 7 2" xfId="9725" xr:uid="{00000000-0005-0000-0000-000040000000}"/>
    <cellStyle name="20 % - Markeringsfarve1 2 7 3" xfId="9726" xr:uid="{00000000-0005-0000-0000-000041000000}"/>
    <cellStyle name="20 % - Markeringsfarve1 2 8" xfId="9727" xr:uid="{00000000-0005-0000-0000-000042000000}"/>
    <cellStyle name="20 % - Markeringsfarve1 2 8 2" xfId="9728" xr:uid="{00000000-0005-0000-0000-000043000000}"/>
    <cellStyle name="20 % - Markeringsfarve1 2 8 3" xfId="9729" xr:uid="{00000000-0005-0000-0000-000044000000}"/>
    <cellStyle name="20 % - Markeringsfarve1 2 9" xfId="9730" xr:uid="{00000000-0005-0000-0000-000045000000}"/>
    <cellStyle name="20 % - Markeringsfarve1 2 9 2" xfId="9731" xr:uid="{00000000-0005-0000-0000-000046000000}"/>
    <cellStyle name="20 % - Markeringsfarve1 3" xfId="731" xr:uid="{00000000-0005-0000-0000-000047000000}"/>
    <cellStyle name="20 % - Markeringsfarve1 3 10" xfId="9732" xr:uid="{00000000-0005-0000-0000-000048000000}"/>
    <cellStyle name="20 % - Markeringsfarve1 3 2" xfId="732" xr:uid="{00000000-0005-0000-0000-000049000000}"/>
    <cellStyle name="20 % - Markeringsfarve1 3 2 2" xfId="733" xr:uid="{00000000-0005-0000-0000-00004A000000}"/>
    <cellStyle name="20 % - Markeringsfarve1 3 2 2 2" xfId="9733" xr:uid="{00000000-0005-0000-0000-00004B000000}"/>
    <cellStyle name="20 % - Markeringsfarve1 3 2 2 3" xfId="9734" xr:uid="{00000000-0005-0000-0000-00004C000000}"/>
    <cellStyle name="20 % - Markeringsfarve1 3 2 3" xfId="9735" xr:uid="{00000000-0005-0000-0000-00004D000000}"/>
    <cellStyle name="20 % - Markeringsfarve1 3 2 3 2" xfId="9736" xr:uid="{00000000-0005-0000-0000-00004E000000}"/>
    <cellStyle name="20 % - Markeringsfarve1 3 2 3 3" xfId="9737" xr:uid="{00000000-0005-0000-0000-00004F000000}"/>
    <cellStyle name="20 % - Markeringsfarve1 3 2 4" xfId="9738" xr:uid="{00000000-0005-0000-0000-000050000000}"/>
    <cellStyle name="20 % - Markeringsfarve1 3 2 4 2" xfId="9739" xr:uid="{00000000-0005-0000-0000-000051000000}"/>
    <cellStyle name="20 % - Markeringsfarve1 3 2 4 3" xfId="9740" xr:uid="{00000000-0005-0000-0000-000052000000}"/>
    <cellStyle name="20 % - Markeringsfarve1 3 2 5" xfId="9741" xr:uid="{00000000-0005-0000-0000-000053000000}"/>
    <cellStyle name="20 % - Markeringsfarve1 3 2 5 2" xfId="9742" xr:uid="{00000000-0005-0000-0000-000054000000}"/>
    <cellStyle name="20 % - Markeringsfarve1 3 2 5 3" xfId="9743" xr:uid="{00000000-0005-0000-0000-000055000000}"/>
    <cellStyle name="20 % - Markeringsfarve1 3 2 6" xfId="9744" xr:uid="{00000000-0005-0000-0000-000056000000}"/>
    <cellStyle name="20 % - Markeringsfarve1 3 2 6 2" xfId="9745" xr:uid="{00000000-0005-0000-0000-000057000000}"/>
    <cellStyle name="20 % - Markeringsfarve1 3 2 6 3" xfId="9746" xr:uid="{00000000-0005-0000-0000-000058000000}"/>
    <cellStyle name="20 % - Markeringsfarve1 3 2 7" xfId="9747" xr:uid="{00000000-0005-0000-0000-000059000000}"/>
    <cellStyle name="20 % - Markeringsfarve1 3 2 7 2" xfId="9748" xr:uid="{00000000-0005-0000-0000-00005A000000}"/>
    <cellStyle name="20 % - Markeringsfarve1 3 2 8" xfId="9749" xr:uid="{00000000-0005-0000-0000-00005B000000}"/>
    <cellStyle name="20 % - Markeringsfarve1 3 3" xfId="734" xr:uid="{00000000-0005-0000-0000-00005C000000}"/>
    <cellStyle name="20 % - Markeringsfarve1 3 3 2" xfId="9750" xr:uid="{00000000-0005-0000-0000-00005D000000}"/>
    <cellStyle name="20 % - Markeringsfarve1 3 3 2 2" xfId="9751" xr:uid="{00000000-0005-0000-0000-00005E000000}"/>
    <cellStyle name="20 % - Markeringsfarve1 3 3 2 3" xfId="9752" xr:uid="{00000000-0005-0000-0000-00005F000000}"/>
    <cellStyle name="20 % - Markeringsfarve1 3 3 3" xfId="9753" xr:uid="{00000000-0005-0000-0000-000060000000}"/>
    <cellStyle name="20 % - Markeringsfarve1 3 3 3 2" xfId="9754" xr:uid="{00000000-0005-0000-0000-000061000000}"/>
    <cellStyle name="20 % - Markeringsfarve1 3 3 3 3" xfId="9755" xr:uid="{00000000-0005-0000-0000-000062000000}"/>
    <cellStyle name="20 % - Markeringsfarve1 3 3 4" xfId="9756" xr:uid="{00000000-0005-0000-0000-000063000000}"/>
    <cellStyle name="20 % - Markeringsfarve1 3 3 4 2" xfId="9757" xr:uid="{00000000-0005-0000-0000-000064000000}"/>
    <cellStyle name="20 % - Markeringsfarve1 3 3 4 3" xfId="9758" xr:uid="{00000000-0005-0000-0000-000065000000}"/>
    <cellStyle name="20 % - Markeringsfarve1 3 3 5" xfId="9759" xr:uid="{00000000-0005-0000-0000-000066000000}"/>
    <cellStyle name="20 % - Markeringsfarve1 3 3 5 2" xfId="9760" xr:uid="{00000000-0005-0000-0000-000067000000}"/>
    <cellStyle name="20 % - Markeringsfarve1 3 3 5 3" xfId="9761" xr:uid="{00000000-0005-0000-0000-000068000000}"/>
    <cellStyle name="20 % - Markeringsfarve1 3 3 6" xfId="9762" xr:uid="{00000000-0005-0000-0000-000069000000}"/>
    <cellStyle name="20 % - Markeringsfarve1 3 3 6 2" xfId="9763" xr:uid="{00000000-0005-0000-0000-00006A000000}"/>
    <cellStyle name="20 % - Markeringsfarve1 3 3 6 3" xfId="9764" xr:uid="{00000000-0005-0000-0000-00006B000000}"/>
    <cellStyle name="20 % - Markeringsfarve1 3 3 7" xfId="9765" xr:uid="{00000000-0005-0000-0000-00006C000000}"/>
    <cellStyle name="20 % - Markeringsfarve1 3 3 7 2" xfId="9766" xr:uid="{00000000-0005-0000-0000-00006D000000}"/>
    <cellStyle name="20 % - Markeringsfarve1 3 3 8" xfId="9767" xr:uid="{00000000-0005-0000-0000-00006E000000}"/>
    <cellStyle name="20 % - Markeringsfarve1 3 4" xfId="9768" xr:uid="{00000000-0005-0000-0000-00006F000000}"/>
    <cellStyle name="20 % - Markeringsfarve1 3 4 2" xfId="9769" xr:uid="{00000000-0005-0000-0000-000070000000}"/>
    <cellStyle name="20 % - Markeringsfarve1 3 4 3" xfId="9770" xr:uid="{00000000-0005-0000-0000-000071000000}"/>
    <cellStyle name="20 % - Markeringsfarve1 3 5" xfId="9771" xr:uid="{00000000-0005-0000-0000-000072000000}"/>
    <cellStyle name="20 % - Markeringsfarve1 3 5 2" xfId="9772" xr:uid="{00000000-0005-0000-0000-000073000000}"/>
    <cellStyle name="20 % - Markeringsfarve1 3 5 3" xfId="9773" xr:uid="{00000000-0005-0000-0000-000074000000}"/>
    <cellStyle name="20 % - Markeringsfarve1 3 6" xfId="9774" xr:uid="{00000000-0005-0000-0000-000075000000}"/>
    <cellStyle name="20 % - Markeringsfarve1 3 6 2" xfId="9775" xr:uid="{00000000-0005-0000-0000-000076000000}"/>
    <cellStyle name="20 % - Markeringsfarve1 3 6 3" xfId="9776" xr:uid="{00000000-0005-0000-0000-000077000000}"/>
    <cellStyle name="20 % - Markeringsfarve1 3 7" xfId="9777" xr:uid="{00000000-0005-0000-0000-000078000000}"/>
    <cellStyle name="20 % - Markeringsfarve1 3 7 2" xfId="9778" xr:uid="{00000000-0005-0000-0000-000079000000}"/>
    <cellStyle name="20 % - Markeringsfarve1 3 7 3" xfId="9779" xr:uid="{00000000-0005-0000-0000-00007A000000}"/>
    <cellStyle name="20 % - Markeringsfarve1 3 8" xfId="9780" xr:uid="{00000000-0005-0000-0000-00007B000000}"/>
    <cellStyle name="20 % - Markeringsfarve1 3 8 2" xfId="9781" xr:uid="{00000000-0005-0000-0000-00007C000000}"/>
    <cellStyle name="20 % - Markeringsfarve1 3 8 3" xfId="9782" xr:uid="{00000000-0005-0000-0000-00007D000000}"/>
    <cellStyle name="20 % - Markeringsfarve1 3 9" xfId="9783" xr:uid="{00000000-0005-0000-0000-00007E000000}"/>
    <cellStyle name="20 % - Markeringsfarve1 3 9 2" xfId="9784" xr:uid="{00000000-0005-0000-0000-00007F000000}"/>
    <cellStyle name="20 % - Markeringsfarve1 4" xfId="735" xr:uid="{00000000-0005-0000-0000-000080000000}"/>
    <cellStyle name="20 % - Markeringsfarve1 4 2" xfId="736" xr:uid="{00000000-0005-0000-0000-000081000000}"/>
    <cellStyle name="20 % - Markeringsfarve1 4 2 2" xfId="9785" xr:uid="{00000000-0005-0000-0000-000082000000}"/>
    <cellStyle name="20 % - Markeringsfarve1 4 2 3" xfId="9786" xr:uid="{00000000-0005-0000-0000-000083000000}"/>
    <cellStyle name="20 % - Markeringsfarve1 4 3" xfId="9787" xr:uid="{00000000-0005-0000-0000-000084000000}"/>
    <cellStyle name="20 % - Markeringsfarve1 4 3 2" xfId="9788" xr:uid="{00000000-0005-0000-0000-000085000000}"/>
    <cellStyle name="20 % - Markeringsfarve1 4 3 3" xfId="9789" xr:uid="{00000000-0005-0000-0000-000086000000}"/>
    <cellStyle name="20 % - Markeringsfarve1 4 4" xfId="9790" xr:uid="{00000000-0005-0000-0000-000087000000}"/>
    <cellStyle name="20 % - Markeringsfarve1 4 4 2" xfId="9791" xr:uid="{00000000-0005-0000-0000-000088000000}"/>
    <cellStyle name="20 % - Markeringsfarve1 4 4 3" xfId="9792" xr:uid="{00000000-0005-0000-0000-000089000000}"/>
    <cellStyle name="20 % - Markeringsfarve1 4 5" xfId="9793" xr:uid="{00000000-0005-0000-0000-00008A000000}"/>
    <cellStyle name="20 % - Markeringsfarve1 4 5 2" xfId="9794" xr:uid="{00000000-0005-0000-0000-00008B000000}"/>
    <cellStyle name="20 % - Markeringsfarve1 4 5 3" xfId="9795" xr:uid="{00000000-0005-0000-0000-00008C000000}"/>
    <cellStyle name="20 % - Markeringsfarve1 4 6" xfId="9796" xr:uid="{00000000-0005-0000-0000-00008D000000}"/>
    <cellStyle name="20 % - Markeringsfarve1 4 6 2" xfId="9797" xr:uid="{00000000-0005-0000-0000-00008E000000}"/>
    <cellStyle name="20 % - Markeringsfarve1 4 6 3" xfId="9798" xr:uid="{00000000-0005-0000-0000-00008F000000}"/>
    <cellStyle name="20 % - Markeringsfarve1 4 7" xfId="9799" xr:uid="{00000000-0005-0000-0000-000090000000}"/>
    <cellStyle name="20 % - Markeringsfarve1 4 7 2" xfId="9800" xr:uid="{00000000-0005-0000-0000-000091000000}"/>
    <cellStyle name="20 % - Markeringsfarve1 4 8" xfId="9801" xr:uid="{00000000-0005-0000-0000-000092000000}"/>
    <cellStyle name="20 % - Markeringsfarve1 5" xfId="737" xr:uid="{00000000-0005-0000-0000-000093000000}"/>
    <cellStyle name="20 % - Markeringsfarve1 5 2" xfId="738" xr:uid="{00000000-0005-0000-0000-000094000000}"/>
    <cellStyle name="20 % - Markeringsfarve1 5 2 2" xfId="9802" xr:uid="{00000000-0005-0000-0000-000095000000}"/>
    <cellStyle name="20 % - Markeringsfarve1 5 2 3" xfId="9803" xr:uid="{00000000-0005-0000-0000-000096000000}"/>
    <cellStyle name="20 % - Markeringsfarve1 5 3" xfId="9804" xr:uid="{00000000-0005-0000-0000-000097000000}"/>
    <cellStyle name="20 % - Markeringsfarve1 5 3 2" xfId="9805" xr:uid="{00000000-0005-0000-0000-000098000000}"/>
    <cellStyle name="20 % - Markeringsfarve1 5 3 3" xfId="9806" xr:uid="{00000000-0005-0000-0000-000099000000}"/>
    <cellStyle name="20 % - Markeringsfarve1 5 4" xfId="9807" xr:uid="{00000000-0005-0000-0000-00009A000000}"/>
    <cellStyle name="20 % - Markeringsfarve1 5 4 2" xfId="9808" xr:uid="{00000000-0005-0000-0000-00009B000000}"/>
    <cellStyle name="20 % - Markeringsfarve1 5 4 3" xfId="9809" xr:uid="{00000000-0005-0000-0000-00009C000000}"/>
    <cellStyle name="20 % - Markeringsfarve1 5 5" xfId="9810" xr:uid="{00000000-0005-0000-0000-00009D000000}"/>
    <cellStyle name="20 % - Markeringsfarve1 5 5 2" xfId="9811" xr:uid="{00000000-0005-0000-0000-00009E000000}"/>
    <cellStyle name="20 % - Markeringsfarve1 5 5 3" xfId="9812" xr:uid="{00000000-0005-0000-0000-00009F000000}"/>
    <cellStyle name="20 % - Markeringsfarve1 5 6" xfId="9813" xr:uid="{00000000-0005-0000-0000-0000A0000000}"/>
    <cellStyle name="20 % - Markeringsfarve1 5 6 2" xfId="9814" xr:uid="{00000000-0005-0000-0000-0000A1000000}"/>
    <cellStyle name="20 % - Markeringsfarve1 5 6 3" xfId="9815" xr:uid="{00000000-0005-0000-0000-0000A2000000}"/>
    <cellStyle name="20 % - Markeringsfarve1 5 7" xfId="9816" xr:uid="{00000000-0005-0000-0000-0000A3000000}"/>
    <cellStyle name="20 % - Markeringsfarve1 5 7 2" xfId="9817" xr:uid="{00000000-0005-0000-0000-0000A4000000}"/>
    <cellStyle name="20 % - Markeringsfarve1 5 8" xfId="9818" xr:uid="{00000000-0005-0000-0000-0000A5000000}"/>
    <cellStyle name="20 % - Markeringsfarve1 6" xfId="739" xr:uid="{00000000-0005-0000-0000-0000A6000000}"/>
    <cellStyle name="20 % - Markeringsfarve1 6 2" xfId="740" xr:uid="{00000000-0005-0000-0000-0000A7000000}"/>
    <cellStyle name="20 % - Markeringsfarve1 6 2 2" xfId="9819" xr:uid="{00000000-0005-0000-0000-0000A8000000}"/>
    <cellStyle name="20 % - Markeringsfarve1 6 2 3" xfId="9820" xr:uid="{00000000-0005-0000-0000-0000A9000000}"/>
    <cellStyle name="20 % - Markeringsfarve1 6 3" xfId="9821" xr:uid="{00000000-0005-0000-0000-0000AA000000}"/>
    <cellStyle name="20 % - Markeringsfarve1 6 4" xfId="9822" xr:uid="{00000000-0005-0000-0000-0000AB000000}"/>
    <cellStyle name="20 % - Markeringsfarve1 7" xfId="741" xr:uid="{00000000-0005-0000-0000-0000AC000000}"/>
    <cellStyle name="20 % - Markeringsfarve1 7 2" xfId="9823" xr:uid="{00000000-0005-0000-0000-0000AD000000}"/>
    <cellStyle name="20 % - Markeringsfarve1 7 3" xfId="9824" xr:uid="{00000000-0005-0000-0000-0000AE000000}"/>
    <cellStyle name="20 % - Markeringsfarve1 8" xfId="9825" xr:uid="{00000000-0005-0000-0000-0000AF000000}"/>
    <cellStyle name="20 % - Markeringsfarve1 8 2" xfId="9826" xr:uid="{00000000-0005-0000-0000-0000B0000000}"/>
    <cellStyle name="20 % - Markeringsfarve1 8 3" xfId="9827" xr:uid="{00000000-0005-0000-0000-0000B1000000}"/>
    <cellStyle name="20 % - Markeringsfarve1 9" xfId="9828" xr:uid="{00000000-0005-0000-0000-0000B2000000}"/>
    <cellStyle name="20 % - Markeringsfarve1 9 2" xfId="9829" xr:uid="{00000000-0005-0000-0000-0000B3000000}"/>
    <cellStyle name="20 % - Markeringsfarve1 9 3" xfId="9830" xr:uid="{00000000-0005-0000-0000-0000B4000000}"/>
    <cellStyle name="20 % - Markeringsfarve2" xfId="742" xr:uid="{00000000-0005-0000-0000-0000B5000000}"/>
    <cellStyle name="20 % - Markeringsfarve2 10" xfId="9831" xr:uid="{00000000-0005-0000-0000-0000B6000000}"/>
    <cellStyle name="20 % - Markeringsfarve2 10 2" xfId="9832" xr:uid="{00000000-0005-0000-0000-0000B7000000}"/>
    <cellStyle name="20 % - Markeringsfarve2 11" xfId="9833" xr:uid="{00000000-0005-0000-0000-0000B8000000}"/>
    <cellStyle name="20 % - Markeringsfarve2 2" xfId="743" xr:uid="{00000000-0005-0000-0000-0000B9000000}"/>
    <cellStyle name="20 % - Markeringsfarve2 2 10" xfId="9834" xr:uid="{00000000-0005-0000-0000-0000BA000000}"/>
    <cellStyle name="20 % - Markeringsfarve2 2 2" xfId="744" xr:uid="{00000000-0005-0000-0000-0000BB000000}"/>
    <cellStyle name="20 % - Markeringsfarve2 2 2 2" xfId="745" xr:uid="{00000000-0005-0000-0000-0000BC000000}"/>
    <cellStyle name="20 % - Markeringsfarve2 2 2 2 2" xfId="9835" xr:uid="{00000000-0005-0000-0000-0000BD000000}"/>
    <cellStyle name="20 % - Markeringsfarve2 2 2 2 3" xfId="9836" xr:uid="{00000000-0005-0000-0000-0000BE000000}"/>
    <cellStyle name="20 % - Markeringsfarve2 2 2 3" xfId="9837" xr:uid="{00000000-0005-0000-0000-0000BF000000}"/>
    <cellStyle name="20 % - Markeringsfarve2 2 2 3 2" xfId="9838" xr:uid="{00000000-0005-0000-0000-0000C0000000}"/>
    <cellStyle name="20 % - Markeringsfarve2 2 2 3 3" xfId="9839" xr:uid="{00000000-0005-0000-0000-0000C1000000}"/>
    <cellStyle name="20 % - Markeringsfarve2 2 2 4" xfId="9840" xr:uid="{00000000-0005-0000-0000-0000C2000000}"/>
    <cellStyle name="20 % - Markeringsfarve2 2 2 4 2" xfId="9841" xr:uid="{00000000-0005-0000-0000-0000C3000000}"/>
    <cellStyle name="20 % - Markeringsfarve2 2 2 4 3" xfId="9842" xr:uid="{00000000-0005-0000-0000-0000C4000000}"/>
    <cellStyle name="20 % - Markeringsfarve2 2 2 5" xfId="9843" xr:uid="{00000000-0005-0000-0000-0000C5000000}"/>
    <cellStyle name="20 % - Markeringsfarve2 2 2 5 2" xfId="9844" xr:uid="{00000000-0005-0000-0000-0000C6000000}"/>
    <cellStyle name="20 % - Markeringsfarve2 2 2 5 3" xfId="9845" xr:uid="{00000000-0005-0000-0000-0000C7000000}"/>
    <cellStyle name="20 % - Markeringsfarve2 2 2 6" xfId="9846" xr:uid="{00000000-0005-0000-0000-0000C8000000}"/>
    <cellStyle name="20 % - Markeringsfarve2 2 2 6 2" xfId="9847" xr:uid="{00000000-0005-0000-0000-0000C9000000}"/>
    <cellStyle name="20 % - Markeringsfarve2 2 2 6 3" xfId="9848" xr:uid="{00000000-0005-0000-0000-0000CA000000}"/>
    <cellStyle name="20 % - Markeringsfarve2 2 2 7" xfId="9849" xr:uid="{00000000-0005-0000-0000-0000CB000000}"/>
    <cellStyle name="20 % - Markeringsfarve2 2 2 7 2" xfId="9850" xr:uid="{00000000-0005-0000-0000-0000CC000000}"/>
    <cellStyle name="20 % - Markeringsfarve2 2 2 8" xfId="9851" xr:uid="{00000000-0005-0000-0000-0000CD000000}"/>
    <cellStyle name="20 % - Markeringsfarve2 2 3" xfId="746" xr:uid="{00000000-0005-0000-0000-0000CE000000}"/>
    <cellStyle name="20 % - Markeringsfarve2 2 3 2" xfId="747" xr:uid="{00000000-0005-0000-0000-0000CF000000}"/>
    <cellStyle name="20 % - Markeringsfarve2 2 3 2 2" xfId="9852" xr:uid="{00000000-0005-0000-0000-0000D0000000}"/>
    <cellStyle name="20 % - Markeringsfarve2 2 3 2 3" xfId="9853" xr:uid="{00000000-0005-0000-0000-0000D1000000}"/>
    <cellStyle name="20 % - Markeringsfarve2 2 3 3" xfId="9854" xr:uid="{00000000-0005-0000-0000-0000D2000000}"/>
    <cellStyle name="20 % - Markeringsfarve2 2 3 3 2" xfId="9855" xr:uid="{00000000-0005-0000-0000-0000D3000000}"/>
    <cellStyle name="20 % - Markeringsfarve2 2 3 3 3" xfId="9856" xr:uid="{00000000-0005-0000-0000-0000D4000000}"/>
    <cellStyle name="20 % - Markeringsfarve2 2 3 4" xfId="9857" xr:uid="{00000000-0005-0000-0000-0000D5000000}"/>
    <cellStyle name="20 % - Markeringsfarve2 2 3 4 2" xfId="9858" xr:uid="{00000000-0005-0000-0000-0000D6000000}"/>
    <cellStyle name="20 % - Markeringsfarve2 2 3 4 3" xfId="9859" xr:uid="{00000000-0005-0000-0000-0000D7000000}"/>
    <cellStyle name="20 % - Markeringsfarve2 2 3 5" xfId="9860" xr:uid="{00000000-0005-0000-0000-0000D8000000}"/>
    <cellStyle name="20 % - Markeringsfarve2 2 3 5 2" xfId="9861" xr:uid="{00000000-0005-0000-0000-0000D9000000}"/>
    <cellStyle name="20 % - Markeringsfarve2 2 3 5 3" xfId="9862" xr:uid="{00000000-0005-0000-0000-0000DA000000}"/>
    <cellStyle name="20 % - Markeringsfarve2 2 3 6" xfId="9863" xr:uid="{00000000-0005-0000-0000-0000DB000000}"/>
    <cellStyle name="20 % - Markeringsfarve2 2 3 6 2" xfId="9864" xr:uid="{00000000-0005-0000-0000-0000DC000000}"/>
    <cellStyle name="20 % - Markeringsfarve2 2 3 6 3" xfId="9865" xr:uid="{00000000-0005-0000-0000-0000DD000000}"/>
    <cellStyle name="20 % - Markeringsfarve2 2 3 7" xfId="9866" xr:uid="{00000000-0005-0000-0000-0000DE000000}"/>
    <cellStyle name="20 % - Markeringsfarve2 2 3 7 2" xfId="9867" xr:uid="{00000000-0005-0000-0000-0000DF000000}"/>
    <cellStyle name="20 % - Markeringsfarve2 2 3 8" xfId="9868" xr:uid="{00000000-0005-0000-0000-0000E0000000}"/>
    <cellStyle name="20 % - Markeringsfarve2 2 4" xfId="748" xr:uid="{00000000-0005-0000-0000-0000E1000000}"/>
    <cellStyle name="20 % - Markeringsfarve2 2 4 2" xfId="9869" xr:uid="{00000000-0005-0000-0000-0000E2000000}"/>
    <cellStyle name="20 % - Markeringsfarve2 2 4 3" xfId="9870" xr:uid="{00000000-0005-0000-0000-0000E3000000}"/>
    <cellStyle name="20 % - Markeringsfarve2 2 5" xfId="9871" xr:uid="{00000000-0005-0000-0000-0000E4000000}"/>
    <cellStyle name="20 % - Markeringsfarve2 2 5 2" xfId="9872" xr:uid="{00000000-0005-0000-0000-0000E5000000}"/>
    <cellStyle name="20 % - Markeringsfarve2 2 5 3" xfId="9873" xr:uid="{00000000-0005-0000-0000-0000E6000000}"/>
    <cellStyle name="20 % - Markeringsfarve2 2 6" xfId="9874" xr:uid="{00000000-0005-0000-0000-0000E7000000}"/>
    <cellStyle name="20 % - Markeringsfarve2 2 6 2" xfId="9875" xr:uid="{00000000-0005-0000-0000-0000E8000000}"/>
    <cellStyle name="20 % - Markeringsfarve2 2 6 3" xfId="9876" xr:uid="{00000000-0005-0000-0000-0000E9000000}"/>
    <cellStyle name="20 % - Markeringsfarve2 2 7" xfId="9877" xr:uid="{00000000-0005-0000-0000-0000EA000000}"/>
    <cellStyle name="20 % - Markeringsfarve2 2 7 2" xfId="9878" xr:uid="{00000000-0005-0000-0000-0000EB000000}"/>
    <cellStyle name="20 % - Markeringsfarve2 2 7 3" xfId="9879" xr:uid="{00000000-0005-0000-0000-0000EC000000}"/>
    <cellStyle name="20 % - Markeringsfarve2 2 8" xfId="9880" xr:uid="{00000000-0005-0000-0000-0000ED000000}"/>
    <cellStyle name="20 % - Markeringsfarve2 2 8 2" xfId="9881" xr:uid="{00000000-0005-0000-0000-0000EE000000}"/>
    <cellStyle name="20 % - Markeringsfarve2 2 8 3" xfId="9882" xr:uid="{00000000-0005-0000-0000-0000EF000000}"/>
    <cellStyle name="20 % - Markeringsfarve2 2 9" xfId="9883" xr:uid="{00000000-0005-0000-0000-0000F0000000}"/>
    <cellStyle name="20 % - Markeringsfarve2 2 9 2" xfId="9884" xr:uid="{00000000-0005-0000-0000-0000F1000000}"/>
    <cellStyle name="20 % - Markeringsfarve2 3" xfId="749" xr:uid="{00000000-0005-0000-0000-0000F2000000}"/>
    <cellStyle name="20 % - Markeringsfarve2 3 10" xfId="9885" xr:uid="{00000000-0005-0000-0000-0000F3000000}"/>
    <cellStyle name="20 % - Markeringsfarve2 3 2" xfId="750" xr:uid="{00000000-0005-0000-0000-0000F4000000}"/>
    <cellStyle name="20 % - Markeringsfarve2 3 2 2" xfId="9886" xr:uid="{00000000-0005-0000-0000-0000F5000000}"/>
    <cellStyle name="20 % - Markeringsfarve2 3 2 2 2" xfId="9887" xr:uid="{00000000-0005-0000-0000-0000F6000000}"/>
    <cellStyle name="20 % - Markeringsfarve2 3 2 2 3" xfId="9888" xr:uid="{00000000-0005-0000-0000-0000F7000000}"/>
    <cellStyle name="20 % - Markeringsfarve2 3 2 3" xfId="9889" xr:uid="{00000000-0005-0000-0000-0000F8000000}"/>
    <cellStyle name="20 % - Markeringsfarve2 3 2 3 2" xfId="9890" xr:uid="{00000000-0005-0000-0000-0000F9000000}"/>
    <cellStyle name="20 % - Markeringsfarve2 3 2 3 3" xfId="9891" xr:uid="{00000000-0005-0000-0000-0000FA000000}"/>
    <cellStyle name="20 % - Markeringsfarve2 3 2 4" xfId="9892" xr:uid="{00000000-0005-0000-0000-0000FB000000}"/>
    <cellStyle name="20 % - Markeringsfarve2 3 2 4 2" xfId="9893" xr:uid="{00000000-0005-0000-0000-0000FC000000}"/>
    <cellStyle name="20 % - Markeringsfarve2 3 2 4 3" xfId="9894" xr:uid="{00000000-0005-0000-0000-0000FD000000}"/>
    <cellStyle name="20 % - Markeringsfarve2 3 2 5" xfId="9895" xr:uid="{00000000-0005-0000-0000-0000FE000000}"/>
    <cellStyle name="20 % - Markeringsfarve2 3 2 5 2" xfId="9896" xr:uid="{00000000-0005-0000-0000-0000FF000000}"/>
    <cellStyle name="20 % - Markeringsfarve2 3 2 5 3" xfId="9897" xr:uid="{00000000-0005-0000-0000-000000010000}"/>
    <cellStyle name="20 % - Markeringsfarve2 3 2 6" xfId="9898" xr:uid="{00000000-0005-0000-0000-000001010000}"/>
    <cellStyle name="20 % - Markeringsfarve2 3 2 6 2" xfId="9899" xr:uid="{00000000-0005-0000-0000-000002010000}"/>
    <cellStyle name="20 % - Markeringsfarve2 3 2 6 3" xfId="9900" xr:uid="{00000000-0005-0000-0000-000003010000}"/>
    <cellStyle name="20 % - Markeringsfarve2 3 2 7" xfId="9901" xr:uid="{00000000-0005-0000-0000-000004010000}"/>
    <cellStyle name="20 % - Markeringsfarve2 3 2 7 2" xfId="9902" xr:uid="{00000000-0005-0000-0000-000005010000}"/>
    <cellStyle name="20 % - Markeringsfarve2 3 2 8" xfId="9903" xr:uid="{00000000-0005-0000-0000-000006010000}"/>
    <cellStyle name="20 % - Markeringsfarve2 3 3" xfId="9904" xr:uid="{00000000-0005-0000-0000-000007010000}"/>
    <cellStyle name="20 % - Markeringsfarve2 3 3 2" xfId="9905" xr:uid="{00000000-0005-0000-0000-000008010000}"/>
    <cellStyle name="20 % - Markeringsfarve2 3 3 2 2" xfId="9906" xr:uid="{00000000-0005-0000-0000-000009010000}"/>
    <cellStyle name="20 % - Markeringsfarve2 3 3 2 3" xfId="9907" xr:uid="{00000000-0005-0000-0000-00000A010000}"/>
    <cellStyle name="20 % - Markeringsfarve2 3 3 3" xfId="9908" xr:uid="{00000000-0005-0000-0000-00000B010000}"/>
    <cellStyle name="20 % - Markeringsfarve2 3 3 3 2" xfId="9909" xr:uid="{00000000-0005-0000-0000-00000C010000}"/>
    <cellStyle name="20 % - Markeringsfarve2 3 3 3 3" xfId="9910" xr:uid="{00000000-0005-0000-0000-00000D010000}"/>
    <cellStyle name="20 % - Markeringsfarve2 3 3 4" xfId="9911" xr:uid="{00000000-0005-0000-0000-00000E010000}"/>
    <cellStyle name="20 % - Markeringsfarve2 3 3 4 2" xfId="9912" xr:uid="{00000000-0005-0000-0000-00000F010000}"/>
    <cellStyle name="20 % - Markeringsfarve2 3 3 4 3" xfId="9913" xr:uid="{00000000-0005-0000-0000-000010010000}"/>
    <cellStyle name="20 % - Markeringsfarve2 3 3 5" xfId="9914" xr:uid="{00000000-0005-0000-0000-000011010000}"/>
    <cellStyle name="20 % - Markeringsfarve2 3 3 5 2" xfId="9915" xr:uid="{00000000-0005-0000-0000-000012010000}"/>
    <cellStyle name="20 % - Markeringsfarve2 3 3 5 3" xfId="9916" xr:uid="{00000000-0005-0000-0000-000013010000}"/>
    <cellStyle name="20 % - Markeringsfarve2 3 3 6" xfId="9917" xr:uid="{00000000-0005-0000-0000-000014010000}"/>
    <cellStyle name="20 % - Markeringsfarve2 3 3 6 2" xfId="9918" xr:uid="{00000000-0005-0000-0000-000015010000}"/>
    <cellStyle name="20 % - Markeringsfarve2 3 3 6 3" xfId="9919" xr:uid="{00000000-0005-0000-0000-000016010000}"/>
    <cellStyle name="20 % - Markeringsfarve2 3 3 7" xfId="9920" xr:uid="{00000000-0005-0000-0000-000017010000}"/>
    <cellStyle name="20 % - Markeringsfarve2 3 3 7 2" xfId="9921" xr:uid="{00000000-0005-0000-0000-000018010000}"/>
    <cellStyle name="20 % - Markeringsfarve2 3 3 8" xfId="9922" xr:uid="{00000000-0005-0000-0000-000019010000}"/>
    <cellStyle name="20 % - Markeringsfarve2 3 4" xfId="9923" xr:uid="{00000000-0005-0000-0000-00001A010000}"/>
    <cellStyle name="20 % - Markeringsfarve2 3 4 2" xfId="9924" xr:uid="{00000000-0005-0000-0000-00001B010000}"/>
    <cellStyle name="20 % - Markeringsfarve2 3 4 3" xfId="9925" xr:uid="{00000000-0005-0000-0000-00001C010000}"/>
    <cellStyle name="20 % - Markeringsfarve2 3 5" xfId="9926" xr:uid="{00000000-0005-0000-0000-00001D010000}"/>
    <cellStyle name="20 % - Markeringsfarve2 3 5 2" xfId="9927" xr:uid="{00000000-0005-0000-0000-00001E010000}"/>
    <cellStyle name="20 % - Markeringsfarve2 3 5 3" xfId="9928" xr:uid="{00000000-0005-0000-0000-00001F010000}"/>
    <cellStyle name="20 % - Markeringsfarve2 3 6" xfId="9929" xr:uid="{00000000-0005-0000-0000-000020010000}"/>
    <cellStyle name="20 % - Markeringsfarve2 3 6 2" xfId="9930" xr:uid="{00000000-0005-0000-0000-000021010000}"/>
    <cellStyle name="20 % - Markeringsfarve2 3 6 3" xfId="9931" xr:uid="{00000000-0005-0000-0000-000022010000}"/>
    <cellStyle name="20 % - Markeringsfarve2 3 7" xfId="9932" xr:uid="{00000000-0005-0000-0000-000023010000}"/>
    <cellStyle name="20 % - Markeringsfarve2 3 7 2" xfId="9933" xr:uid="{00000000-0005-0000-0000-000024010000}"/>
    <cellStyle name="20 % - Markeringsfarve2 3 7 3" xfId="9934" xr:uid="{00000000-0005-0000-0000-000025010000}"/>
    <cellStyle name="20 % - Markeringsfarve2 3 8" xfId="9935" xr:uid="{00000000-0005-0000-0000-000026010000}"/>
    <cellStyle name="20 % - Markeringsfarve2 3 8 2" xfId="9936" xr:uid="{00000000-0005-0000-0000-000027010000}"/>
    <cellStyle name="20 % - Markeringsfarve2 3 8 3" xfId="9937" xr:uid="{00000000-0005-0000-0000-000028010000}"/>
    <cellStyle name="20 % - Markeringsfarve2 3 9" xfId="9938" xr:uid="{00000000-0005-0000-0000-000029010000}"/>
    <cellStyle name="20 % - Markeringsfarve2 3 9 2" xfId="9939" xr:uid="{00000000-0005-0000-0000-00002A010000}"/>
    <cellStyle name="20 % - Markeringsfarve2 4" xfId="751" xr:uid="{00000000-0005-0000-0000-00002B010000}"/>
    <cellStyle name="20 % - Markeringsfarve2 4 2" xfId="752" xr:uid="{00000000-0005-0000-0000-00002C010000}"/>
    <cellStyle name="20 % - Markeringsfarve2 4 2 2" xfId="9940" xr:uid="{00000000-0005-0000-0000-00002D010000}"/>
    <cellStyle name="20 % - Markeringsfarve2 4 2 3" xfId="9941" xr:uid="{00000000-0005-0000-0000-00002E010000}"/>
    <cellStyle name="20 % - Markeringsfarve2 4 3" xfId="9942" xr:uid="{00000000-0005-0000-0000-00002F010000}"/>
    <cellStyle name="20 % - Markeringsfarve2 4 3 2" xfId="9943" xr:uid="{00000000-0005-0000-0000-000030010000}"/>
    <cellStyle name="20 % - Markeringsfarve2 4 3 3" xfId="9944" xr:uid="{00000000-0005-0000-0000-000031010000}"/>
    <cellStyle name="20 % - Markeringsfarve2 4 4" xfId="9945" xr:uid="{00000000-0005-0000-0000-000032010000}"/>
    <cellStyle name="20 % - Markeringsfarve2 4 4 2" xfId="9946" xr:uid="{00000000-0005-0000-0000-000033010000}"/>
    <cellStyle name="20 % - Markeringsfarve2 4 4 3" xfId="9947" xr:uid="{00000000-0005-0000-0000-000034010000}"/>
    <cellStyle name="20 % - Markeringsfarve2 4 5" xfId="9948" xr:uid="{00000000-0005-0000-0000-000035010000}"/>
    <cellStyle name="20 % - Markeringsfarve2 4 5 2" xfId="9949" xr:uid="{00000000-0005-0000-0000-000036010000}"/>
    <cellStyle name="20 % - Markeringsfarve2 4 5 3" xfId="9950" xr:uid="{00000000-0005-0000-0000-000037010000}"/>
    <cellStyle name="20 % - Markeringsfarve2 4 6" xfId="9951" xr:uid="{00000000-0005-0000-0000-000038010000}"/>
    <cellStyle name="20 % - Markeringsfarve2 4 6 2" xfId="9952" xr:uid="{00000000-0005-0000-0000-000039010000}"/>
    <cellStyle name="20 % - Markeringsfarve2 4 6 3" xfId="9953" xr:uid="{00000000-0005-0000-0000-00003A010000}"/>
    <cellStyle name="20 % - Markeringsfarve2 4 7" xfId="9954" xr:uid="{00000000-0005-0000-0000-00003B010000}"/>
    <cellStyle name="20 % - Markeringsfarve2 4 7 2" xfId="9955" xr:uid="{00000000-0005-0000-0000-00003C010000}"/>
    <cellStyle name="20 % - Markeringsfarve2 4 8" xfId="9956" xr:uid="{00000000-0005-0000-0000-00003D010000}"/>
    <cellStyle name="20 % - Markeringsfarve2 5" xfId="753" xr:uid="{00000000-0005-0000-0000-00003E010000}"/>
    <cellStyle name="20 % - Markeringsfarve2 5 2" xfId="754" xr:uid="{00000000-0005-0000-0000-00003F010000}"/>
    <cellStyle name="20 % - Markeringsfarve2 5 2 2" xfId="9957" xr:uid="{00000000-0005-0000-0000-000040010000}"/>
    <cellStyle name="20 % - Markeringsfarve2 5 2 3" xfId="9958" xr:uid="{00000000-0005-0000-0000-000041010000}"/>
    <cellStyle name="20 % - Markeringsfarve2 5 3" xfId="9959" xr:uid="{00000000-0005-0000-0000-000042010000}"/>
    <cellStyle name="20 % - Markeringsfarve2 5 3 2" xfId="9960" xr:uid="{00000000-0005-0000-0000-000043010000}"/>
    <cellStyle name="20 % - Markeringsfarve2 5 3 3" xfId="9961" xr:uid="{00000000-0005-0000-0000-000044010000}"/>
    <cellStyle name="20 % - Markeringsfarve2 5 4" xfId="9962" xr:uid="{00000000-0005-0000-0000-000045010000}"/>
    <cellStyle name="20 % - Markeringsfarve2 5 4 2" xfId="9963" xr:uid="{00000000-0005-0000-0000-000046010000}"/>
    <cellStyle name="20 % - Markeringsfarve2 5 4 3" xfId="9964" xr:uid="{00000000-0005-0000-0000-000047010000}"/>
    <cellStyle name="20 % - Markeringsfarve2 5 5" xfId="9965" xr:uid="{00000000-0005-0000-0000-000048010000}"/>
    <cellStyle name="20 % - Markeringsfarve2 5 5 2" xfId="9966" xr:uid="{00000000-0005-0000-0000-000049010000}"/>
    <cellStyle name="20 % - Markeringsfarve2 5 5 3" xfId="9967" xr:uid="{00000000-0005-0000-0000-00004A010000}"/>
    <cellStyle name="20 % - Markeringsfarve2 5 6" xfId="9968" xr:uid="{00000000-0005-0000-0000-00004B010000}"/>
    <cellStyle name="20 % - Markeringsfarve2 5 6 2" xfId="9969" xr:uid="{00000000-0005-0000-0000-00004C010000}"/>
    <cellStyle name="20 % - Markeringsfarve2 5 6 3" xfId="9970" xr:uid="{00000000-0005-0000-0000-00004D010000}"/>
    <cellStyle name="20 % - Markeringsfarve2 5 7" xfId="9971" xr:uid="{00000000-0005-0000-0000-00004E010000}"/>
    <cellStyle name="20 % - Markeringsfarve2 5 7 2" xfId="9972" xr:uid="{00000000-0005-0000-0000-00004F010000}"/>
    <cellStyle name="20 % - Markeringsfarve2 5 8" xfId="9973" xr:uid="{00000000-0005-0000-0000-000050010000}"/>
    <cellStyle name="20 % - Markeringsfarve2 6" xfId="755" xr:uid="{00000000-0005-0000-0000-000051010000}"/>
    <cellStyle name="20 % - Markeringsfarve2 6 2" xfId="756" xr:uid="{00000000-0005-0000-0000-000052010000}"/>
    <cellStyle name="20 % - Markeringsfarve2 6 2 2" xfId="9974" xr:uid="{00000000-0005-0000-0000-000053010000}"/>
    <cellStyle name="20 % - Markeringsfarve2 6 2 3" xfId="9975" xr:uid="{00000000-0005-0000-0000-000054010000}"/>
    <cellStyle name="20 % - Markeringsfarve2 6 3" xfId="9976" xr:uid="{00000000-0005-0000-0000-000055010000}"/>
    <cellStyle name="20 % - Markeringsfarve2 6 4" xfId="9977" xr:uid="{00000000-0005-0000-0000-000056010000}"/>
    <cellStyle name="20 % - Markeringsfarve2 7" xfId="757" xr:uid="{00000000-0005-0000-0000-000057010000}"/>
    <cellStyle name="20 % - Markeringsfarve2 7 2" xfId="9978" xr:uid="{00000000-0005-0000-0000-000058010000}"/>
    <cellStyle name="20 % - Markeringsfarve2 7 3" xfId="9979" xr:uid="{00000000-0005-0000-0000-000059010000}"/>
    <cellStyle name="20 % - Markeringsfarve2 8" xfId="9980" xr:uid="{00000000-0005-0000-0000-00005A010000}"/>
    <cellStyle name="20 % - Markeringsfarve2 8 2" xfId="9981" xr:uid="{00000000-0005-0000-0000-00005B010000}"/>
    <cellStyle name="20 % - Markeringsfarve2 8 3" xfId="9982" xr:uid="{00000000-0005-0000-0000-00005C010000}"/>
    <cellStyle name="20 % - Markeringsfarve2 9" xfId="9983" xr:uid="{00000000-0005-0000-0000-00005D010000}"/>
    <cellStyle name="20 % - Markeringsfarve2 9 2" xfId="9984" xr:uid="{00000000-0005-0000-0000-00005E010000}"/>
    <cellStyle name="20 % - Markeringsfarve2 9 3" xfId="9985" xr:uid="{00000000-0005-0000-0000-00005F010000}"/>
    <cellStyle name="20 % - Markeringsfarve3" xfId="758" xr:uid="{00000000-0005-0000-0000-000060010000}"/>
    <cellStyle name="20 % - Markeringsfarve3 10" xfId="9986" xr:uid="{00000000-0005-0000-0000-000061010000}"/>
    <cellStyle name="20 % - Markeringsfarve3 10 2" xfId="9987" xr:uid="{00000000-0005-0000-0000-000062010000}"/>
    <cellStyle name="20 % - Markeringsfarve3 11" xfId="9988" xr:uid="{00000000-0005-0000-0000-000063010000}"/>
    <cellStyle name="20 % - Markeringsfarve3 2" xfId="759" xr:uid="{00000000-0005-0000-0000-000064010000}"/>
    <cellStyle name="20 % - Markeringsfarve3 2 10" xfId="9989" xr:uid="{00000000-0005-0000-0000-000065010000}"/>
    <cellStyle name="20 % - Markeringsfarve3 2 2" xfId="760" xr:uid="{00000000-0005-0000-0000-000066010000}"/>
    <cellStyle name="20 % - Markeringsfarve3 2 2 2" xfId="761" xr:uid="{00000000-0005-0000-0000-000067010000}"/>
    <cellStyle name="20 % - Markeringsfarve3 2 2 2 2" xfId="9990" xr:uid="{00000000-0005-0000-0000-000068010000}"/>
    <cellStyle name="20 % - Markeringsfarve3 2 2 2 3" xfId="9991" xr:uid="{00000000-0005-0000-0000-000069010000}"/>
    <cellStyle name="20 % - Markeringsfarve3 2 2 3" xfId="9992" xr:uid="{00000000-0005-0000-0000-00006A010000}"/>
    <cellStyle name="20 % - Markeringsfarve3 2 2 3 2" xfId="9993" xr:uid="{00000000-0005-0000-0000-00006B010000}"/>
    <cellStyle name="20 % - Markeringsfarve3 2 2 3 3" xfId="9994" xr:uid="{00000000-0005-0000-0000-00006C010000}"/>
    <cellStyle name="20 % - Markeringsfarve3 2 2 4" xfId="9995" xr:uid="{00000000-0005-0000-0000-00006D010000}"/>
    <cellStyle name="20 % - Markeringsfarve3 2 2 4 2" xfId="9996" xr:uid="{00000000-0005-0000-0000-00006E010000}"/>
    <cellStyle name="20 % - Markeringsfarve3 2 2 4 3" xfId="9997" xr:uid="{00000000-0005-0000-0000-00006F010000}"/>
    <cellStyle name="20 % - Markeringsfarve3 2 2 5" xfId="9998" xr:uid="{00000000-0005-0000-0000-000070010000}"/>
    <cellStyle name="20 % - Markeringsfarve3 2 2 5 2" xfId="9999" xr:uid="{00000000-0005-0000-0000-000071010000}"/>
    <cellStyle name="20 % - Markeringsfarve3 2 2 5 3" xfId="10000" xr:uid="{00000000-0005-0000-0000-000072010000}"/>
    <cellStyle name="20 % - Markeringsfarve3 2 2 6" xfId="10001" xr:uid="{00000000-0005-0000-0000-000073010000}"/>
    <cellStyle name="20 % - Markeringsfarve3 2 2 6 2" xfId="10002" xr:uid="{00000000-0005-0000-0000-000074010000}"/>
    <cellStyle name="20 % - Markeringsfarve3 2 2 6 3" xfId="10003" xr:uid="{00000000-0005-0000-0000-000075010000}"/>
    <cellStyle name="20 % - Markeringsfarve3 2 2 7" xfId="10004" xr:uid="{00000000-0005-0000-0000-000076010000}"/>
    <cellStyle name="20 % - Markeringsfarve3 2 2 7 2" xfId="10005" xr:uid="{00000000-0005-0000-0000-000077010000}"/>
    <cellStyle name="20 % - Markeringsfarve3 2 2 8" xfId="10006" xr:uid="{00000000-0005-0000-0000-000078010000}"/>
    <cellStyle name="20 % - Markeringsfarve3 2 3" xfId="762" xr:uid="{00000000-0005-0000-0000-000079010000}"/>
    <cellStyle name="20 % - Markeringsfarve3 2 3 2" xfId="763" xr:uid="{00000000-0005-0000-0000-00007A010000}"/>
    <cellStyle name="20 % - Markeringsfarve3 2 3 2 2" xfId="10007" xr:uid="{00000000-0005-0000-0000-00007B010000}"/>
    <cellStyle name="20 % - Markeringsfarve3 2 3 2 3" xfId="10008" xr:uid="{00000000-0005-0000-0000-00007C010000}"/>
    <cellStyle name="20 % - Markeringsfarve3 2 3 3" xfId="10009" xr:uid="{00000000-0005-0000-0000-00007D010000}"/>
    <cellStyle name="20 % - Markeringsfarve3 2 3 3 2" xfId="10010" xr:uid="{00000000-0005-0000-0000-00007E010000}"/>
    <cellStyle name="20 % - Markeringsfarve3 2 3 3 3" xfId="10011" xr:uid="{00000000-0005-0000-0000-00007F010000}"/>
    <cellStyle name="20 % - Markeringsfarve3 2 3 4" xfId="10012" xr:uid="{00000000-0005-0000-0000-000080010000}"/>
    <cellStyle name="20 % - Markeringsfarve3 2 3 4 2" xfId="10013" xr:uid="{00000000-0005-0000-0000-000081010000}"/>
    <cellStyle name="20 % - Markeringsfarve3 2 3 4 3" xfId="10014" xr:uid="{00000000-0005-0000-0000-000082010000}"/>
    <cellStyle name="20 % - Markeringsfarve3 2 3 5" xfId="10015" xr:uid="{00000000-0005-0000-0000-000083010000}"/>
    <cellStyle name="20 % - Markeringsfarve3 2 3 5 2" xfId="10016" xr:uid="{00000000-0005-0000-0000-000084010000}"/>
    <cellStyle name="20 % - Markeringsfarve3 2 3 5 3" xfId="10017" xr:uid="{00000000-0005-0000-0000-000085010000}"/>
    <cellStyle name="20 % - Markeringsfarve3 2 3 6" xfId="10018" xr:uid="{00000000-0005-0000-0000-000086010000}"/>
    <cellStyle name="20 % - Markeringsfarve3 2 3 6 2" xfId="10019" xr:uid="{00000000-0005-0000-0000-000087010000}"/>
    <cellStyle name="20 % - Markeringsfarve3 2 3 6 3" xfId="10020" xr:uid="{00000000-0005-0000-0000-000088010000}"/>
    <cellStyle name="20 % - Markeringsfarve3 2 3 7" xfId="10021" xr:uid="{00000000-0005-0000-0000-000089010000}"/>
    <cellStyle name="20 % - Markeringsfarve3 2 3 7 2" xfId="10022" xr:uid="{00000000-0005-0000-0000-00008A010000}"/>
    <cellStyle name="20 % - Markeringsfarve3 2 3 8" xfId="10023" xr:uid="{00000000-0005-0000-0000-00008B010000}"/>
    <cellStyle name="20 % - Markeringsfarve3 2 4" xfId="764" xr:uid="{00000000-0005-0000-0000-00008C010000}"/>
    <cellStyle name="20 % - Markeringsfarve3 2 4 2" xfId="765" xr:uid="{00000000-0005-0000-0000-00008D010000}"/>
    <cellStyle name="20 % - Markeringsfarve3 2 4 3" xfId="10024" xr:uid="{00000000-0005-0000-0000-00008E010000}"/>
    <cellStyle name="20 % - Markeringsfarve3 2 5" xfId="766" xr:uid="{00000000-0005-0000-0000-00008F010000}"/>
    <cellStyle name="20 % - Markeringsfarve3 2 5 2" xfId="10025" xr:uid="{00000000-0005-0000-0000-000090010000}"/>
    <cellStyle name="20 % - Markeringsfarve3 2 5 3" xfId="10026" xr:uid="{00000000-0005-0000-0000-000091010000}"/>
    <cellStyle name="20 % - Markeringsfarve3 2 6" xfId="10027" xr:uid="{00000000-0005-0000-0000-000092010000}"/>
    <cellStyle name="20 % - Markeringsfarve3 2 6 2" xfId="10028" xr:uid="{00000000-0005-0000-0000-000093010000}"/>
    <cellStyle name="20 % - Markeringsfarve3 2 6 3" xfId="10029" xr:uid="{00000000-0005-0000-0000-000094010000}"/>
    <cellStyle name="20 % - Markeringsfarve3 2 7" xfId="10030" xr:uid="{00000000-0005-0000-0000-000095010000}"/>
    <cellStyle name="20 % - Markeringsfarve3 2 7 2" xfId="10031" xr:uid="{00000000-0005-0000-0000-000096010000}"/>
    <cellStyle name="20 % - Markeringsfarve3 2 7 3" xfId="10032" xr:uid="{00000000-0005-0000-0000-000097010000}"/>
    <cellStyle name="20 % - Markeringsfarve3 2 8" xfId="10033" xr:uid="{00000000-0005-0000-0000-000098010000}"/>
    <cellStyle name="20 % - Markeringsfarve3 2 8 2" xfId="10034" xr:uid="{00000000-0005-0000-0000-000099010000}"/>
    <cellStyle name="20 % - Markeringsfarve3 2 8 3" xfId="10035" xr:uid="{00000000-0005-0000-0000-00009A010000}"/>
    <cellStyle name="20 % - Markeringsfarve3 2 9" xfId="10036" xr:uid="{00000000-0005-0000-0000-00009B010000}"/>
    <cellStyle name="20 % - Markeringsfarve3 2 9 2" xfId="10037" xr:uid="{00000000-0005-0000-0000-00009C010000}"/>
    <cellStyle name="20 % - Markeringsfarve3 3" xfId="767" xr:uid="{00000000-0005-0000-0000-00009D010000}"/>
    <cellStyle name="20 % - Markeringsfarve3 3 10" xfId="10038" xr:uid="{00000000-0005-0000-0000-00009E010000}"/>
    <cellStyle name="20 % - Markeringsfarve3 3 2" xfId="768" xr:uid="{00000000-0005-0000-0000-00009F010000}"/>
    <cellStyle name="20 % - Markeringsfarve3 3 2 2" xfId="10039" xr:uid="{00000000-0005-0000-0000-0000A0010000}"/>
    <cellStyle name="20 % - Markeringsfarve3 3 2 2 2" xfId="10040" xr:uid="{00000000-0005-0000-0000-0000A1010000}"/>
    <cellStyle name="20 % - Markeringsfarve3 3 2 2 3" xfId="10041" xr:uid="{00000000-0005-0000-0000-0000A2010000}"/>
    <cellStyle name="20 % - Markeringsfarve3 3 2 3" xfId="10042" xr:uid="{00000000-0005-0000-0000-0000A3010000}"/>
    <cellStyle name="20 % - Markeringsfarve3 3 2 3 2" xfId="10043" xr:uid="{00000000-0005-0000-0000-0000A4010000}"/>
    <cellStyle name="20 % - Markeringsfarve3 3 2 3 3" xfId="10044" xr:uid="{00000000-0005-0000-0000-0000A5010000}"/>
    <cellStyle name="20 % - Markeringsfarve3 3 2 4" xfId="10045" xr:uid="{00000000-0005-0000-0000-0000A6010000}"/>
    <cellStyle name="20 % - Markeringsfarve3 3 2 4 2" xfId="10046" xr:uid="{00000000-0005-0000-0000-0000A7010000}"/>
    <cellStyle name="20 % - Markeringsfarve3 3 2 4 3" xfId="10047" xr:uid="{00000000-0005-0000-0000-0000A8010000}"/>
    <cellStyle name="20 % - Markeringsfarve3 3 2 5" xfId="10048" xr:uid="{00000000-0005-0000-0000-0000A9010000}"/>
    <cellStyle name="20 % - Markeringsfarve3 3 2 5 2" xfId="10049" xr:uid="{00000000-0005-0000-0000-0000AA010000}"/>
    <cellStyle name="20 % - Markeringsfarve3 3 2 5 3" xfId="10050" xr:uid="{00000000-0005-0000-0000-0000AB010000}"/>
    <cellStyle name="20 % - Markeringsfarve3 3 2 6" xfId="10051" xr:uid="{00000000-0005-0000-0000-0000AC010000}"/>
    <cellStyle name="20 % - Markeringsfarve3 3 2 6 2" xfId="10052" xr:uid="{00000000-0005-0000-0000-0000AD010000}"/>
    <cellStyle name="20 % - Markeringsfarve3 3 2 6 3" xfId="10053" xr:uid="{00000000-0005-0000-0000-0000AE010000}"/>
    <cellStyle name="20 % - Markeringsfarve3 3 2 7" xfId="10054" xr:uid="{00000000-0005-0000-0000-0000AF010000}"/>
    <cellStyle name="20 % - Markeringsfarve3 3 2 7 2" xfId="10055" xr:uid="{00000000-0005-0000-0000-0000B0010000}"/>
    <cellStyle name="20 % - Markeringsfarve3 3 2 8" xfId="10056" xr:uid="{00000000-0005-0000-0000-0000B1010000}"/>
    <cellStyle name="20 % - Markeringsfarve3 3 3" xfId="10057" xr:uid="{00000000-0005-0000-0000-0000B2010000}"/>
    <cellStyle name="20 % - Markeringsfarve3 3 3 2" xfId="10058" xr:uid="{00000000-0005-0000-0000-0000B3010000}"/>
    <cellStyle name="20 % - Markeringsfarve3 3 3 2 2" xfId="10059" xr:uid="{00000000-0005-0000-0000-0000B4010000}"/>
    <cellStyle name="20 % - Markeringsfarve3 3 3 2 3" xfId="10060" xr:uid="{00000000-0005-0000-0000-0000B5010000}"/>
    <cellStyle name="20 % - Markeringsfarve3 3 3 3" xfId="10061" xr:uid="{00000000-0005-0000-0000-0000B6010000}"/>
    <cellStyle name="20 % - Markeringsfarve3 3 3 3 2" xfId="10062" xr:uid="{00000000-0005-0000-0000-0000B7010000}"/>
    <cellStyle name="20 % - Markeringsfarve3 3 3 3 3" xfId="10063" xr:uid="{00000000-0005-0000-0000-0000B8010000}"/>
    <cellStyle name="20 % - Markeringsfarve3 3 3 4" xfId="10064" xr:uid="{00000000-0005-0000-0000-0000B9010000}"/>
    <cellStyle name="20 % - Markeringsfarve3 3 3 4 2" xfId="10065" xr:uid="{00000000-0005-0000-0000-0000BA010000}"/>
    <cellStyle name="20 % - Markeringsfarve3 3 3 4 3" xfId="10066" xr:uid="{00000000-0005-0000-0000-0000BB010000}"/>
    <cellStyle name="20 % - Markeringsfarve3 3 3 5" xfId="10067" xr:uid="{00000000-0005-0000-0000-0000BC010000}"/>
    <cellStyle name="20 % - Markeringsfarve3 3 3 5 2" xfId="10068" xr:uid="{00000000-0005-0000-0000-0000BD010000}"/>
    <cellStyle name="20 % - Markeringsfarve3 3 3 5 3" xfId="10069" xr:uid="{00000000-0005-0000-0000-0000BE010000}"/>
    <cellStyle name="20 % - Markeringsfarve3 3 3 6" xfId="10070" xr:uid="{00000000-0005-0000-0000-0000BF010000}"/>
    <cellStyle name="20 % - Markeringsfarve3 3 3 6 2" xfId="10071" xr:uid="{00000000-0005-0000-0000-0000C0010000}"/>
    <cellStyle name="20 % - Markeringsfarve3 3 3 6 3" xfId="10072" xr:uid="{00000000-0005-0000-0000-0000C1010000}"/>
    <cellStyle name="20 % - Markeringsfarve3 3 3 7" xfId="10073" xr:uid="{00000000-0005-0000-0000-0000C2010000}"/>
    <cellStyle name="20 % - Markeringsfarve3 3 3 7 2" xfId="10074" xr:uid="{00000000-0005-0000-0000-0000C3010000}"/>
    <cellStyle name="20 % - Markeringsfarve3 3 3 8" xfId="10075" xr:uid="{00000000-0005-0000-0000-0000C4010000}"/>
    <cellStyle name="20 % - Markeringsfarve3 3 4" xfId="10076" xr:uid="{00000000-0005-0000-0000-0000C5010000}"/>
    <cellStyle name="20 % - Markeringsfarve3 3 4 2" xfId="10077" xr:uid="{00000000-0005-0000-0000-0000C6010000}"/>
    <cellStyle name="20 % - Markeringsfarve3 3 4 3" xfId="10078" xr:uid="{00000000-0005-0000-0000-0000C7010000}"/>
    <cellStyle name="20 % - Markeringsfarve3 3 5" xfId="10079" xr:uid="{00000000-0005-0000-0000-0000C8010000}"/>
    <cellStyle name="20 % - Markeringsfarve3 3 5 2" xfId="10080" xr:uid="{00000000-0005-0000-0000-0000C9010000}"/>
    <cellStyle name="20 % - Markeringsfarve3 3 5 3" xfId="10081" xr:uid="{00000000-0005-0000-0000-0000CA010000}"/>
    <cellStyle name="20 % - Markeringsfarve3 3 6" xfId="10082" xr:uid="{00000000-0005-0000-0000-0000CB010000}"/>
    <cellStyle name="20 % - Markeringsfarve3 3 6 2" xfId="10083" xr:uid="{00000000-0005-0000-0000-0000CC010000}"/>
    <cellStyle name="20 % - Markeringsfarve3 3 6 3" xfId="10084" xr:uid="{00000000-0005-0000-0000-0000CD010000}"/>
    <cellStyle name="20 % - Markeringsfarve3 3 7" xfId="10085" xr:uid="{00000000-0005-0000-0000-0000CE010000}"/>
    <cellStyle name="20 % - Markeringsfarve3 3 7 2" xfId="10086" xr:uid="{00000000-0005-0000-0000-0000CF010000}"/>
    <cellStyle name="20 % - Markeringsfarve3 3 7 3" xfId="10087" xr:uid="{00000000-0005-0000-0000-0000D0010000}"/>
    <cellStyle name="20 % - Markeringsfarve3 3 8" xfId="10088" xr:uid="{00000000-0005-0000-0000-0000D1010000}"/>
    <cellStyle name="20 % - Markeringsfarve3 3 8 2" xfId="10089" xr:uid="{00000000-0005-0000-0000-0000D2010000}"/>
    <cellStyle name="20 % - Markeringsfarve3 3 8 3" xfId="10090" xr:uid="{00000000-0005-0000-0000-0000D3010000}"/>
    <cellStyle name="20 % - Markeringsfarve3 3 9" xfId="10091" xr:uid="{00000000-0005-0000-0000-0000D4010000}"/>
    <cellStyle name="20 % - Markeringsfarve3 3 9 2" xfId="10092" xr:uid="{00000000-0005-0000-0000-0000D5010000}"/>
    <cellStyle name="20 % - Markeringsfarve3 4" xfId="769" xr:uid="{00000000-0005-0000-0000-0000D6010000}"/>
    <cellStyle name="20 % - Markeringsfarve3 4 2" xfId="770" xr:uid="{00000000-0005-0000-0000-0000D7010000}"/>
    <cellStyle name="20 % - Markeringsfarve3 4 2 2" xfId="10093" xr:uid="{00000000-0005-0000-0000-0000D8010000}"/>
    <cellStyle name="20 % - Markeringsfarve3 4 2 3" xfId="10094" xr:uid="{00000000-0005-0000-0000-0000D9010000}"/>
    <cellStyle name="20 % - Markeringsfarve3 4 3" xfId="10095" xr:uid="{00000000-0005-0000-0000-0000DA010000}"/>
    <cellStyle name="20 % - Markeringsfarve3 4 3 2" xfId="10096" xr:uid="{00000000-0005-0000-0000-0000DB010000}"/>
    <cellStyle name="20 % - Markeringsfarve3 4 3 3" xfId="10097" xr:uid="{00000000-0005-0000-0000-0000DC010000}"/>
    <cellStyle name="20 % - Markeringsfarve3 4 4" xfId="10098" xr:uid="{00000000-0005-0000-0000-0000DD010000}"/>
    <cellStyle name="20 % - Markeringsfarve3 4 4 2" xfId="10099" xr:uid="{00000000-0005-0000-0000-0000DE010000}"/>
    <cellStyle name="20 % - Markeringsfarve3 4 4 3" xfId="10100" xr:uid="{00000000-0005-0000-0000-0000DF010000}"/>
    <cellStyle name="20 % - Markeringsfarve3 4 5" xfId="10101" xr:uid="{00000000-0005-0000-0000-0000E0010000}"/>
    <cellStyle name="20 % - Markeringsfarve3 4 5 2" xfId="10102" xr:uid="{00000000-0005-0000-0000-0000E1010000}"/>
    <cellStyle name="20 % - Markeringsfarve3 4 5 3" xfId="10103" xr:uid="{00000000-0005-0000-0000-0000E2010000}"/>
    <cellStyle name="20 % - Markeringsfarve3 4 6" xfId="10104" xr:uid="{00000000-0005-0000-0000-0000E3010000}"/>
    <cellStyle name="20 % - Markeringsfarve3 4 6 2" xfId="10105" xr:uid="{00000000-0005-0000-0000-0000E4010000}"/>
    <cellStyle name="20 % - Markeringsfarve3 4 6 3" xfId="10106" xr:uid="{00000000-0005-0000-0000-0000E5010000}"/>
    <cellStyle name="20 % - Markeringsfarve3 4 7" xfId="10107" xr:uid="{00000000-0005-0000-0000-0000E6010000}"/>
    <cellStyle name="20 % - Markeringsfarve3 4 7 2" xfId="10108" xr:uid="{00000000-0005-0000-0000-0000E7010000}"/>
    <cellStyle name="20 % - Markeringsfarve3 4 8" xfId="10109" xr:uid="{00000000-0005-0000-0000-0000E8010000}"/>
    <cellStyle name="20 % - Markeringsfarve3 5" xfId="771" xr:uid="{00000000-0005-0000-0000-0000E9010000}"/>
    <cellStyle name="20 % - Markeringsfarve3 5 2" xfId="772" xr:uid="{00000000-0005-0000-0000-0000EA010000}"/>
    <cellStyle name="20 % - Markeringsfarve3 5 2 2" xfId="10110" xr:uid="{00000000-0005-0000-0000-0000EB010000}"/>
    <cellStyle name="20 % - Markeringsfarve3 5 2 3" xfId="10111" xr:uid="{00000000-0005-0000-0000-0000EC010000}"/>
    <cellStyle name="20 % - Markeringsfarve3 5 3" xfId="10112" xr:uid="{00000000-0005-0000-0000-0000ED010000}"/>
    <cellStyle name="20 % - Markeringsfarve3 5 3 2" xfId="10113" xr:uid="{00000000-0005-0000-0000-0000EE010000}"/>
    <cellStyle name="20 % - Markeringsfarve3 5 3 3" xfId="10114" xr:uid="{00000000-0005-0000-0000-0000EF010000}"/>
    <cellStyle name="20 % - Markeringsfarve3 5 4" xfId="10115" xr:uid="{00000000-0005-0000-0000-0000F0010000}"/>
    <cellStyle name="20 % - Markeringsfarve3 5 4 2" xfId="10116" xr:uid="{00000000-0005-0000-0000-0000F1010000}"/>
    <cellStyle name="20 % - Markeringsfarve3 5 4 3" xfId="10117" xr:uid="{00000000-0005-0000-0000-0000F2010000}"/>
    <cellStyle name="20 % - Markeringsfarve3 5 5" xfId="10118" xr:uid="{00000000-0005-0000-0000-0000F3010000}"/>
    <cellStyle name="20 % - Markeringsfarve3 5 5 2" xfId="10119" xr:uid="{00000000-0005-0000-0000-0000F4010000}"/>
    <cellStyle name="20 % - Markeringsfarve3 5 5 3" xfId="10120" xr:uid="{00000000-0005-0000-0000-0000F5010000}"/>
    <cellStyle name="20 % - Markeringsfarve3 5 6" xfId="10121" xr:uid="{00000000-0005-0000-0000-0000F6010000}"/>
    <cellStyle name="20 % - Markeringsfarve3 5 6 2" xfId="10122" xr:uid="{00000000-0005-0000-0000-0000F7010000}"/>
    <cellStyle name="20 % - Markeringsfarve3 5 6 3" xfId="10123" xr:uid="{00000000-0005-0000-0000-0000F8010000}"/>
    <cellStyle name="20 % - Markeringsfarve3 5 7" xfId="10124" xr:uid="{00000000-0005-0000-0000-0000F9010000}"/>
    <cellStyle name="20 % - Markeringsfarve3 5 7 2" xfId="10125" xr:uid="{00000000-0005-0000-0000-0000FA010000}"/>
    <cellStyle name="20 % - Markeringsfarve3 5 8" xfId="10126" xr:uid="{00000000-0005-0000-0000-0000FB010000}"/>
    <cellStyle name="20 % - Markeringsfarve3 6" xfId="773" xr:uid="{00000000-0005-0000-0000-0000FC010000}"/>
    <cellStyle name="20 % - Markeringsfarve3 6 2" xfId="774" xr:uid="{00000000-0005-0000-0000-0000FD010000}"/>
    <cellStyle name="20 % - Markeringsfarve3 6 2 2" xfId="10127" xr:uid="{00000000-0005-0000-0000-0000FE010000}"/>
    <cellStyle name="20 % - Markeringsfarve3 6 2 3" xfId="10128" xr:uid="{00000000-0005-0000-0000-0000FF010000}"/>
    <cellStyle name="20 % - Markeringsfarve3 6 3" xfId="10129" xr:uid="{00000000-0005-0000-0000-000000020000}"/>
    <cellStyle name="20 % - Markeringsfarve3 6 4" xfId="10130" xr:uid="{00000000-0005-0000-0000-000001020000}"/>
    <cellStyle name="20 % - Markeringsfarve3 7" xfId="775" xr:uid="{00000000-0005-0000-0000-000002020000}"/>
    <cellStyle name="20 % - Markeringsfarve3 7 2" xfId="10131" xr:uid="{00000000-0005-0000-0000-000003020000}"/>
    <cellStyle name="20 % - Markeringsfarve3 7 3" xfId="10132" xr:uid="{00000000-0005-0000-0000-000004020000}"/>
    <cellStyle name="20 % - Markeringsfarve3 8" xfId="10133" xr:uid="{00000000-0005-0000-0000-000005020000}"/>
    <cellStyle name="20 % - Markeringsfarve3 8 2" xfId="10134" xr:uid="{00000000-0005-0000-0000-000006020000}"/>
    <cellStyle name="20 % - Markeringsfarve3 8 3" xfId="10135" xr:uid="{00000000-0005-0000-0000-000007020000}"/>
    <cellStyle name="20 % - Markeringsfarve3 9" xfId="10136" xr:uid="{00000000-0005-0000-0000-000008020000}"/>
    <cellStyle name="20 % - Markeringsfarve3 9 2" xfId="10137" xr:uid="{00000000-0005-0000-0000-000009020000}"/>
    <cellStyle name="20 % - Markeringsfarve3 9 3" xfId="10138" xr:uid="{00000000-0005-0000-0000-00000A020000}"/>
    <cellStyle name="20 % - Markeringsfarve4" xfId="776" xr:uid="{00000000-0005-0000-0000-00000B020000}"/>
    <cellStyle name="20 % - Markeringsfarve4 10" xfId="10139" xr:uid="{00000000-0005-0000-0000-00000C020000}"/>
    <cellStyle name="20 % - Markeringsfarve4 10 2" xfId="10140" xr:uid="{00000000-0005-0000-0000-00000D020000}"/>
    <cellStyle name="20 % - Markeringsfarve4 11" xfId="10141" xr:uid="{00000000-0005-0000-0000-00000E020000}"/>
    <cellStyle name="20 % - Markeringsfarve4 2" xfId="777" xr:uid="{00000000-0005-0000-0000-00000F020000}"/>
    <cellStyle name="20 % - Markeringsfarve4 2 10" xfId="10142" xr:uid="{00000000-0005-0000-0000-000010020000}"/>
    <cellStyle name="20 % - Markeringsfarve4 2 2" xfId="778" xr:uid="{00000000-0005-0000-0000-000011020000}"/>
    <cellStyle name="20 % - Markeringsfarve4 2 2 2" xfId="779" xr:uid="{00000000-0005-0000-0000-000012020000}"/>
    <cellStyle name="20 % - Markeringsfarve4 2 2 2 2" xfId="10143" xr:uid="{00000000-0005-0000-0000-000013020000}"/>
    <cellStyle name="20 % - Markeringsfarve4 2 2 2 3" xfId="10144" xr:uid="{00000000-0005-0000-0000-000014020000}"/>
    <cellStyle name="20 % - Markeringsfarve4 2 2 3" xfId="10145" xr:uid="{00000000-0005-0000-0000-000015020000}"/>
    <cellStyle name="20 % - Markeringsfarve4 2 2 3 2" xfId="10146" xr:uid="{00000000-0005-0000-0000-000016020000}"/>
    <cellStyle name="20 % - Markeringsfarve4 2 2 3 3" xfId="10147" xr:uid="{00000000-0005-0000-0000-000017020000}"/>
    <cellStyle name="20 % - Markeringsfarve4 2 2 4" xfId="10148" xr:uid="{00000000-0005-0000-0000-000018020000}"/>
    <cellStyle name="20 % - Markeringsfarve4 2 2 4 2" xfId="10149" xr:uid="{00000000-0005-0000-0000-000019020000}"/>
    <cellStyle name="20 % - Markeringsfarve4 2 2 4 3" xfId="10150" xr:uid="{00000000-0005-0000-0000-00001A020000}"/>
    <cellStyle name="20 % - Markeringsfarve4 2 2 5" xfId="10151" xr:uid="{00000000-0005-0000-0000-00001B020000}"/>
    <cellStyle name="20 % - Markeringsfarve4 2 2 5 2" xfId="10152" xr:uid="{00000000-0005-0000-0000-00001C020000}"/>
    <cellStyle name="20 % - Markeringsfarve4 2 2 5 3" xfId="10153" xr:uid="{00000000-0005-0000-0000-00001D020000}"/>
    <cellStyle name="20 % - Markeringsfarve4 2 2 6" xfId="10154" xr:uid="{00000000-0005-0000-0000-00001E020000}"/>
    <cellStyle name="20 % - Markeringsfarve4 2 2 6 2" xfId="10155" xr:uid="{00000000-0005-0000-0000-00001F020000}"/>
    <cellStyle name="20 % - Markeringsfarve4 2 2 6 3" xfId="10156" xr:uid="{00000000-0005-0000-0000-000020020000}"/>
    <cellStyle name="20 % - Markeringsfarve4 2 2 7" xfId="10157" xr:uid="{00000000-0005-0000-0000-000021020000}"/>
    <cellStyle name="20 % - Markeringsfarve4 2 2 7 2" xfId="10158" xr:uid="{00000000-0005-0000-0000-000022020000}"/>
    <cellStyle name="20 % - Markeringsfarve4 2 2 8" xfId="10159" xr:uid="{00000000-0005-0000-0000-000023020000}"/>
    <cellStyle name="20 % - Markeringsfarve4 2 3" xfId="780" xr:uid="{00000000-0005-0000-0000-000024020000}"/>
    <cellStyle name="20 % - Markeringsfarve4 2 3 2" xfId="781" xr:uid="{00000000-0005-0000-0000-000025020000}"/>
    <cellStyle name="20 % - Markeringsfarve4 2 3 2 2" xfId="10160" xr:uid="{00000000-0005-0000-0000-000026020000}"/>
    <cellStyle name="20 % - Markeringsfarve4 2 3 2 3" xfId="10161" xr:uid="{00000000-0005-0000-0000-000027020000}"/>
    <cellStyle name="20 % - Markeringsfarve4 2 3 3" xfId="10162" xr:uid="{00000000-0005-0000-0000-000028020000}"/>
    <cellStyle name="20 % - Markeringsfarve4 2 3 3 2" xfId="10163" xr:uid="{00000000-0005-0000-0000-000029020000}"/>
    <cellStyle name="20 % - Markeringsfarve4 2 3 3 3" xfId="10164" xr:uid="{00000000-0005-0000-0000-00002A020000}"/>
    <cellStyle name="20 % - Markeringsfarve4 2 3 4" xfId="10165" xr:uid="{00000000-0005-0000-0000-00002B020000}"/>
    <cellStyle name="20 % - Markeringsfarve4 2 3 4 2" xfId="10166" xr:uid="{00000000-0005-0000-0000-00002C020000}"/>
    <cellStyle name="20 % - Markeringsfarve4 2 3 4 3" xfId="10167" xr:uid="{00000000-0005-0000-0000-00002D020000}"/>
    <cellStyle name="20 % - Markeringsfarve4 2 3 5" xfId="10168" xr:uid="{00000000-0005-0000-0000-00002E020000}"/>
    <cellStyle name="20 % - Markeringsfarve4 2 3 5 2" xfId="10169" xr:uid="{00000000-0005-0000-0000-00002F020000}"/>
    <cellStyle name="20 % - Markeringsfarve4 2 3 5 3" xfId="10170" xr:uid="{00000000-0005-0000-0000-000030020000}"/>
    <cellStyle name="20 % - Markeringsfarve4 2 3 6" xfId="10171" xr:uid="{00000000-0005-0000-0000-000031020000}"/>
    <cellStyle name="20 % - Markeringsfarve4 2 3 6 2" xfId="10172" xr:uid="{00000000-0005-0000-0000-000032020000}"/>
    <cellStyle name="20 % - Markeringsfarve4 2 3 6 3" xfId="10173" xr:uid="{00000000-0005-0000-0000-000033020000}"/>
    <cellStyle name="20 % - Markeringsfarve4 2 3 7" xfId="10174" xr:uid="{00000000-0005-0000-0000-000034020000}"/>
    <cellStyle name="20 % - Markeringsfarve4 2 3 7 2" xfId="10175" xr:uid="{00000000-0005-0000-0000-000035020000}"/>
    <cellStyle name="20 % - Markeringsfarve4 2 3 8" xfId="10176" xr:uid="{00000000-0005-0000-0000-000036020000}"/>
    <cellStyle name="20 % - Markeringsfarve4 2 4" xfId="782" xr:uid="{00000000-0005-0000-0000-000037020000}"/>
    <cellStyle name="20 % - Markeringsfarve4 2 4 2" xfId="10177" xr:uid="{00000000-0005-0000-0000-000038020000}"/>
    <cellStyle name="20 % - Markeringsfarve4 2 4 3" xfId="10178" xr:uid="{00000000-0005-0000-0000-000039020000}"/>
    <cellStyle name="20 % - Markeringsfarve4 2 5" xfId="10179" xr:uid="{00000000-0005-0000-0000-00003A020000}"/>
    <cellStyle name="20 % - Markeringsfarve4 2 5 2" xfId="10180" xr:uid="{00000000-0005-0000-0000-00003B020000}"/>
    <cellStyle name="20 % - Markeringsfarve4 2 5 3" xfId="10181" xr:uid="{00000000-0005-0000-0000-00003C020000}"/>
    <cellStyle name="20 % - Markeringsfarve4 2 6" xfId="10182" xr:uid="{00000000-0005-0000-0000-00003D020000}"/>
    <cellStyle name="20 % - Markeringsfarve4 2 6 2" xfId="10183" xr:uid="{00000000-0005-0000-0000-00003E020000}"/>
    <cellStyle name="20 % - Markeringsfarve4 2 6 3" xfId="10184" xr:uid="{00000000-0005-0000-0000-00003F020000}"/>
    <cellStyle name="20 % - Markeringsfarve4 2 7" xfId="10185" xr:uid="{00000000-0005-0000-0000-000040020000}"/>
    <cellStyle name="20 % - Markeringsfarve4 2 7 2" xfId="10186" xr:uid="{00000000-0005-0000-0000-000041020000}"/>
    <cellStyle name="20 % - Markeringsfarve4 2 7 3" xfId="10187" xr:uid="{00000000-0005-0000-0000-000042020000}"/>
    <cellStyle name="20 % - Markeringsfarve4 2 8" xfId="10188" xr:uid="{00000000-0005-0000-0000-000043020000}"/>
    <cellStyle name="20 % - Markeringsfarve4 2 8 2" xfId="10189" xr:uid="{00000000-0005-0000-0000-000044020000}"/>
    <cellStyle name="20 % - Markeringsfarve4 2 8 3" xfId="10190" xr:uid="{00000000-0005-0000-0000-000045020000}"/>
    <cellStyle name="20 % - Markeringsfarve4 2 9" xfId="10191" xr:uid="{00000000-0005-0000-0000-000046020000}"/>
    <cellStyle name="20 % - Markeringsfarve4 2 9 2" xfId="10192" xr:uid="{00000000-0005-0000-0000-000047020000}"/>
    <cellStyle name="20 % - Markeringsfarve4 3" xfId="783" xr:uid="{00000000-0005-0000-0000-000048020000}"/>
    <cellStyle name="20 % - Markeringsfarve4 3 10" xfId="10193" xr:uid="{00000000-0005-0000-0000-000049020000}"/>
    <cellStyle name="20 % - Markeringsfarve4 3 2" xfId="784" xr:uid="{00000000-0005-0000-0000-00004A020000}"/>
    <cellStyle name="20 % - Markeringsfarve4 3 2 2" xfId="10194" xr:uid="{00000000-0005-0000-0000-00004B020000}"/>
    <cellStyle name="20 % - Markeringsfarve4 3 2 2 2" xfId="10195" xr:uid="{00000000-0005-0000-0000-00004C020000}"/>
    <cellStyle name="20 % - Markeringsfarve4 3 2 2 3" xfId="10196" xr:uid="{00000000-0005-0000-0000-00004D020000}"/>
    <cellStyle name="20 % - Markeringsfarve4 3 2 3" xfId="10197" xr:uid="{00000000-0005-0000-0000-00004E020000}"/>
    <cellStyle name="20 % - Markeringsfarve4 3 2 3 2" xfId="10198" xr:uid="{00000000-0005-0000-0000-00004F020000}"/>
    <cellStyle name="20 % - Markeringsfarve4 3 2 3 3" xfId="10199" xr:uid="{00000000-0005-0000-0000-000050020000}"/>
    <cellStyle name="20 % - Markeringsfarve4 3 2 4" xfId="10200" xr:uid="{00000000-0005-0000-0000-000051020000}"/>
    <cellStyle name="20 % - Markeringsfarve4 3 2 4 2" xfId="10201" xr:uid="{00000000-0005-0000-0000-000052020000}"/>
    <cellStyle name="20 % - Markeringsfarve4 3 2 4 3" xfId="10202" xr:uid="{00000000-0005-0000-0000-000053020000}"/>
    <cellStyle name="20 % - Markeringsfarve4 3 2 5" xfId="10203" xr:uid="{00000000-0005-0000-0000-000054020000}"/>
    <cellStyle name="20 % - Markeringsfarve4 3 2 5 2" xfId="10204" xr:uid="{00000000-0005-0000-0000-000055020000}"/>
    <cellStyle name="20 % - Markeringsfarve4 3 2 5 3" xfId="10205" xr:uid="{00000000-0005-0000-0000-000056020000}"/>
    <cellStyle name="20 % - Markeringsfarve4 3 2 6" xfId="10206" xr:uid="{00000000-0005-0000-0000-000057020000}"/>
    <cellStyle name="20 % - Markeringsfarve4 3 2 6 2" xfId="10207" xr:uid="{00000000-0005-0000-0000-000058020000}"/>
    <cellStyle name="20 % - Markeringsfarve4 3 2 6 3" xfId="10208" xr:uid="{00000000-0005-0000-0000-000059020000}"/>
    <cellStyle name="20 % - Markeringsfarve4 3 2 7" xfId="10209" xr:uid="{00000000-0005-0000-0000-00005A020000}"/>
    <cellStyle name="20 % - Markeringsfarve4 3 2 7 2" xfId="10210" xr:uid="{00000000-0005-0000-0000-00005B020000}"/>
    <cellStyle name="20 % - Markeringsfarve4 3 2 8" xfId="10211" xr:uid="{00000000-0005-0000-0000-00005C020000}"/>
    <cellStyle name="20 % - Markeringsfarve4 3 3" xfId="10212" xr:uid="{00000000-0005-0000-0000-00005D020000}"/>
    <cellStyle name="20 % - Markeringsfarve4 3 3 2" xfId="10213" xr:uid="{00000000-0005-0000-0000-00005E020000}"/>
    <cellStyle name="20 % - Markeringsfarve4 3 3 2 2" xfId="10214" xr:uid="{00000000-0005-0000-0000-00005F020000}"/>
    <cellStyle name="20 % - Markeringsfarve4 3 3 2 3" xfId="10215" xr:uid="{00000000-0005-0000-0000-000060020000}"/>
    <cellStyle name="20 % - Markeringsfarve4 3 3 3" xfId="10216" xr:uid="{00000000-0005-0000-0000-000061020000}"/>
    <cellStyle name="20 % - Markeringsfarve4 3 3 3 2" xfId="10217" xr:uid="{00000000-0005-0000-0000-000062020000}"/>
    <cellStyle name="20 % - Markeringsfarve4 3 3 3 3" xfId="10218" xr:uid="{00000000-0005-0000-0000-000063020000}"/>
    <cellStyle name="20 % - Markeringsfarve4 3 3 4" xfId="10219" xr:uid="{00000000-0005-0000-0000-000064020000}"/>
    <cellStyle name="20 % - Markeringsfarve4 3 3 4 2" xfId="10220" xr:uid="{00000000-0005-0000-0000-000065020000}"/>
    <cellStyle name="20 % - Markeringsfarve4 3 3 4 3" xfId="10221" xr:uid="{00000000-0005-0000-0000-000066020000}"/>
    <cellStyle name="20 % - Markeringsfarve4 3 3 5" xfId="10222" xr:uid="{00000000-0005-0000-0000-000067020000}"/>
    <cellStyle name="20 % - Markeringsfarve4 3 3 5 2" xfId="10223" xr:uid="{00000000-0005-0000-0000-000068020000}"/>
    <cellStyle name="20 % - Markeringsfarve4 3 3 5 3" xfId="10224" xr:uid="{00000000-0005-0000-0000-000069020000}"/>
    <cellStyle name="20 % - Markeringsfarve4 3 3 6" xfId="10225" xr:uid="{00000000-0005-0000-0000-00006A020000}"/>
    <cellStyle name="20 % - Markeringsfarve4 3 3 6 2" xfId="10226" xr:uid="{00000000-0005-0000-0000-00006B020000}"/>
    <cellStyle name="20 % - Markeringsfarve4 3 3 6 3" xfId="10227" xr:uid="{00000000-0005-0000-0000-00006C020000}"/>
    <cellStyle name="20 % - Markeringsfarve4 3 3 7" xfId="10228" xr:uid="{00000000-0005-0000-0000-00006D020000}"/>
    <cellStyle name="20 % - Markeringsfarve4 3 3 7 2" xfId="10229" xr:uid="{00000000-0005-0000-0000-00006E020000}"/>
    <cellStyle name="20 % - Markeringsfarve4 3 3 8" xfId="10230" xr:uid="{00000000-0005-0000-0000-00006F020000}"/>
    <cellStyle name="20 % - Markeringsfarve4 3 4" xfId="10231" xr:uid="{00000000-0005-0000-0000-000070020000}"/>
    <cellStyle name="20 % - Markeringsfarve4 3 4 2" xfId="10232" xr:uid="{00000000-0005-0000-0000-000071020000}"/>
    <cellStyle name="20 % - Markeringsfarve4 3 4 3" xfId="10233" xr:uid="{00000000-0005-0000-0000-000072020000}"/>
    <cellStyle name="20 % - Markeringsfarve4 3 5" xfId="10234" xr:uid="{00000000-0005-0000-0000-000073020000}"/>
    <cellStyle name="20 % - Markeringsfarve4 3 5 2" xfId="10235" xr:uid="{00000000-0005-0000-0000-000074020000}"/>
    <cellStyle name="20 % - Markeringsfarve4 3 5 3" xfId="10236" xr:uid="{00000000-0005-0000-0000-000075020000}"/>
    <cellStyle name="20 % - Markeringsfarve4 3 6" xfId="10237" xr:uid="{00000000-0005-0000-0000-000076020000}"/>
    <cellStyle name="20 % - Markeringsfarve4 3 6 2" xfId="10238" xr:uid="{00000000-0005-0000-0000-000077020000}"/>
    <cellStyle name="20 % - Markeringsfarve4 3 6 3" xfId="10239" xr:uid="{00000000-0005-0000-0000-000078020000}"/>
    <cellStyle name="20 % - Markeringsfarve4 3 7" xfId="10240" xr:uid="{00000000-0005-0000-0000-000079020000}"/>
    <cellStyle name="20 % - Markeringsfarve4 3 7 2" xfId="10241" xr:uid="{00000000-0005-0000-0000-00007A020000}"/>
    <cellStyle name="20 % - Markeringsfarve4 3 7 3" xfId="10242" xr:uid="{00000000-0005-0000-0000-00007B020000}"/>
    <cellStyle name="20 % - Markeringsfarve4 3 8" xfId="10243" xr:uid="{00000000-0005-0000-0000-00007C020000}"/>
    <cellStyle name="20 % - Markeringsfarve4 3 8 2" xfId="10244" xr:uid="{00000000-0005-0000-0000-00007D020000}"/>
    <cellStyle name="20 % - Markeringsfarve4 3 8 3" xfId="10245" xr:uid="{00000000-0005-0000-0000-00007E020000}"/>
    <cellStyle name="20 % - Markeringsfarve4 3 9" xfId="10246" xr:uid="{00000000-0005-0000-0000-00007F020000}"/>
    <cellStyle name="20 % - Markeringsfarve4 3 9 2" xfId="10247" xr:uid="{00000000-0005-0000-0000-000080020000}"/>
    <cellStyle name="20 % - Markeringsfarve4 4" xfId="785" xr:uid="{00000000-0005-0000-0000-000081020000}"/>
    <cellStyle name="20 % - Markeringsfarve4 4 2" xfId="786" xr:uid="{00000000-0005-0000-0000-000082020000}"/>
    <cellStyle name="20 % - Markeringsfarve4 4 2 2" xfId="10248" xr:uid="{00000000-0005-0000-0000-000083020000}"/>
    <cellStyle name="20 % - Markeringsfarve4 4 2 3" xfId="10249" xr:uid="{00000000-0005-0000-0000-000084020000}"/>
    <cellStyle name="20 % - Markeringsfarve4 4 3" xfId="10250" xr:uid="{00000000-0005-0000-0000-000085020000}"/>
    <cellStyle name="20 % - Markeringsfarve4 4 3 2" xfId="10251" xr:uid="{00000000-0005-0000-0000-000086020000}"/>
    <cellStyle name="20 % - Markeringsfarve4 4 3 3" xfId="10252" xr:uid="{00000000-0005-0000-0000-000087020000}"/>
    <cellStyle name="20 % - Markeringsfarve4 4 4" xfId="10253" xr:uid="{00000000-0005-0000-0000-000088020000}"/>
    <cellStyle name="20 % - Markeringsfarve4 4 4 2" xfId="10254" xr:uid="{00000000-0005-0000-0000-000089020000}"/>
    <cellStyle name="20 % - Markeringsfarve4 4 4 3" xfId="10255" xr:uid="{00000000-0005-0000-0000-00008A020000}"/>
    <cellStyle name="20 % - Markeringsfarve4 4 5" xfId="10256" xr:uid="{00000000-0005-0000-0000-00008B020000}"/>
    <cellStyle name="20 % - Markeringsfarve4 4 5 2" xfId="10257" xr:uid="{00000000-0005-0000-0000-00008C020000}"/>
    <cellStyle name="20 % - Markeringsfarve4 4 5 3" xfId="10258" xr:uid="{00000000-0005-0000-0000-00008D020000}"/>
    <cellStyle name="20 % - Markeringsfarve4 4 6" xfId="10259" xr:uid="{00000000-0005-0000-0000-00008E020000}"/>
    <cellStyle name="20 % - Markeringsfarve4 4 6 2" xfId="10260" xr:uid="{00000000-0005-0000-0000-00008F020000}"/>
    <cellStyle name="20 % - Markeringsfarve4 4 6 3" xfId="10261" xr:uid="{00000000-0005-0000-0000-000090020000}"/>
    <cellStyle name="20 % - Markeringsfarve4 4 7" xfId="10262" xr:uid="{00000000-0005-0000-0000-000091020000}"/>
    <cellStyle name="20 % - Markeringsfarve4 4 7 2" xfId="10263" xr:uid="{00000000-0005-0000-0000-000092020000}"/>
    <cellStyle name="20 % - Markeringsfarve4 4 8" xfId="10264" xr:uid="{00000000-0005-0000-0000-000093020000}"/>
    <cellStyle name="20 % - Markeringsfarve4 5" xfId="787" xr:uid="{00000000-0005-0000-0000-000094020000}"/>
    <cellStyle name="20 % - Markeringsfarve4 5 2" xfId="788" xr:uid="{00000000-0005-0000-0000-000095020000}"/>
    <cellStyle name="20 % - Markeringsfarve4 5 2 2" xfId="10265" xr:uid="{00000000-0005-0000-0000-000096020000}"/>
    <cellStyle name="20 % - Markeringsfarve4 5 2 3" xfId="10266" xr:uid="{00000000-0005-0000-0000-000097020000}"/>
    <cellStyle name="20 % - Markeringsfarve4 5 3" xfId="10267" xr:uid="{00000000-0005-0000-0000-000098020000}"/>
    <cellStyle name="20 % - Markeringsfarve4 5 3 2" xfId="10268" xr:uid="{00000000-0005-0000-0000-000099020000}"/>
    <cellStyle name="20 % - Markeringsfarve4 5 3 3" xfId="10269" xr:uid="{00000000-0005-0000-0000-00009A020000}"/>
    <cellStyle name="20 % - Markeringsfarve4 5 4" xfId="10270" xr:uid="{00000000-0005-0000-0000-00009B020000}"/>
    <cellStyle name="20 % - Markeringsfarve4 5 4 2" xfId="10271" xr:uid="{00000000-0005-0000-0000-00009C020000}"/>
    <cellStyle name="20 % - Markeringsfarve4 5 4 3" xfId="10272" xr:uid="{00000000-0005-0000-0000-00009D020000}"/>
    <cellStyle name="20 % - Markeringsfarve4 5 5" xfId="10273" xr:uid="{00000000-0005-0000-0000-00009E020000}"/>
    <cellStyle name="20 % - Markeringsfarve4 5 5 2" xfId="10274" xr:uid="{00000000-0005-0000-0000-00009F020000}"/>
    <cellStyle name="20 % - Markeringsfarve4 5 5 3" xfId="10275" xr:uid="{00000000-0005-0000-0000-0000A0020000}"/>
    <cellStyle name="20 % - Markeringsfarve4 5 6" xfId="10276" xr:uid="{00000000-0005-0000-0000-0000A1020000}"/>
    <cellStyle name="20 % - Markeringsfarve4 5 6 2" xfId="10277" xr:uid="{00000000-0005-0000-0000-0000A2020000}"/>
    <cellStyle name="20 % - Markeringsfarve4 5 6 3" xfId="10278" xr:uid="{00000000-0005-0000-0000-0000A3020000}"/>
    <cellStyle name="20 % - Markeringsfarve4 5 7" xfId="10279" xr:uid="{00000000-0005-0000-0000-0000A4020000}"/>
    <cellStyle name="20 % - Markeringsfarve4 5 7 2" xfId="10280" xr:uid="{00000000-0005-0000-0000-0000A5020000}"/>
    <cellStyle name="20 % - Markeringsfarve4 5 8" xfId="10281" xr:uid="{00000000-0005-0000-0000-0000A6020000}"/>
    <cellStyle name="20 % - Markeringsfarve4 6" xfId="789" xr:uid="{00000000-0005-0000-0000-0000A7020000}"/>
    <cellStyle name="20 % - Markeringsfarve4 6 2" xfId="790" xr:uid="{00000000-0005-0000-0000-0000A8020000}"/>
    <cellStyle name="20 % - Markeringsfarve4 6 2 2" xfId="10282" xr:uid="{00000000-0005-0000-0000-0000A9020000}"/>
    <cellStyle name="20 % - Markeringsfarve4 6 2 3" xfId="10283" xr:uid="{00000000-0005-0000-0000-0000AA020000}"/>
    <cellStyle name="20 % - Markeringsfarve4 6 3" xfId="10284" xr:uid="{00000000-0005-0000-0000-0000AB020000}"/>
    <cellStyle name="20 % - Markeringsfarve4 6 4" xfId="10285" xr:uid="{00000000-0005-0000-0000-0000AC020000}"/>
    <cellStyle name="20 % - Markeringsfarve4 7" xfId="791" xr:uid="{00000000-0005-0000-0000-0000AD020000}"/>
    <cellStyle name="20 % - Markeringsfarve4 7 2" xfId="10286" xr:uid="{00000000-0005-0000-0000-0000AE020000}"/>
    <cellStyle name="20 % - Markeringsfarve4 7 3" xfId="10287" xr:uid="{00000000-0005-0000-0000-0000AF020000}"/>
    <cellStyle name="20 % - Markeringsfarve4 8" xfId="10288" xr:uid="{00000000-0005-0000-0000-0000B0020000}"/>
    <cellStyle name="20 % - Markeringsfarve4 8 2" xfId="10289" xr:uid="{00000000-0005-0000-0000-0000B1020000}"/>
    <cellStyle name="20 % - Markeringsfarve4 8 3" xfId="10290" xr:uid="{00000000-0005-0000-0000-0000B2020000}"/>
    <cellStyle name="20 % - Markeringsfarve4 9" xfId="10291" xr:uid="{00000000-0005-0000-0000-0000B3020000}"/>
    <cellStyle name="20 % - Markeringsfarve4 9 2" xfId="10292" xr:uid="{00000000-0005-0000-0000-0000B4020000}"/>
    <cellStyle name="20 % - Markeringsfarve4 9 3" xfId="10293" xr:uid="{00000000-0005-0000-0000-0000B5020000}"/>
    <cellStyle name="20 % - Markeringsfarve5" xfId="792" xr:uid="{00000000-0005-0000-0000-0000B6020000}"/>
    <cellStyle name="20 % - Markeringsfarve5 10" xfId="10294" xr:uid="{00000000-0005-0000-0000-0000B7020000}"/>
    <cellStyle name="20 % - Markeringsfarve5 10 2" xfId="10295" xr:uid="{00000000-0005-0000-0000-0000B8020000}"/>
    <cellStyle name="20 % - Markeringsfarve5 10 3" xfId="10296" xr:uid="{00000000-0005-0000-0000-0000B9020000}"/>
    <cellStyle name="20 % - Markeringsfarve5 11" xfId="10297" xr:uid="{00000000-0005-0000-0000-0000BA020000}"/>
    <cellStyle name="20 % - Markeringsfarve5 11 2" xfId="10298" xr:uid="{00000000-0005-0000-0000-0000BB020000}"/>
    <cellStyle name="20 % - Markeringsfarve5 12" xfId="10299" xr:uid="{00000000-0005-0000-0000-0000BC020000}"/>
    <cellStyle name="20 % - Markeringsfarve5 2" xfId="793" xr:uid="{00000000-0005-0000-0000-0000BD020000}"/>
    <cellStyle name="20 % - Markeringsfarve5 2 10" xfId="10300" xr:uid="{00000000-0005-0000-0000-0000BE020000}"/>
    <cellStyle name="20 % - Markeringsfarve5 2 2" xfId="794" xr:uid="{00000000-0005-0000-0000-0000BF020000}"/>
    <cellStyle name="20 % - Markeringsfarve5 2 2 2" xfId="795" xr:uid="{00000000-0005-0000-0000-0000C0020000}"/>
    <cellStyle name="20 % - Markeringsfarve5 2 2 2 2" xfId="10301" xr:uid="{00000000-0005-0000-0000-0000C1020000}"/>
    <cellStyle name="20 % - Markeringsfarve5 2 2 2 3" xfId="10302" xr:uid="{00000000-0005-0000-0000-0000C2020000}"/>
    <cellStyle name="20 % - Markeringsfarve5 2 2 3" xfId="10303" xr:uid="{00000000-0005-0000-0000-0000C3020000}"/>
    <cellStyle name="20 % - Markeringsfarve5 2 2 3 2" xfId="10304" xr:uid="{00000000-0005-0000-0000-0000C4020000}"/>
    <cellStyle name="20 % - Markeringsfarve5 2 2 3 3" xfId="10305" xr:uid="{00000000-0005-0000-0000-0000C5020000}"/>
    <cellStyle name="20 % - Markeringsfarve5 2 2 4" xfId="10306" xr:uid="{00000000-0005-0000-0000-0000C6020000}"/>
    <cellStyle name="20 % - Markeringsfarve5 2 2 4 2" xfId="10307" xr:uid="{00000000-0005-0000-0000-0000C7020000}"/>
    <cellStyle name="20 % - Markeringsfarve5 2 2 4 3" xfId="10308" xr:uid="{00000000-0005-0000-0000-0000C8020000}"/>
    <cellStyle name="20 % - Markeringsfarve5 2 2 5" xfId="10309" xr:uid="{00000000-0005-0000-0000-0000C9020000}"/>
    <cellStyle name="20 % - Markeringsfarve5 2 2 5 2" xfId="10310" xr:uid="{00000000-0005-0000-0000-0000CA020000}"/>
    <cellStyle name="20 % - Markeringsfarve5 2 2 5 3" xfId="10311" xr:uid="{00000000-0005-0000-0000-0000CB020000}"/>
    <cellStyle name="20 % - Markeringsfarve5 2 2 6" xfId="10312" xr:uid="{00000000-0005-0000-0000-0000CC020000}"/>
    <cellStyle name="20 % - Markeringsfarve5 2 2 6 2" xfId="10313" xr:uid="{00000000-0005-0000-0000-0000CD020000}"/>
    <cellStyle name="20 % - Markeringsfarve5 2 2 6 3" xfId="10314" xr:uid="{00000000-0005-0000-0000-0000CE020000}"/>
    <cellStyle name="20 % - Markeringsfarve5 2 2 7" xfId="10315" xr:uid="{00000000-0005-0000-0000-0000CF020000}"/>
    <cellStyle name="20 % - Markeringsfarve5 2 2 7 2" xfId="10316" xr:uid="{00000000-0005-0000-0000-0000D0020000}"/>
    <cellStyle name="20 % - Markeringsfarve5 2 2 8" xfId="10317" xr:uid="{00000000-0005-0000-0000-0000D1020000}"/>
    <cellStyle name="20 % - Markeringsfarve5 2 3" xfId="796" xr:uid="{00000000-0005-0000-0000-0000D2020000}"/>
    <cellStyle name="20 % - Markeringsfarve5 2 3 2" xfId="797" xr:uid="{00000000-0005-0000-0000-0000D3020000}"/>
    <cellStyle name="20 % - Markeringsfarve5 2 3 2 2" xfId="10318" xr:uid="{00000000-0005-0000-0000-0000D4020000}"/>
    <cellStyle name="20 % - Markeringsfarve5 2 3 2 3" xfId="10319" xr:uid="{00000000-0005-0000-0000-0000D5020000}"/>
    <cellStyle name="20 % - Markeringsfarve5 2 3 3" xfId="10320" xr:uid="{00000000-0005-0000-0000-0000D6020000}"/>
    <cellStyle name="20 % - Markeringsfarve5 2 3 3 2" xfId="10321" xr:uid="{00000000-0005-0000-0000-0000D7020000}"/>
    <cellStyle name="20 % - Markeringsfarve5 2 3 3 3" xfId="10322" xr:uid="{00000000-0005-0000-0000-0000D8020000}"/>
    <cellStyle name="20 % - Markeringsfarve5 2 3 4" xfId="10323" xr:uid="{00000000-0005-0000-0000-0000D9020000}"/>
    <cellStyle name="20 % - Markeringsfarve5 2 3 4 2" xfId="10324" xr:uid="{00000000-0005-0000-0000-0000DA020000}"/>
    <cellStyle name="20 % - Markeringsfarve5 2 3 4 3" xfId="10325" xr:uid="{00000000-0005-0000-0000-0000DB020000}"/>
    <cellStyle name="20 % - Markeringsfarve5 2 3 5" xfId="10326" xr:uid="{00000000-0005-0000-0000-0000DC020000}"/>
    <cellStyle name="20 % - Markeringsfarve5 2 3 5 2" xfId="10327" xr:uid="{00000000-0005-0000-0000-0000DD020000}"/>
    <cellStyle name="20 % - Markeringsfarve5 2 3 5 3" xfId="10328" xr:uid="{00000000-0005-0000-0000-0000DE020000}"/>
    <cellStyle name="20 % - Markeringsfarve5 2 3 6" xfId="10329" xr:uid="{00000000-0005-0000-0000-0000DF020000}"/>
    <cellStyle name="20 % - Markeringsfarve5 2 3 6 2" xfId="10330" xr:uid="{00000000-0005-0000-0000-0000E0020000}"/>
    <cellStyle name="20 % - Markeringsfarve5 2 3 6 3" xfId="10331" xr:uid="{00000000-0005-0000-0000-0000E1020000}"/>
    <cellStyle name="20 % - Markeringsfarve5 2 3 7" xfId="10332" xr:uid="{00000000-0005-0000-0000-0000E2020000}"/>
    <cellStyle name="20 % - Markeringsfarve5 2 3 7 2" xfId="10333" xr:uid="{00000000-0005-0000-0000-0000E3020000}"/>
    <cellStyle name="20 % - Markeringsfarve5 2 3 8" xfId="10334" xr:uid="{00000000-0005-0000-0000-0000E4020000}"/>
    <cellStyle name="20 % - Markeringsfarve5 2 4" xfId="798" xr:uid="{00000000-0005-0000-0000-0000E5020000}"/>
    <cellStyle name="20 % - Markeringsfarve5 2 4 2" xfId="10335" xr:uid="{00000000-0005-0000-0000-0000E6020000}"/>
    <cellStyle name="20 % - Markeringsfarve5 2 4 3" xfId="10336" xr:uid="{00000000-0005-0000-0000-0000E7020000}"/>
    <cellStyle name="20 % - Markeringsfarve5 2 5" xfId="10337" xr:uid="{00000000-0005-0000-0000-0000E8020000}"/>
    <cellStyle name="20 % - Markeringsfarve5 2 5 2" xfId="10338" xr:uid="{00000000-0005-0000-0000-0000E9020000}"/>
    <cellStyle name="20 % - Markeringsfarve5 2 5 3" xfId="10339" xr:uid="{00000000-0005-0000-0000-0000EA020000}"/>
    <cellStyle name="20 % - Markeringsfarve5 2 6" xfId="10340" xr:uid="{00000000-0005-0000-0000-0000EB020000}"/>
    <cellStyle name="20 % - Markeringsfarve5 2 6 2" xfId="10341" xr:uid="{00000000-0005-0000-0000-0000EC020000}"/>
    <cellStyle name="20 % - Markeringsfarve5 2 6 3" xfId="10342" xr:uid="{00000000-0005-0000-0000-0000ED020000}"/>
    <cellStyle name="20 % - Markeringsfarve5 2 7" xfId="10343" xr:uid="{00000000-0005-0000-0000-0000EE020000}"/>
    <cellStyle name="20 % - Markeringsfarve5 2 7 2" xfId="10344" xr:uid="{00000000-0005-0000-0000-0000EF020000}"/>
    <cellStyle name="20 % - Markeringsfarve5 2 7 3" xfId="10345" xr:uid="{00000000-0005-0000-0000-0000F0020000}"/>
    <cellStyle name="20 % - Markeringsfarve5 2 8" xfId="10346" xr:uid="{00000000-0005-0000-0000-0000F1020000}"/>
    <cellStyle name="20 % - Markeringsfarve5 2 8 2" xfId="10347" xr:uid="{00000000-0005-0000-0000-0000F2020000}"/>
    <cellStyle name="20 % - Markeringsfarve5 2 8 3" xfId="10348" xr:uid="{00000000-0005-0000-0000-0000F3020000}"/>
    <cellStyle name="20 % - Markeringsfarve5 2 9" xfId="10349" xr:uid="{00000000-0005-0000-0000-0000F4020000}"/>
    <cellStyle name="20 % - Markeringsfarve5 2 9 2" xfId="10350" xr:uid="{00000000-0005-0000-0000-0000F5020000}"/>
    <cellStyle name="20 % - Markeringsfarve5 3" xfId="799" xr:uid="{00000000-0005-0000-0000-0000F6020000}"/>
    <cellStyle name="20 % - Markeringsfarve5 3 10" xfId="10351" xr:uid="{00000000-0005-0000-0000-0000F7020000}"/>
    <cellStyle name="20 % - Markeringsfarve5 3 2" xfId="800" xr:uid="{00000000-0005-0000-0000-0000F8020000}"/>
    <cellStyle name="20 % - Markeringsfarve5 3 2 2" xfId="10352" xr:uid="{00000000-0005-0000-0000-0000F9020000}"/>
    <cellStyle name="20 % - Markeringsfarve5 3 2 2 2" xfId="10353" xr:uid="{00000000-0005-0000-0000-0000FA020000}"/>
    <cellStyle name="20 % - Markeringsfarve5 3 2 2 3" xfId="10354" xr:uid="{00000000-0005-0000-0000-0000FB020000}"/>
    <cellStyle name="20 % - Markeringsfarve5 3 2 3" xfId="10355" xr:uid="{00000000-0005-0000-0000-0000FC020000}"/>
    <cellStyle name="20 % - Markeringsfarve5 3 2 3 2" xfId="10356" xr:uid="{00000000-0005-0000-0000-0000FD020000}"/>
    <cellStyle name="20 % - Markeringsfarve5 3 2 3 3" xfId="10357" xr:uid="{00000000-0005-0000-0000-0000FE020000}"/>
    <cellStyle name="20 % - Markeringsfarve5 3 2 4" xfId="10358" xr:uid="{00000000-0005-0000-0000-0000FF020000}"/>
    <cellStyle name="20 % - Markeringsfarve5 3 2 4 2" xfId="10359" xr:uid="{00000000-0005-0000-0000-000000030000}"/>
    <cellStyle name="20 % - Markeringsfarve5 3 2 4 3" xfId="10360" xr:uid="{00000000-0005-0000-0000-000001030000}"/>
    <cellStyle name="20 % - Markeringsfarve5 3 2 5" xfId="10361" xr:uid="{00000000-0005-0000-0000-000002030000}"/>
    <cellStyle name="20 % - Markeringsfarve5 3 2 5 2" xfId="10362" xr:uid="{00000000-0005-0000-0000-000003030000}"/>
    <cellStyle name="20 % - Markeringsfarve5 3 2 5 3" xfId="10363" xr:uid="{00000000-0005-0000-0000-000004030000}"/>
    <cellStyle name="20 % - Markeringsfarve5 3 2 6" xfId="10364" xr:uid="{00000000-0005-0000-0000-000005030000}"/>
    <cellStyle name="20 % - Markeringsfarve5 3 2 6 2" xfId="10365" xr:uid="{00000000-0005-0000-0000-000006030000}"/>
    <cellStyle name="20 % - Markeringsfarve5 3 2 6 3" xfId="10366" xr:uid="{00000000-0005-0000-0000-000007030000}"/>
    <cellStyle name="20 % - Markeringsfarve5 3 2 7" xfId="10367" xr:uid="{00000000-0005-0000-0000-000008030000}"/>
    <cellStyle name="20 % - Markeringsfarve5 3 2 7 2" xfId="10368" xr:uid="{00000000-0005-0000-0000-000009030000}"/>
    <cellStyle name="20 % - Markeringsfarve5 3 2 8" xfId="10369" xr:uid="{00000000-0005-0000-0000-00000A030000}"/>
    <cellStyle name="20 % - Markeringsfarve5 3 3" xfId="10370" xr:uid="{00000000-0005-0000-0000-00000B030000}"/>
    <cellStyle name="20 % - Markeringsfarve5 3 3 2" xfId="10371" xr:uid="{00000000-0005-0000-0000-00000C030000}"/>
    <cellStyle name="20 % - Markeringsfarve5 3 3 2 2" xfId="10372" xr:uid="{00000000-0005-0000-0000-00000D030000}"/>
    <cellStyle name="20 % - Markeringsfarve5 3 3 2 3" xfId="10373" xr:uid="{00000000-0005-0000-0000-00000E030000}"/>
    <cellStyle name="20 % - Markeringsfarve5 3 3 3" xfId="10374" xr:uid="{00000000-0005-0000-0000-00000F030000}"/>
    <cellStyle name="20 % - Markeringsfarve5 3 3 3 2" xfId="10375" xr:uid="{00000000-0005-0000-0000-000010030000}"/>
    <cellStyle name="20 % - Markeringsfarve5 3 3 3 3" xfId="10376" xr:uid="{00000000-0005-0000-0000-000011030000}"/>
    <cellStyle name="20 % - Markeringsfarve5 3 3 4" xfId="10377" xr:uid="{00000000-0005-0000-0000-000012030000}"/>
    <cellStyle name="20 % - Markeringsfarve5 3 3 4 2" xfId="10378" xr:uid="{00000000-0005-0000-0000-000013030000}"/>
    <cellStyle name="20 % - Markeringsfarve5 3 3 4 3" xfId="10379" xr:uid="{00000000-0005-0000-0000-000014030000}"/>
    <cellStyle name="20 % - Markeringsfarve5 3 3 5" xfId="10380" xr:uid="{00000000-0005-0000-0000-000015030000}"/>
    <cellStyle name="20 % - Markeringsfarve5 3 3 5 2" xfId="10381" xr:uid="{00000000-0005-0000-0000-000016030000}"/>
    <cellStyle name="20 % - Markeringsfarve5 3 3 5 3" xfId="10382" xr:uid="{00000000-0005-0000-0000-000017030000}"/>
    <cellStyle name="20 % - Markeringsfarve5 3 3 6" xfId="10383" xr:uid="{00000000-0005-0000-0000-000018030000}"/>
    <cellStyle name="20 % - Markeringsfarve5 3 3 6 2" xfId="10384" xr:uid="{00000000-0005-0000-0000-000019030000}"/>
    <cellStyle name="20 % - Markeringsfarve5 3 3 6 3" xfId="10385" xr:uid="{00000000-0005-0000-0000-00001A030000}"/>
    <cellStyle name="20 % - Markeringsfarve5 3 3 7" xfId="10386" xr:uid="{00000000-0005-0000-0000-00001B030000}"/>
    <cellStyle name="20 % - Markeringsfarve5 3 3 7 2" xfId="10387" xr:uid="{00000000-0005-0000-0000-00001C030000}"/>
    <cellStyle name="20 % - Markeringsfarve5 3 3 8" xfId="10388" xr:uid="{00000000-0005-0000-0000-00001D030000}"/>
    <cellStyle name="20 % - Markeringsfarve5 3 4" xfId="10389" xr:uid="{00000000-0005-0000-0000-00001E030000}"/>
    <cellStyle name="20 % - Markeringsfarve5 3 4 2" xfId="10390" xr:uid="{00000000-0005-0000-0000-00001F030000}"/>
    <cellStyle name="20 % - Markeringsfarve5 3 4 3" xfId="10391" xr:uid="{00000000-0005-0000-0000-000020030000}"/>
    <cellStyle name="20 % - Markeringsfarve5 3 5" xfId="10392" xr:uid="{00000000-0005-0000-0000-000021030000}"/>
    <cellStyle name="20 % - Markeringsfarve5 3 5 2" xfId="10393" xr:uid="{00000000-0005-0000-0000-000022030000}"/>
    <cellStyle name="20 % - Markeringsfarve5 3 5 3" xfId="10394" xr:uid="{00000000-0005-0000-0000-000023030000}"/>
    <cellStyle name="20 % - Markeringsfarve5 3 6" xfId="10395" xr:uid="{00000000-0005-0000-0000-000024030000}"/>
    <cellStyle name="20 % - Markeringsfarve5 3 6 2" xfId="10396" xr:uid="{00000000-0005-0000-0000-000025030000}"/>
    <cellStyle name="20 % - Markeringsfarve5 3 6 3" xfId="10397" xr:uid="{00000000-0005-0000-0000-000026030000}"/>
    <cellStyle name="20 % - Markeringsfarve5 3 7" xfId="10398" xr:uid="{00000000-0005-0000-0000-000027030000}"/>
    <cellStyle name="20 % - Markeringsfarve5 3 7 2" xfId="10399" xr:uid="{00000000-0005-0000-0000-000028030000}"/>
    <cellStyle name="20 % - Markeringsfarve5 3 7 3" xfId="10400" xr:uid="{00000000-0005-0000-0000-000029030000}"/>
    <cellStyle name="20 % - Markeringsfarve5 3 8" xfId="10401" xr:uid="{00000000-0005-0000-0000-00002A030000}"/>
    <cellStyle name="20 % - Markeringsfarve5 3 8 2" xfId="10402" xr:uid="{00000000-0005-0000-0000-00002B030000}"/>
    <cellStyle name="20 % - Markeringsfarve5 3 8 3" xfId="10403" xr:uid="{00000000-0005-0000-0000-00002C030000}"/>
    <cellStyle name="20 % - Markeringsfarve5 3 9" xfId="10404" xr:uid="{00000000-0005-0000-0000-00002D030000}"/>
    <cellStyle name="20 % - Markeringsfarve5 3 9 2" xfId="10405" xr:uid="{00000000-0005-0000-0000-00002E030000}"/>
    <cellStyle name="20 % - Markeringsfarve5 4" xfId="801" xr:uid="{00000000-0005-0000-0000-00002F030000}"/>
    <cellStyle name="20 % - Markeringsfarve5 4 2" xfId="802" xr:uid="{00000000-0005-0000-0000-000030030000}"/>
    <cellStyle name="20 % - Markeringsfarve5 4 2 2" xfId="10406" xr:uid="{00000000-0005-0000-0000-000031030000}"/>
    <cellStyle name="20 % - Markeringsfarve5 4 2 3" xfId="10407" xr:uid="{00000000-0005-0000-0000-000032030000}"/>
    <cellStyle name="20 % - Markeringsfarve5 4 3" xfId="10408" xr:uid="{00000000-0005-0000-0000-000033030000}"/>
    <cellStyle name="20 % - Markeringsfarve5 4 3 2" xfId="10409" xr:uid="{00000000-0005-0000-0000-000034030000}"/>
    <cellStyle name="20 % - Markeringsfarve5 4 3 3" xfId="10410" xr:uid="{00000000-0005-0000-0000-000035030000}"/>
    <cellStyle name="20 % - Markeringsfarve5 4 4" xfId="10411" xr:uid="{00000000-0005-0000-0000-000036030000}"/>
    <cellStyle name="20 % - Markeringsfarve5 4 4 2" xfId="10412" xr:uid="{00000000-0005-0000-0000-000037030000}"/>
    <cellStyle name="20 % - Markeringsfarve5 4 4 3" xfId="10413" xr:uid="{00000000-0005-0000-0000-000038030000}"/>
    <cellStyle name="20 % - Markeringsfarve5 4 5" xfId="10414" xr:uid="{00000000-0005-0000-0000-000039030000}"/>
    <cellStyle name="20 % - Markeringsfarve5 4 5 2" xfId="10415" xr:uid="{00000000-0005-0000-0000-00003A030000}"/>
    <cellStyle name="20 % - Markeringsfarve5 4 5 3" xfId="10416" xr:uid="{00000000-0005-0000-0000-00003B030000}"/>
    <cellStyle name="20 % - Markeringsfarve5 4 6" xfId="10417" xr:uid="{00000000-0005-0000-0000-00003C030000}"/>
    <cellStyle name="20 % - Markeringsfarve5 4 6 2" xfId="10418" xr:uid="{00000000-0005-0000-0000-00003D030000}"/>
    <cellStyle name="20 % - Markeringsfarve5 4 6 3" xfId="10419" xr:uid="{00000000-0005-0000-0000-00003E030000}"/>
    <cellStyle name="20 % - Markeringsfarve5 4 7" xfId="10420" xr:uid="{00000000-0005-0000-0000-00003F030000}"/>
    <cellStyle name="20 % - Markeringsfarve5 4 7 2" xfId="10421" xr:uid="{00000000-0005-0000-0000-000040030000}"/>
    <cellStyle name="20 % - Markeringsfarve5 4 8" xfId="10422" xr:uid="{00000000-0005-0000-0000-000041030000}"/>
    <cellStyle name="20 % - Markeringsfarve5 5" xfId="803" xr:uid="{00000000-0005-0000-0000-000042030000}"/>
    <cellStyle name="20 % - Markeringsfarve5 5 2" xfId="804" xr:uid="{00000000-0005-0000-0000-000043030000}"/>
    <cellStyle name="20 % - Markeringsfarve5 5 2 2" xfId="10423" xr:uid="{00000000-0005-0000-0000-000044030000}"/>
    <cellStyle name="20 % - Markeringsfarve5 5 2 3" xfId="10424" xr:uid="{00000000-0005-0000-0000-000045030000}"/>
    <cellStyle name="20 % - Markeringsfarve5 5 3" xfId="10425" xr:uid="{00000000-0005-0000-0000-000046030000}"/>
    <cellStyle name="20 % - Markeringsfarve5 5 3 2" xfId="10426" xr:uid="{00000000-0005-0000-0000-000047030000}"/>
    <cellStyle name="20 % - Markeringsfarve5 5 3 3" xfId="10427" xr:uid="{00000000-0005-0000-0000-000048030000}"/>
    <cellStyle name="20 % - Markeringsfarve5 5 4" xfId="10428" xr:uid="{00000000-0005-0000-0000-000049030000}"/>
    <cellStyle name="20 % - Markeringsfarve5 5 4 2" xfId="10429" xr:uid="{00000000-0005-0000-0000-00004A030000}"/>
    <cellStyle name="20 % - Markeringsfarve5 5 4 3" xfId="10430" xr:uid="{00000000-0005-0000-0000-00004B030000}"/>
    <cellStyle name="20 % - Markeringsfarve5 5 5" xfId="10431" xr:uid="{00000000-0005-0000-0000-00004C030000}"/>
    <cellStyle name="20 % - Markeringsfarve5 5 5 2" xfId="10432" xr:uid="{00000000-0005-0000-0000-00004D030000}"/>
    <cellStyle name="20 % - Markeringsfarve5 5 5 3" xfId="10433" xr:uid="{00000000-0005-0000-0000-00004E030000}"/>
    <cellStyle name="20 % - Markeringsfarve5 5 6" xfId="10434" xr:uid="{00000000-0005-0000-0000-00004F030000}"/>
    <cellStyle name="20 % - Markeringsfarve5 5 6 2" xfId="10435" xr:uid="{00000000-0005-0000-0000-000050030000}"/>
    <cellStyle name="20 % - Markeringsfarve5 5 6 3" xfId="10436" xr:uid="{00000000-0005-0000-0000-000051030000}"/>
    <cellStyle name="20 % - Markeringsfarve5 5 7" xfId="10437" xr:uid="{00000000-0005-0000-0000-000052030000}"/>
    <cellStyle name="20 % - Markeringsfarve5 5 7 2" xfId="10438" xr:uid="{00000000-0005-0000-0000-000053030000}"/>
    <cellStyle name="20 % - Markeringsfarve5 5 8" xfId="10439" xr:uid="{00000000-0005-0000-0000-000054030000}"/>
    <cellStyle name="20 % - Markeringsfarve5 6" xfId="805" xr:uid="{00000000-0005-0000-0000-000055030000}"/>
    <cellStyle name="20 % - Markeringsfarve5 6 2" xfId="806" xr:uid="{00000000-0005-0000-0000-000056030000}"/>
    <cellStyle name="20 % - Markeringsfarve5 6 3" xfId="10440" xr:uid="{00000000-0005-0000-0000-000057030000}"/>
    <cellStyle name="20 % - Markeringsfarve5 7" xfId="807" xr:uid="{00000000-0005-0000-0000-000058030000}"/>
    <cellStyle name="20 % - Markeringsfarve5 7 2" xfId="10441" xr:uid="{00000000-0005-0000-0000-000059030000}"/>
    <cellStyle name="20 % - Markeringsfarve5 7 3" xfId="10442" xr:uid="{00000000-0005-0000-0000-00005A030000}"/>
    <cellStyle name="20 % - Markeringsfarve5 8" xfId="10443" xr:uid="{00000000-0005-0000-0000-00005B030000}"/>
    <cellStyle name="20 % - Markeringsfarve5 8 2" xfId="10444" xr:uid="{00000000-0005-0000-0000-00005C030000}"/>
    <cellStyle name="20 % - Markeringsfarve5 8 3" xfId="10445" xr:uid="{00000000-0005-0000-0000-00005D030000}"/>
    <cellStyle name="20 % - Markeringsfarve5 9" xfId="10446" xr:uid="{00000000-0005-0000-0000-00005E030000}"/>
    <cellStyle name="20 % - Markeringsfarve5 9 2" xfId="10447" xr:uid="{00000000-0005-0000-0000-00005F030000}"/>
    <cellStyle name="20 % - Markeringsfarve5 9 3" xfId="10448" xr:uid="{00000000-0005-0000-0000-000060030000}"/>
    <cellStyle name="20 % - Markeringsfarve6" xfId="808" xr:uid="{00000000-0005-0000-0000-000061030000}"/>
    <cellStyle name="20 % - Markeringsfarve6 10" xfId="10449" xr:uid="{00000000-0005-0000-0000-000062030000}"/>
    <cellStyle name="20 % - Markeringsfarve6 10 2" xfId="10450" xr:uid="{00000000-0005-0000-0000-000063030000}"/>
    <cellStyle name="20 % - Markeringsfarve6 10 3" xfId="10451" xr:uid="{00000000-0005-0000-0000-000064030000}"/>
    <cellStyle name="20 % - Markeringsfarve6 11" xfId="10452" xr:uid="{00000000-0005-0000-0000-000065030000}"/>
    <cellStyle name="20 % - Markeringsfarve6 11 2" xfId="10453" xr:uid="{00000000-0005-0000-0000-000066030000}"/>
    <cellStyle name="20 % - Markeringsfarve6 12" xfId="10454" xr:uid="{00000000-0005-0000-0000-000067030000}"/>
    <cellStyle name="20 % - Markeringsfarve6 2" xfId="809" xr:uid="{00000000-0005-0000-0000-000068030000}"/>
    <cellStyle name="20 % - Markeringsfarve6 2 10" xfId="10455" xr:uid="{00000000-0005-0000-0000-000069030000}"/>
    <cellStyle name="20 % - Markeringsfarve6 2 2" xfId="810" xr:uid="{00000000-0005-0000-0000-00006A030000}"/>
    <cellStyle name="20 % - Markeringsfarve6 2 2 2" xfId="811" xr:uid="{00000000-0005-0000-0000-00006B030000}"/>
    <cellStyle name="20 % - Markeringsfarve6 2 2 2 2" xfId="10456" xr:uid="{00000000-0005-0000-0000-00006C030000}"/>
    <cellStyle name="20 % - Markeringsfarve6 2 2 2 3" xfId="10457" xr:uid="{00000000-0005-0000-0000-00006D030000}"/>
    <cellStyle name="20 % - Markeringsfarve6 2 2 3" xfId="10458" xr:uid="{00000000-0005-0000-0000-00006E030000}"/>
    <cellStyle name="20 % - Markeringsfarve6 2 2 3 2" xfId="10459" xr:uid="{00000000-0005-0000-0000-00006F030000}"/>
    <cellStyle name="20 % - Markeringsfarve6 2 2 3 3" xfId="10460" xr:uid="{00000000-0005-0000-0000-000070030000}"/>
    <cellStyle name="20 % - Markeringsfarve6 2 2 4" xfId="10461" xr:uid="{00000000-0005-0000-0000-000071030000}"/>
    <cellStyle name="20 % - Markeringsfarve6 2 2 4 2" xfId="10462" xr:uid="{00000000-0005-0000-0000-000072030000}"/>
    <cellStyle name="20 % - Markeringsfarve6 2 2 4 3" xfId="10463" xr:uid="{00000000-0005-0000-0000-000073030000}"/>
    <cellStyle name="20 % - Markeringsfarve6 2 2 5" xfId="10464" xr:uid="{00000000-0005-0000-0000-000074030000}"/>
    <cellStyle name="20 % - Markeringsfarve6 2 2 5 2" xfId="10465" xr:uid="{00000000-0005-0000-0000-000075030000}"/>
    <cellStyle name="20 % - Markeringsfarve6 2 2 5 3" xfId="10466" xr:uid="{00000000-0005-0000-0000-000076030000}"/>
    <cellStyle name="20 % - Markeringsfarve6 2 2 6" xfId="10467" xr:uid="{00000000-0005-0000-0000-000077030000}"/>
    <cellStyle name="20 % - Markeringsfarve6 2 2 6 2" xfId="10468" xr:uid="{00000000-0005-0000-0000-000078030000}"/>
    <cellStyle name="20 % - Markeringsfarve6 2 2 6 3" xfId="10469" xr:uid="{00000000-0005-0000-0000-000079030000}"/>
    <cellStyle name="20 % - Markeringsfarve6 2 2 7" xfId="10470" xr:uid="{00000000-0005-0000-0000-00007A030000}"/>
    <cellStyle name="20 % - Markeringsfarve6 2 2 7 2" xfId="10471" xr:uid="{00000000-0005-0000-0000-00007B030000}"/>
    <cellStyle name="20 % - Markeringsfarve6 2 2 8" xfId="10472" xr:uid="{00000000-0005-0000-0000-00007C030000}"/>
    <cellStyle name="20 % - Markeringsfarve6 2 3" xfId="812" xr:uid="{00000000-0005-0000-0000-00007D030000}"/>
    <cellStyle name="20 % - Markeringsfarve6 2 3 2" xfId="813" xr:uid="{00000000-0005-0000-0000-00007E030000}"/>
    <cellStyle name="20 % - Markeringsfarve6 2 3 2 2" xfId="10473" xr:uid="{00000000-0005-0000-0000-00007F030000}"/>
    <cellStyle name="20 % - Markeringsfarve6 2 3 2 3" xfId="10474" xr:uid="{00000000-0005-0000-0000-000080030000}"/>
    <cellStyle name="20 % - Markeringsfarve6 2 3 3" xfId="10475" xr:uid="{00000000-0005-0000-0000-000081030000}"/>
    <cellStyle name="20 % - Markeringsfarve6 2 3 3 2" xfId="10476" xr:uid="{00000000-0005-0000-0000-000082030000}"/>
    <cellStyle name="20 % - Markeringsfarve6 2 3 3 3" xfId="10477" xr:uid="{00000000-0005-0000-0000-000083030000}"/>
    <cellStyle name="20 % - Markeringsfarve6 2 3 4" xfId="10478" xr:uid="{00000000-0005-0000-0000-000084030000}"/>
    <cellStyle name="20 % - Markeringsfarve6 2 3 4 2" xfId="10479" xr:uid="{00000000-0005-0000-0000-000085030000}"/>
    <cellStyle name="20 % - Markeringsfarve6 2 3 4 3" xfId="10480" xr:uid="{00000000-0005-0000-0000-000086030000}"/>
    <cellStyle name="20 % - Markeringsfarve6 2 3 5" xfId="10481" xr:uid="{00000000-0005-0000-0000-000087030000}"/>
    <cellStyle name="20 % - Markeringsfarve6 2 3 5 2" xfId="10482" xr:uid="{00000000-0005-0000-0000-000088030000}"/>
    <cellStyle name="20 % - Markeringsfarve6 2 3 5 3" xfId="10483" xr:uid="{00000000-0005-0000-0000-000089030000}"/>
    <cellStyle name="20 % - Markeringsfarve6 2 3 6" xfId="10484" xr:uid="{00000000-0005-0000-0000-00008A030000}"/>
    <cellStyle name="20 % - Markeringsfarve6 2 3 6 2" xfId="10485" xr:uid="{00000000-0005-0000-0000-00008B030000}"/>
    <cellStyle name="20 % - Markeringsfarve6 2 3 6 3" xfId="10486" xr:uid="{00000000-0005-0000-0000-00008C030000}"/>
    <cellStyle name="20 % - Markeringsfarve6 2 3 7" xfId="10487" xr:uid="{00000000-0005-0000-0000-00008D030000}"/>
    <cellStyle name="20 % - Markeringsfarve6 2 3 7 2" xfId="10488" xr:uid="{00000000-0005-0000-0000-00008E030000}"/>
    <cellStyle name="20 % - Markeringsfarve6 2 3 8" xfId="10489" xr:uid="{00000000-0005-0000-0000-00008F030000}"/>
    <cellStyle name="20 % - Markeringsfarve6 2 4" xfId="814" xr:uid="{00000000-0005-0000-0000-000090030000}"/>
    <cellStyle name="20 % - Markeringsfarve6 2 4 2" xfId="10490" xr:uid="{00000000-0005-0000-0000-000091030000}"/>
    <cellStyle name="20 % - Markeringsfarve6 2 4 3" xfId="10491" xr:uid="{00000000-0005-0000-0000-000092030000}"/>
    <cellStyle name="20 % - Markeringsfarve6 2 5" xfId="10492" xr:uid="{00000000-0005-0000-0000-000093030000}"/>
    <cellStyle name="20 % - Markeringsfarve6 2 5 2" xfId="10493" xr:uid="{00000000-0005-0000-0000-000094030000}"/>
    <cellStyle name="20 % - Markeringsfarve6 2 5 3" xfId="10494" xr:uid="{00000000-0005-0000-0000-000095030000}"/>
    <cellStyle name="20 % - Markeringsfarve6 2 6" xfId="10495" xr:uid="{00000000-0005-0000-0000-000096030000}"/>
    <cellStyle name="20 % - Markeringsfarve6 2 6 2" xfId="10496" xr:uid="{00000000-0005-0000-0000-000097030000}"/>
    <cellStyle name="20 % - Markeringsfarve6 2 6 3" xfId="10497" xr:uid="{00000000-0005-0000-0000-000098030000}"/>
    <cellStyle name="20 % - Markeringsfarve6 2 7" xfId="10498" xr:uid="{00000000-0005-0000-0000-000099030000}"/>
    <cellStyle name="20 % - Markeringsfarve6 2 7 2" xfId="10499" xr:uid="{00000000-0005-0000-0000-00009A030000}"/>
    <cellStyle name="20 % - Markeringsfarve6 2 7 3" xfId="10500" xr:uid="{00000000-0005-0000-0000-00009B030000}"/>
    <cellStyle name="20 % - Markeringsfarve6 2 8" xfId="10501" xr:uid="{00000000-0005-0000-0000-00009C030000}"/>
    <cellStyle name="20 % - Markeringsfarve6 2 8 2" xfId="10502" xr:uid="{00000000-0005-0000-0000-00009D030000}"/>
    <cellStyle name="20 % - Markeringsfarve6 2 8 3" xfId="10503" xr:uid="{00000000-0005-0000-0000-00009E030000}"/>
    <cellStyle name="20 % - Markeringsfarve6 2 9" xfId="10504" xr:uid="{00000000-0005-0000-0000-00009F030000}"/>
    <cellStyle name="20 % - Markeringsfarve6 2 9 2" xfId="10505" xr:uid="{00000000-0005-0000-0000-0000A0030000}"/>
    <cellStyle name="20 % - Markeringsfarve6 3" xfId="815" xr:uid="{00000000-0005-0000-0000-0000A1030000}"/>
    <cellStyle name="20 % - Markeringsfarve6 3 10" xfId="10506" xr:uid="{00000000-0005-0000-0000-0000A2030000}"/>
    <cellStyle name="20 % - Markeringsfarve6 3 2" xfId="816" xr:uid="{00000000-0005-0000-0000-0000A3030000}"/>
    <cellStyle name="20 % - Markeringsfarve6 3 2 2" xfId="10507" xr:uid="{00000000-0005-0000-0000-0000A4030000}"/>
    <cellStyle name="20 % - Markeringsfarve6 3 2 2 2" xfId="10508" xr:uid="{00000000-0005-0000-0000-0000A5030000}"/>
    <cellStyle name="20 % - Markeringsfarve6 3 2 2 3" xfId="10509" xr:uid="{00000000-0005-0000-0000-0000A6030000}"/>
    <cellStyle name="20 % - Markeringsfarve6 3 2 3" xfId="10510" xr:uid="{00000000-0005-0000-0000-0000A7030000}"/>
    <cellStyle name="20 % - Markeringsfarve6 3 2 3 2" xfId="10511" xr:uid="{00000000-0005-0000-0000-0000A8030000}"/>
    <cellStyle name="20 % - Markeringsfarve6 3 2 3 3" xfId="10512" xr:uid="{00000000-0005-0000-0000-0000A9030000}"/>
    <cellStyle name="20 % - Markeringsfarve6 3 2 4" xfId="10513" xr:uid="{00000000-0005-0000-0000-0000AA030000}"/>
    <cellStyle name="20 % - Markeringsfarve6 3 2 4 2" xfId="10514" xr:uid="{00000000-0005-0000-0000-0000AB030000}"/>
    <cellStyle name="20 % - Markeringsfarve6 3 2 4 3" xfId="10515" xr:uid="{00000000-0005-0000-0000-0000AC030000}"/>
    <cellStyle name="20 % - Markeringsfarve6 3 2 5" xfId="10516" xr:uid="{00000000-0005-0000-0000-0000AD030000}"/>
    <cellStyle name="20 % - Markeringsfarve6 3 2 5 2" xfId="10517" xr:uid="{00000000-0005-0000-0000-0000AE030000}"/>
    <cellStyle name="20 % - Markeringsfarve6 3 2 5 3" xfId="10518" xr:uid="{00000000-0005-0000-0000-0000AF030000}"/>
    <cellStyle name="20 % - Markeringsfarve6 3 2 6" xfId="10519" xr:uid="{00000000-0005-0000-0000-0000B0030000}"/>
    <cellStyle name="20 % - Markeringsfarve6 3 2 6 2" xfId="10520" xr:uid="{00000000-0005-0000-0000-0000B1030000}"/>
    <cellStyle name="20 % - Markeringsfarve6 3 2 6 3" xfId="10521" xr:uid="{00000000-0005-0000-0000-0000B2030000}"/>
    <cellStyle name="20 % - Markeringsfarve6 3 2 7" xfId="10522" xr:uid="{00000000-0005-0000-0000-0000B3030000}"/>
    <cellStyle name="20 % - Markeringsfarve6 3 2 7 2" xfId="10523" xr:uid="{00000000-0005-0000-0000-0000B4030000}"/>
    <cellStyle name="20 % - Markeringsfarve6 3 2 8" xfId="10524" xr:uid="{00000000-0005-0000-0000-0000B5030000}"/>
    <cellStyle name="20 % - Markeringsfarve6 3 3" xfId="10525" xr:uid="{00000000-0005-0000-0000-0000B6030000}"/>
    <cellStyle name="20 % - Markeringsfarve6 3 3 2" xfId="10526" xr:uid="{00000000-0005-0000-0000-0000B7030000}"/>
    <cellStyle name="20 % - Markeringsfarve6 3 3 2 2" xfId="10527" xr:uid="{00000000-0005-0000-0000-0000B8030000}"/>
    <cellStyle name="20 % - Markeringsfarve6 3 3 2 3" xfId="10528" xr:uid="{00000000-0005-0000-0000-0000B9030000}"/>
    <cellStyle name="20 % - Markeringsfarve6 3 3 3" xfId="10529" xr:uid="{00000000-0005-0000-0000-0000BA030000}"/>
    <cellStyle name="20 % - Markeringsfarve6 3 3 3 2" xfId="10530" xr:uid="{00000000-0005-0000-0000-0000BB030000}"/>
    <cellStyle name="20 % - Markeringsfarve6 3 3 3 3" xfId="10531" xr:uid="{00000000-0005-0000-0000-0000BC030000}"/>
    <cellStyle name="20 % - Markeringsfarve6 3 3 4" xfId="10532" xr:uid="{00000000-0005-0000-0000-0000BD030000}"/>
    <cellStyle name="20 % - Markeringsfarve6 3 3 4 2" xfId="10533" xr:uid="{00000000-0005-0000-0000-0000BE030000}"/>
    <cellStyle name="20 % - Markeringsfarve6 3 3 4 3" xfId="10534" xr:uid="{00000000-0005-0000-0000-0000BF030000}"/>
    <cellStyle name="20 % - Markeringsfarve6 3 3 5" xfId="10535" xr:uid="{00000000-0005-0000-0000-0000C0030000}"/>
    <cellStyle name="20 % - Markeringsfarve6 3 3 5 2" xfId="10536" xr:uid="{00000000-0005-0000-0000-0000C1030000}"/>
    <cellStyle name="20 % - Markeringsfarve6 3 3 5 3" xfId="10537" xr:uid="{00000000-0005-0000-0000-0000C2030000}"/>
    <cellStyle name="20 % - Markeringsfarve6 3 3 6" xfId="10538" xr:uid="{00000000-0005-0000-0000-0000C3030000}"/>
    <cellStyle name="20 % - Markeringsfarve6 3 3 6 2" xfId="10539" xr:uid="{00000000-0005-0000-0000-0000C4030000}"/>
    <cellStyle name="20 % - Markeringsfarve6 3 3 6 3" xfId="10540" xr:uid="{00000000-0005-0000-0000-0000C5030000}"/>
    <cellStyle name="20 % - Markeringsfarve6 3 3 7" xfId="10541" xr:uid="{00000000-0005-0000-0000-0000C6030000}"/>
    <cellStyle name="20 % - Markeringsfarve6 3 3 7 2" xfId="10542" xr:uid="{00000000-0005-0000-0000-0000C7030000}"/>
    <cellStyle name="20 % - Markeringsfarve6 3 3 8" xfId="10543" xr:uid="{00000000-0005-0000-0000-0000C8030000}"/>
    <cellStyle name="20 % - Markeringsfarve6 3 4" xfId="10544" xr:uid="{00000000-0005-0000-0000-0000C9030000}"/>
    <cellStyle name="20 % - Markeringsfarve6 3 4 2" xfId="10545" xr:uid="{00000000-0005-0000-0000-0000CA030000}"/>
    <cellStyle name="20 % - Markeringsfarve6 3 4 3" xfId="10546" xr:uid="{00000000-0005-0000-0000-0000CB030000}"/>
    <cellStyle name="20 % - Markeringsfarve6 3 5" xfId="10547" xr:uid="{00000000-0005-0000-0000-0000CC030000}"/>
    <cellStyle name="20 % - Markeringsfarve6 3 5 2" xfId="10548" xr:uid="{00000000-0005-0000-0000-0000CD030000}"/>
    <cellStyle name="20 % - Markeringsfarve6 3 5 3" xfId="10549" xr:uid="{00000000-0005-0000-0000-0000CE030000}"/>
    <cellStyle name="20 % - Markeringsfarve6 3 6" xfId="10550" xr:uid="{00000000-0005-0000-0000-0000CF030000}"/>
    <cellStyle name="20 % - Markeringsfarve6 3 6 2" xfId="10551" xr:uid="{00000000-0005-0000-0000-0000D0030000}"/>
    <cellStyle name="20 % - Markeringsfarve6 3 6 3" xfId="10552" xr:uid="{00000000-0005-0000-0000-0000D1030000}"/>
    <cellStyle name="20 % - Markeringsfarve6 3 7" xfId="10553" xr:uid="{00000000-0005-0000-0000-0000D2030000}"/>
    <cellStyle name="20 % - Markeringsfarve6 3 7 2" xfId="10554" xr:uid="{00000000-0005-0000-0000-0000D3030000}"/>
    <cellStyle name="20 % - Markeringsfarve6 3 7 3" xfId="10555" xr:uid="{00000000-0005-0000-0000-0000D4030000}"/>
    <cellStyle name="20 % - Markeringsfarve6 3 8" xfId="10556" xr:uid="{00000000-0005-0000-0000-0000D5030000}"/>
    <cellStyle name="20 % - Markeringsfarve6 3 8 2" xfId="10557" xr:uid="{00000000-0005-0000-0000-0000D6030000}"/>
    <cellStyle name="20 % - Markeringsfarve6 3 8 3" xfId="10558" xr:uid="{00000000-0005-0000-0000-0000D7030000}"/>
    <cellStyle name="20 % - Markeringsfarve6 3 9" xfId="10559" xr:uid="{00000000-0005-0000-0000-0000D8030000}"/>
    <cellStyle name="20 % - Markeringsfarve6 3 9 2" xfId="10560" xr:uid="{00000000-0005-0000-0000-0000D9030000}"/>
    <cellStyle name="20 % - Markeringsfarve6 4" xfId="817" xr:uid="{00000000-0005-0000-0000-0000DA030000}"/>
    <cellStyle name="20 % - Markeringsfarve6 4 2" xfId="818" xr:uid="{00000000-0005-0000-0000-0000DB030000}"/>
    <cellStyle name="20 % - Markeringsfarve6 4 2 2" xfId="10561" xr:uid="{00000000-0005-0000-0000-0000DC030000}"/>
    <cellStyle name="20 % - Markeringsfarve6 4 2 3" xfId="10562" xr:uid="{00000000-0005-0000-0000-0000DD030000}"/>
    <cellStyle name="20 % - Markeringsfarve6 4 3" xfId="10563" xr:uid="{00000000-0005-0000-0000-0000DE030000}"/>
    <cellStyle name="20 % - Markeringsfarve6 4 3 2" xfId="10564" xr:uid="{00000000-0005-0000-0000-0000DF030000}"/>
    <cellStyle name="20 % - Markeringsfarve6 4 3 3" xfId="10565" xr:uid="{00000000-0005-0000-0000-0000E0030000}"/>
    <cellStyle name="20 % - Markeringsfarve6 4 4" xfId="10566" xr:uid="{00000000-0005-0000-0000-0000E1030000}"/>
    <cellStyle name="20 % - Markeringsfarve6 4 4 2" xfId="10567" xr:uid="{00000000-0005-0000-0000-0000E2030000}"/>
    <cellStyle name="20 % - Markeringsfarve6 4 4 3" xfId="10568" xr:uid="{00000000-0005-0000-0000-0000E3030000}"/>
    <cellStyle name="20 % - Markeringsfarve6 4 5" xfId="10569" xr:uid="{00000000-0005-0000-0000-0000E4030000}"/>
    <cellStyle name="20 % - Markeringsfarve6 4 5 2" xfId="10570" xr:uid="{00000000-0005-0000-0000-0000E5030000}"/>
    <cellStyle name="20 % - Markeringsfarve6 4 5 3" xfId="10571" xr:uid="{00000000-0005-0000-0000-0000E6030000}"/>
    <cellStyle name="20 % - Markeringsfarve6 4 6" xfId="10572" xr:uid="{00000000-0005-0000-0000-0000E7030000}"/>
    <cellStyle name="20 % - Markeringsfarve6 4 6 2" xfId="10573" xr:uid="{00000000-0005-0000-0000-0000E8030000}"/>
    <cellStyle name="20 % - Markeringsfarve6 4 6 3" xfId="10574" xr:uid="{00000000-0005-0000-0000-0000E9030000}"/>
    <cellStyle name="20 % - Markeringsfarve6 4 7" xfId="10575" xr:uid="{00000000-0005-0000-0000-0000EA030000}"/>
    <cellStyle name="20 % - Markeringsfarve6 4 7 2" xfId="10576" xr:uid="{00000000-0005-0000-0000-0000EB030000}"/>
    <cellStyle name="20 % - Markeringsfarve6 4 8" xfId="10577" xr:uid="{00000000-0005-0000-0000-0000EC030000}"/>
    <cellStyle name="20 % - Markeringsfarve6 5" xfId="819" xr:uid="{00000000-0005-0000-0000-0000ED030000}"/>
    <cellStyle name="20 % - Markeringsfarve6 5 2" xfId="820" xr:uid="{00000000-0005-0000-0000-0000EE030000}"/>
    <cellStyle name="20 % - Markeringsfarve6 5 2 2" xfId="10578" xr:uid="{00000000-0005-0000-0000-0000EF030000}"/>
    <cellStyle name="20 % - Markeringsfarve6 5 2 3" xfId="10579" xr:uid="{00000000-0005-0000-0000-0000F0030000}"/>
    <cellStyle name="20 % - Markeringsfarve6 5 3" xfId="10580" xr:uid="{00000000-0005-0000-0000-0000F1030000}"/>
    <cellStyle name="20 % - Markeringsfarve6 5 3 2" xfId="10581" xr:uid="{00000000-0005-0000-0000-0000F2030000}"/>
    <cellStyle name="20 % - Markeringsfarve6 5 3 3" xfId="10582" xr:uid="{00000000-0005-0000-0000-0000F3030000}"/>
    <cellStyle name="20 % - Markeringsfarve6 5 4" xfId="10583" xr:uid="{00000000-0005-0000-0000-0000F4030000}"/>
    <cellStyle name="20 % - Markeringsfarve6 5 4 2" xfId="10584" xr:uid="{00000000-0005-0000-0000-0000F5030000}"/>
    <cellStyle name="20 % - Markeringsfarve6 5 4 3" xfId="10585" xr:uid="{00000000-0005-0000-0000-0000F6030000}"/>
    <cellStyle name="20 % - Markeringsfarve6 5 5" xfId="10586" xr:uid="{00000000-0005-0000-0000-0000F7030000}"/>
    <cellStyle name="20 % - Markeringsfarve6 5 5 2" xfId="10587" xr:uid="{00000000-0005-0000-0000-0000F8030000}"/>
    <cellStyle name="20 % - Markeringsfarve6 5 5 3" xfId="10588" xr:uid="{00000000-0005-0000-0000-0000F9030000}"/>
    <cellStyle name="20 % - Markeringsfarve6 5 6" xfId="10589" xr:uid="{00000000-0005-0000-0000-0000FA030000}"/>
    <cellStyle name="20 % - Markeringsfarve6 5 6 2" xfId="10590" xr:uid="{00000000-0005-0000-0000-0000FB030000}"/>
    <cellStyle name="20 % - Markeringsfarve6 5 6 3" xfId="10591" xr:uid="{00000000-0005-0000-0000-0000FC030000}"/>
    <cellStyle name="20 % - Markeringsfarve6 5 7" xfId="10592" xr:uid="{00000000-0005-0000-0000-0000FD030000}"/>
    <cellStyle name="20 % - Markeringsfarve6 5 7 2" xfId="10593" xr:uid="{00000000-0005-0000-0000-0000FE030000}"/>
    <cellStyle name="20 % - Markeringsfarve6 5 8" xfId="10594" xr:uid="{00000000-0005-0000-0000-0000FF030000}"/>
    <cellStyle name="20 % - Markeringsfarve6 6" xfId="821" xr:uid="{00000000-0005-0000-0000-000000040000}"/>
    <cellStyle name="20 % - Markeringsfarve6 6 2" xfId="822" xr:uid="{00000000-0005-0000-0000-000001040000}"/>
    <cellStyle name="20 % - Markeringsfarve6 6 3" xfId="10595" xr:uid="{00000000-0005-0000-0000-000002040000}"/>
    <cellStyle name="20 % - Markeringsfarve6 7" xfId="823" xr:uid="{00000000-0005-0000-0000-000003040000}"/>
    <cellStyle name="20 % - Markeringsfarve6 7 2" xfId="10596" xr:uid="{00000000-0005-0000-0000-000004040000}"/>
    <cellStyle name="20 % - Markeringsfarve6 7 3" xfId="10597" xr:uid="{00000000-0005-0000-0000-000005040000}"/>
    <cellStyle name="20 % - Markeringsfarve6 8" xfId="10598" xr:uid="{00000000-0005-0000-0000-000006040000}"/>
    <cellStyle name="20 % - Markeringsfarve6 8 2" xfId="10599" xr:uid="{00000000-0005-0000-0000-000007040000}"/>
    <cellStyle name="20 % - Markeringsfarve6 8 3" xfId="10600" xr:uid="{00000000-0005-0000-0000-000008040000}"/>
    <cellStyle name="20 % - Markeringsfarve6 9" xfId="10601" xr:uid="{00000000-0005-0000-0000-000009040000}"/>
    <cellStyle name="20 % - Markeringsfarve6 9 2" xfId="10602" xr:uid="{00000000-0005-0000-0000-00000A040000}"/>
    <cellStyle name="20 % - Markeringsfarve6 9 3" xfId="10603"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50" xr:uid="{00000000-0005-0000-0000-00001E040000}"/>
    <cellStyle name="40 % - Markeringsfarve1" xfId="836" xr:uid="{00000000-0005-0000-0000-00001F040000}"/>
    <cellStyle name="40 % - Markeringsfarve1 10" xfId="10604" xr:uid="{00000000-0005-0000-0000-000020040000}"/>
    <cellStyle name="40 % - Markeringsfarve1 10 2" xfId="10605" xr:uid="{00000000-0005-0000-0000-000021040000}"/>
    <cellStyle name="40 % - Markeringsfarve1 10 3" xfId="10606" xr:uid="{00000000-0005-0000-0000-000022040000}"/>
    <cellStyle name="40 % - Markeringsfarve1 11" xfId="10607" xr:uid="{00000000-0005-0000-0000-000023040000}"/>
    <cellStyle name="40 % - Markeringsfarve1 11 2" xfId="10608" xr:uid="{00000000-0005-0000-0000-000024040000}"/>
    <cellStyle name="40 % - Markeringsfarve1 12" xfId="10609" xr:uid="{00000000-0005-0000-0000-000025040000}"/>
    <cellStyle name="40 % - Markeringsfarve1 2" xfId="837" xr:uid="{00000000-0005-0000-0000-000026040000}"/>
    <cellStyle name="40 % - Markeringsfarve1 2 10" xfId="10610" xr:uid="{00000000-0005-0000-0000-000027040000}"/>
    <cellStyle name="40 % - Markeringsfarve1 2 2" xfId="838" xr:uid="{00000000-0005-0000-0000-000028040000}"/>
    <cellStyle name="40 % - Markeringsfarve1 2 2 2" xfId="839" xr:uid="{00000000-0005-0000-0000-000029040000}"/>
    <cellStyle name="40 % - Markeringsfarve1 2 2 2 2" xfId="10611" xr:uid="{00000000-0005-0000-0000-00002A040000}"/>
    <cellStyle name="40 % - Markeringsfarve1 2 2 2 3" xfId="10612" xr:uid="{00000000-0005-0000-0000-00002B040000}"/>
    <cellStyle name="40 % - Markeringsfarve1 2 2 3" xfId="10613" xr:uid="{00000000-0005-0000-0000-00002C040000}"/>
    <cellStyle name="40 % - Markeringsfarve1 2 2 3 2" xfId="10614" xr:uid="{00000000-0005-0000-0000-00002D040000}"/>
    <cellStyle name="40 % - Markeringsfarve1 2 2 3 3" xfId="10615" xr:uid="{00000000-0005-0000-0000-00002E040000}"/>
    <cellStyle name="40 % - Markeringsfarve1 2 2 4" xfId="10616" xr:uid="{00000000-0005-0000-0000-00002F040000}"/>
    <cellStyle name="40 % - Markeringsfarve1 2 2 4 2" xfId="10617" xr:uid="{00000000-0005-0000-0000-000030040000}"/>
    <cellStyle name="40 % - Markeringsfarve1 2 2 4 3" xfId="10618" xr:uid="{00000000-0005-0000-0000-000031040000}"/>
    <cellStyle name="40 % - Markeringsfarve1 2 2 5" xfId="10619" xr:uid="{00000000-0005-0000-0000-000032040000}"/>
    <cellStyle name="40 % - Markeringsfarve1 2 2 5 2" xfId="10620" xr:uid="{00000000-0005-0000-0000-000033040000}"/>
    <cellStyle name="40 % - Markeringsfarve1 2 2 5 3" xfId="10621" xr:uid="{00000000-0005-0000-0000-000034040000}"/>
    <cellStyle name="40 % - Markeringsfarve1 2 2 6" xfId="10622" xr:uid="{00000000-0005-0000-0000-000035040000}"/>
    <cellStyle name="40 % - Markeringsfarve1 2 2 6 2" xfId="10623" xr:uid="{00000000-0005-0000-0000-000036040000}"/>
    <cellStyle name="40 % - Markeringsfarve1 2 2 6 3" xfId="10624" xr:uid="{00000000-0005-0000-0000-000037040000}"/>
    <cellStyle name="40 % - Markeringsfarve1 2 2 7" xfId="10625" xr:uid="{00000000-0005-0000-0000-000038040000}"/>
    <cellStyle name="40 % - Markeringsfarve1 2 2 7 2" xfId="10626" xr:uid="{00000000-0005-0000-0000-000039040000}"/>
    <cellStyle name="40 % - Markeringsfarve1 2 2 8" xfId="10627" xr:uid="{00000000-0005-0000-0000-00003A040000}"/>
    <cellStyle name="40 % - Markeringsfarve1 2 3" xfId="840" xr:uid="{00000000-0005-0000-0000-00003B040000}"/>
    <cellStyle name="40 % - Markeringsfarve1 2 3 2" xfId="841" xr:uid="{00000000-0005-0000-0000-00003C040000}"/>
    <cellStyle name="40 % - Markeringsfarve1 2 3 2 2" xfId="10628" xr:uid="{00000000-0005-0000-0000-00003D040000}"/>
    <cellStyle name="40 % - Markeringsfarve1 2 3 2 3" xfId="10629" xr:uid="{00000000-0005-0000-0000-00003E040000}"/>
    <cellStyle name="40 % - Markeringsfarve1 2 3 3" xfId="10630" xr:uid="{00000000-0005-0000-0000-00003F040000}"/>
    <cellStyle name="40 % - Markeringsfarve1 2 3 3 2" xfId="10631" xr:uid="{00000000-0005-0000-0000-000040040000}"/>
    <cellStyle name="40 % - Markeringsfarve1 2 3 3 3" xfId="10632" xr:uid="{00000000-0005-0000-0000-000041040000}"/>
    <cellStyle name="40 % - Markeringsfarve1 2 3 4" xfId="10633" xr:uid="{00000000-0005-0000-0000-000042040000}"/>
    <cellStyle name="40 % - Markeringsfarve1 2 3 4 2" xfId="10634" xr:uid="{00000000-0005-0000-0000-000043040000}"/>
    <cellStyle name="40 % - Markeringsfarve1 2 3 4 3" xfId="10635" xr:uid="{00000000-0005-0000-0000-000044040000}"/>
    <cellStyle name="40 % - Markeringsfarve1 2 3 5" xfId="10636" xr:uid="{00000000-0005-0000-0000-000045040000}"/>
    <cellStyle name="40 % - Markeringsfarve1 2 3 5 2" xfId="10637" xr:uid="{00000000-0005-0000-0000-000046040000}"/>
    <cellStyle name="40 % - Markeringsfarve1 2 3 5 3" xfId="10638" xr:uid="{00000000-0005-0000-0000-000047040000}"/>
    <cellStyle name="40 % - Markeringsfarve1 2 3 6" xfId="10639" xr:uid="{00000000-0005-0000-0000-000048040000}"/>
    <cellStyle name="40 % - Markeringsfarve1 2 3 6 2" xfId="10640" xr:uid="{00000000-0005-0000-0000-000049040000}"/>
    <cellStyle name="40 % - Markeringsfarve1 2 3 6 3" xfId="10641" xr:uid="{00000000-0005-0000-0000-00004A040000}"/>
    <cellStyle name="40 % - Markeringsfarve1 2 3 7" xfId="10642" xr:uid="{00000000-0005-0000-0000-00004B040000}"/>
    <cellStyle name="40 % - Markeringsfarve1 2 3 7 2" xfId="10643" xr:uid="{00000000-0005-0000-0000-00004C040000}"/>
    <cellStyle name="40 % - Markeringsfarve1 2 3 8" xfId="10644" xr:uid="{00000000-0005-0000-0000-00004D040000}"/>
    <cellStyle name="40 % - Markeringsfarve1 2 4" xfId="842" xr:uid="{00000000-0005-0000-0000-00004E040000}"/>
    <cellStyle name="40 % - Markeringsfarve1 2 4 2" xfId="10645" xr:uid="{00000000-0005-0000-0000-00004F040000}"/>
    <cellStyle name="40 % - Markeringsfarve1 2 4 3" xfId="10646" xr:uid="{00000000-0005-0000-0000-000050040000}"/>
    <cellStyle name="40 % - Markeringsfarve1 2 5" xfId="10647" xr:uid="{00000000-0005-0000-0000-000051040000}"/>
    <cellStyle name="40 % - Markeringsfarve1 2 5 2" xfId="10648" xr:uid="{00000000-0005-0000-0000-000052040000}"/>
    <cellStyle name="40 % - Markeringsfarve1 2 5 3" xfId="10649" xr:uid="{00000000-0005-0000-0000-000053040000}"/>
    <cellStyle name="40 % - Markeringsfarve1 2 6" xfId="10650" xr:uid="{00000000-0005-0000-0000-000054040000}"/>
    <cellStyle name="40 % - Markeringsfarve1 2 6 2" xfId="10651" xr:uid="{00000000-0005-0000-0000-000055040000}"/>
    <cellStyle name="40 % - Markeringsfarve1 2 6 3" xfId="10652" xr:uid="{00000000-0005-0000-0000-000056040000}"/>
    <cellStyle name="40 % - Markeringsfarve1 2 7" xfId="10653" xr:uid="{00000000-0005-0000-0000-000057040000}"/>
    <cellStyle name="40 % - Markeringsfarve1 2 7 2" xfId="10654" xr:uid="{00000000-0005-0000-0000-000058040000}"/>
    <cellStyle name="40 % - Markeringsfarve1 2 7 3" xfId="10655" xr:uid="{00000000-0005-0000-0000-000059040000}"/>
    <cellStyle name="40 % - Markeringsfarve1 2 8" xfId="10656" xr:uid="{00000000-0005-0000-0000-00005A040000}"/>
    <cellStyle name="40 % - Markeringsfarve1 2 8 2" xfId="10657" xr:uid="{00000000-0005-0000-0000-00005B040000}"/>
    <cellStyle name="40 % - Markeringsfarve1 2 8 3" xfId="10658" xr:uid="{00000000-0005-0000-0000-00005C040000}"/>
    <cellStyle name="40 % - Markeringsfarve1 2 9" xfId="10659" xr:uid="{00000000-0005-0000-0000-00005D040000}"/>
    <cellStyle name="40 % - Markeringsfarve1 2 9 2" xfId="10660" xr:uid="{00000000-0005-0000-0000-00005E040000}"/>
    <cellStyle name="40 % - Markeringsfarve1 3" xfId="843" xr:uid="{00000000-0005-0000-0000-00005F040000}"/>
    <cellStyle name="40 % - Markeringsfarve1 3 10" xfId="10661" xr:uid="{00000000-0005-0000-0000-000060040000}"/>
    <cellStyle name="40 % - Markeringsfarve1 3 2" xfId="844" xr:uid="{00000000-0005-0000-0000-000061040000}"/>
    <cellStyle name="40 % - Markeringsfarve1 3 2 2" xfId="10662" xr:uid="{00000000-0005-0000-0000-000062040000}"/>
    <cellStyle name="40 % - Markeringsfarve1 3 2 2 2" xfId="10663" xr:uid="{00000000-0005-0000-0000-000063040000}"/>
    <cellStyle name="40 % - Markeringsfarve1 3 2 2 3" xfId="10664" xr:uid="{00000000-0005-0000-0000-000064040000}"/>
    <cellStyle name="40 % - Markeringsfarve1 3 2 3" xfId="10665" xr:uid="{00000000-0005-0000-0000-000065040000}"/>
    <cellStyle name="40 % - Markeringsfarve1 3 2 3 2" xfId="10666" xr:uid="{00000000-0005-0000-0000-000066040000}"/>
    <cellStyle name="40 % - Markeringsfarve1 3 2 3 3" xfId="10667" xr:uid="{00000000-0005-0000-0000-000067040000}"/>
    <cellStyle name="40 % - Markeringsfarve1 3 2 4" xfId="10668" xr:uid="{00000000-0005-0000-0000-000068040000}"/>
    <cellStyle name="40 % - Markeringsfarve1 3 2 4 2" xfId="10669" xr:uid="{00000000-0005-0000-0000-000069040000}"/>
    <cellStyle name="40 % - Markeringsfarve1 3 2 4 3" xfId="10670" xr:uid="{00000000-0005-0000-0000-00006A040000}"/>
    <cellStyle name="40 % - Markeringsfarve1 3 2 5" xfId="10671" xr:uid="{00000000-0005-0000-0000-00006B040000}"/>
    <cellStyle name="40 % - Markeringsfarve1 3 2 5 2" xfId="10672" xr:uid="{00000000-0005-0000-0000-00006C040000}"/>
    <cellStyle name="40 % - Markeringsfarve1 3 2 5 3" xfId="10673" xr:uid="{00000000-0005-0000-0000-00006D040000}"/>
    <cellStyle name="40 % - Markeringsfarve1 3 2 6" xfId="10674" xr:uid="{00000000-0005-0000-0000-00006E040000}"/>
    <cellStyle name="40 % - Markeringsfarve1 3 2 6 2" xfId="10675" xr:uid="{00000000-0005-0000-0000-00006F040000}"/>
    <cellStyle name="40 % - Markeringsfarve1 3 2 6 3" xfId="10676" xr:uid="{00000000-0005-0000-0000-000070040000}"/>
    <cellStyle name="40 % - Markeringsfarve1 3 2 7" xfId="10677" xr:uid="{00000000-0005-0000-0000-000071040000}"/>
    <cellStyle name="40 % - Markeringsfarve1 3 2 7 2" xfId="10678" xr:uid="{00000000-0005-0000-0000-000072040000}"/>
    <cellStyle name="40 % - Markeringsfarve1 3 2 8" xfId="10679" xr:uid="{00000000-0005-0000-0000-000073040000}"/>
    <cellStyle name="40 % - Markeringsfarve1 3 3" xfId="10680" xr:uid="{00000000-0005-0000-0000-000074040000}"/>
    <cellStyle name="40 % - Markeringsfarve1 3 3 2" xfId="10681" xr:uid="{00000000-0005-0000-0000-000075040000}"/>
    <cellStyle name="40 % - Markeringsfarve1 3 3 2 2" xfId="10682" xr:uid="{00000000-0005-0000-0000-000076040000}"/>
    <cellStyle name="40 % - Markeringsfarve1 3 3 2 3" xfId="10683" xr:uid="{00000000-0005-0000-0000-000077040000}"/>
    <cellStyle name="40 % - Markeringsfarve1 3 3 3" xfId="10684" xr:uid="{00000000-0005-0000-0000-000078040000}"/>
    <cellStyle name="40 % - Markeringsfarve1 3 3 3 2" xfId="10685" xr:uid="{00000000-0005-0000-0000-000079040000}"/>
    <cellStyle name="40 % - Markeringsfarve1 3 3 3 3" xfId="10686" xr:uid="{00000000-0005-0000-0000-00007A040000}"/>
    <cellStyle name="40 % - Markeringsfarve1 3 3 4" xfId="10687" xr:uid="{00000000-0005-0000-0000-00007B040000}"/>
    <cellStyle name="40 % - Markeringsfarve1 3 3 4 2" xfId="10688" xr:uid="{00000000-0005-0000-0000-00007C040000}"/>
    <cellStyle name="40 % - Markeringsfarve1 3 3 4 3" xfId="10689" xr:uid="{00000000-0005-0000-0000-00007D040000}"/>
    <cellStyle name="40 % - Markeringsfarve1 3 3 5" xfId="10690" xr:uid="{00000000-0005-0000-0000-00007E040000}"/>
    <cellStyle name="40 % - Markeringsfarve1 3 3 5 2" xfId="10691" xr:uid="{00000000-0005-0000-0000-00007F040000}"/>
    <cellStyle name="40 % - Markeringsfarve1 3 3 5 3" xfId="10692" xr:uid="{00000000-0005-0000-0000-000080040000}"/>
    <cellStyle name="40 % - Markeringsfarve1 3 3 6" xfId="10693" xr:uid="{00000000-0005-0000-0000-000081040000}"/>
    <cellStyle name="40 % - Markeringsfarve1 3 3 6 2" xfId="10694" xr:uid="{00000000-0005-0000-0000-000082040000}"/>
    <cellStyle name="40 % - Markeringsfarve1 3 3 6 3" xfId="10695" xr:uid="{00000000-0005-0000-0000-000083040000}"/>
    <cellStyle name="40 % - Markeringsfarve1 3 3 7" xfId="10696" xr:uid="{00000000-0005-0000-0000-000084040000}"/>
    <cellStyle name="40 % - Markeringsfarve1 3 3 7 2" xfId="10697" xr:uid="{00000000-0005-0000-0000-000085040000}"/>
    <cellStyle name="40 % - Markeringsfarve1 3 3 8" xfId="10698" xr:uid="{00000000-0005-0000-0000-000086040000}"/>
    <cellStyle name="40 % - Markeringsfarve1 3 4" xfId="10699" xr:uid="{00000000-0005-0000-0000-000087040000}"/>
    <cellStyle name="40 % - Markeringsfarve1 3 4 2" xfId="10700" xr:uid="{00000000-0005-0000-0000-000088040000}"/>
    <cellStyle name="40 % - Markeringsfarve1 3 4 3" xfId="10701" xr:uid="{00000000-0005-0000-0000-000089040000}"/>
    <cellStyle name="40 % - Markeringsfarve1 3 5" xfId="10702" xr:uid="{00000000-0005-0000-0000-00008A040000}"/>
    <cellStyle name="40 % - Markeringsfarve1 3 5 2" xfId="10703" xr:uid="{00000000-0005-0000-0000-00008B040000}"/>
    <cellStyle name="40 % - Markeringsfarve1 3 5 3" xfId="10704" xr:uid="{00000000-0005-0000-0000-00008C040000}"/>
    <cellStyle name="40 % - Markeringsfarve1 3 6" xfId="10705" xr:uid="{00000000-0005-0000-0000-00008D040000}"/>
    <cellStyle name="40 % - Markeringsfarve1 3 6 2" xfId="10706" xr:uid="{00000000-0005-0000-0000-00008E040000}"/>
    <cellStyle name="40 % - Markeringsfarve1 3 6 3" xfId="10707" xr:uid="{00000000-0005-0000-0000-00008F040000}"/>
    <cellStyle name="40 % - Markeringsfarve1 3 7" xfId="10708" xr:uid="{00000000-0005-0000-0000-000090040000}"/>
    <cellStyle name="40 % - Markeringsfarve1 3 7 2" xfId="10709" xr:uid="{00000000-0005-0000-0000-000091040000}"/>
    <cellStyle name="40 % - Markeringsfarve1 3 7 3" xfId="10710" xr:uid="{00000000-0005-0000-0000-000092040000}"/>
    <cellStyle name="40 % - Markeringsfarve1 3 8" xfId="10711" xr:uid="{00000000-0005-0000-0000-000093040000}"/>
    <cellStyle name="40 % - Markeringsfarve1 3 8 2" xfId="10712" xr:uid="{00000000-0005-0000-0000-000094040000}"/>
    <cellStyle name="40 % - Markeringsfarve1 3 8 3" xfId="10713" xr:uid="{00000000-0005-0000-0000-000095040000}"/>
    <cellStyle name="40 % - Markeringsfarve1 3 9" xfId="10714" xr:uid="{00000000-0005-0000-0000-000096040000}"/>
    <cellStyle name="40 % - Markeringsfarve1 3 9 2" xfId="10715" xr:uid="{00000000-0005-0000-0000-000097040000}"/>
    <cellStyle name="40 % - Markeringsfarve1 4" xfId="845" xr:uid="{00000000-0005-0000-0000-000098040000}"/>
    <cellStyle name="40 % - Markeringsfarve1 4 2" xfId="846" xr:uid="{00000000-0005-0000-0000-000099040000}"/>
    <cellStyle name="40 % - Markeringsfarve1 4 2 2" xfId="10716" xr:uid="{00000000-0005-0000-0000-00009A040000}"/>
    <cellStyle name="40 % - Markeringsfarve1 4 2 3" xfId="10717" xr:uid="{00000000-0005-0000-0000-00009B040000}"/>
    <cellStyle name="40 % - Markeringsfarve1 4 3" xfId="10718" xr:uid="{00000000-0005-0000-0000-00009C040000}"/>
    <cellStyle name="40 % - Markeringsfarve1 4 3 2" xfId="10719" xr:uid="{00000000-0005-0000-0000-00009D040000}"/>
    <cellStyle name="40 % - Markeringsfarve1 4 3 3" xfId="10720" xr:uid="{00000000-0005-0000-0000-00009E040000}"/>
    <cellStyle name="40 % - Markeringsfarve1 4 4" xfId="10721" xr:uid="{00000000-0005-0000-0000-00009F040000}"/>
    <cellStyle name="40 % - Markeringsfarve1 4 4 2" xfId="10722" xr:uid="{00000000-0005-0000-0000-0000A0040000}"/>
    <cellStyle name="40 % - Markeringsfarve1 4 4 3" xfId="10723" xr:uid="{00000000-0005-0000-0000-0000A1040000}"/>
    <cellStyle name="40 % - Markeringsfarve1 4 5" xfId="10724" xr:uid="{00000000-0005-0000-0000-0000A2040000}"/>
    <cellStyle name="40 % - Markeringsfarve1 4 5 2" xfId="10725" xr:uid="{00000000-0005-0000-0000-0000A3040000}"/>
    <cellStyle name="40 % - Markeringsfarve1 4 5 3" xfId="10726" xr:uid="{00000000-0005-0000-0000-0000A4040000}"/>
    <cellStyle name="40 % - Markeringsfarve1 4 6" xfId="10727" xr:uid="{00000000-0005-0000-0000-0000A5040000}"/>
    <cellStyle name="40 % - Markeringsfarve1 4 6 2" xfId="10728" xr:uid="{00000000-0005-0000-0000-0000A6040000}"/>
    <cellStyle name="40 % - Markeringsfarve1 4 6 3" xfId="10729" xr:uid="{00000000-0005-0000-0000-0000A7040000}"/>
    <cellStyle name="40 % - Markeringsfarve1 4 7" xfId="10730" xr:uid="{00000000-0005-0000-0000-0000A8040000}"/>
    <cellStyle name="40 % - Markeringsfarve1 4 7 2" xfId="10731" xr:uid="{00000000-0005-0000-0000-0000A9040000}"/>
    <cellStyle name="40 % - Markeringsfarve1 4 8" xfId="10732" xr:uid="{00000000-0005-0000-0000-0000AA040000}"/>
    <cellStyle name="40 % - Markeringsfarve1 5" xfId="847" xr:uid="{00000000-0005-0000-0000-0000AB040000}"/>
    <cellStyle name="40 % - Markeringsfarve1 5 2" xfId="848" xr:uid="{00000000-0005-0000-0000-0000AC040000}"/>
    <cellStyle name="40 % - Markeringsfarve1 5 2 2" xfId="10733" xr:uid="{00000000-0005-0000-0000-0000AD040000}"/>
    <cellStyle name="40 % - Markeringsfarve1 5 2 3" xfId="10734" xr:uid="{00000000-0005-0000-0000-0000AE040000}"/>
    <cellStyle name="40 % - Markeringsfarve1 5 3" xfId="10735" xr:uid="{00000000-0005-0000-0000-0000AF040000}"/>
    <cellStyle name="40 % - Markeringsfarve1 5 3 2" xfId="10736" xr:uid="{00000000-0005-0000-0000-0000B0040000}"/>
    <cellStyle name="40 % - Markeringsfarve1 5 3 3" xfId="10737" xr:uid="{00000000-0005-0000-0000-0000B1040000}"/>
    <cellStyle name="40 % - Markeringsfarve1 5 4" xfId="10738" xr:uid="{00000000-0005-0000-0000-0000B2040000}"/>
    <cellStyle name="40 % - Markeringsfarve1 5 4 2" xfId="10739" xr:uid="{00000000-0005-0000-0000-0000B3040000}"/>
    <cellStyle name="40 % - Markeringsfarve1 5 4 3" xfId="10740" xr:uid="{00000000-0005-0000-0000-0000B4040000}"/>
    <cellStyle name="40 % - Markeringsfarve1 5 5" xfId="10741" xr:uid="{00000000-0005-0000-0000-0000B5040000}"/>
    <cellStyle name="40 % - Markeringsfarve1 5 5 2" xfId="10742" xr:uid="{00000000-0005-0000-0000-0000B6040000}"/>
    <cellStyle name="40 % - Markeringsfarve1 5 5 3" xfId="10743" xr:uid="{00000000-0005-0000-0000-0000B7040000}"/>
    <cellStyle name="40 % - Markeringsfarve1 5 6" xfId="10744" xr:uid="{00000000-0005-0000-0000-0000B8040000}"/>
    <cellStyle name="40 % - Markeringsfarve1 5 6 2" xfId="10745" xr:uid="{00000000-0005-0000-0000-0000B9040000}"/>
    <cellStyle name="40 % - Markeringsfarve1 5 6 3" xfId="10746" xr:uid="{00000000-0005-0000-0000-0000BA040000}"/>
    <cellStyle name="40 % - Markeringsfarve1 5 7" xfId="10747" xr:uid="{00000000-0005-0000-0000-0000BB040000}"/>
    <cellStyle name="40 % - Markeringsfarve1 5 7 2" xfId="10748" xr:uid="{00000000-0005-0000-0000-0000BC040000}"/>
    <cellStyle name="40 % - Markeringsfarve1 5 8" xfId="10749" xr:uid="{00000000-0005-0000-0000-0000BD040000}"/>
    <cellStyle name="40 % - Markeringsfarve1 6" xfId="849" xr:uid="{00000000-0005-0000-0000-0000BE040000}"/>
    <cellStyle name="40 % - Markeringsfarve1 6 2" xfId="850" xr:uid="{00000000-0005-0000-0000-0000BF040000}"/>
    <cellStyle name="40 % - Markeringsfarve1 6 3" xfId="10750" xr:uid="{00000000-0005-0000-0000-0000C0040000}"/>
    <cellStyle name="40 % - Markeringsfarve1 7" xfId="851" xr:uid="{00000000-0005-0000-0000-0000C1040000}"/>
    <cellStyle name="40 % - Markeringsfarve1 7 2" xfId="10751" xr:uid="{00000000-0005-0000-0000-0000C2040000}"/>
    <cellStyle name="40 % - Markeringsfarve1 7 3" xfId="10752" xr:uid="{00000000-0005-0000-0000-0000C3040000}"/>
    <cellStyle name="40 % - Markeringsfarve1 8" xfId="10753" xr:uid="{00000000-0005-0000-0000-0000C4040000}"/>
    <cellStyle name="40 % - Markeringsfarve1 8 2" xfId="10754" xr:uid="{00000000-0005-0000-0000-0000C5040000}"/>
    <cellStyle name="40 % - Markeringsfarve1 8 3" xfId="10755" xr:uid="{00000000-0005-0000-0000-0000C6040000}"/>
    <cellStyle name="40 % - Markeringsfarve1 9" xfId="10756" xr:uid="{00000000-0005-0000-0000-0000C7040000}"/>
    <cellStyle name="40 % - Markeringsfarve1 9 2" xfId="10757" xr:uid="{00000000-0005-0000-0000-0000C8040000}"/>
    <cellStyle name="40 % - Markeringsfarve1 9 3" xfId="10758" xr:uid="{00000000-0005-0000-0000-0000C9040000}"/>
    <cellStyle name="40 % - Markeringsfarve2" xfId="852" xr:uid="{00000000-0005-0000-0000-0000CA040000}"/>
    <cellStyle name="40 % - Markeringsfarve2 10" xfId="10759" xr:uid="{00000000-0005-0000-0000-0000CB040000}"/>
    <cellStyle name="40 % - Markeringsfarve2 10 2" xfId="10760" xr:uid="{00000000-0005-0000-0000-0000CC040000}"/>
    <cellStyle name="40 % - Markeringsfarve2 10 3" xfId="10761" xr:uid="{00000000-0005-0000-0000-0000CD040000}"/>
    <cellStyle name="40 % - Markeringsfarve2 11" xfId="10762" xr:uid="{00000000-0005-0000-0000-0000CE040000}"/>
    <cellStyle name="40 % - Markeringsfarve2 11 2" xfId="10763" xr:uid="{00000000-0005-0000-0000-0000CF040000}"/>
    <cellStyle name="40 % - Markeringsfarve2 12" xfId="10764" xr:uid="{00000000-0005-0000-0000-0000D0040000}"/>
    <cellStyle name="40 % - Markeringsfarve2 2" xfId="853" xr:uid="{00000000-0005-0000-0000-0000D1040000}"/>
    <cellStyle name="40 % - Markeringsfarve2 2 10" xfId="10765" xr:uid="{00000000-0005-0000-0000-0000D2040000}"/>
    <cellStyle name="40 % - Markeringsfarve2 2 2" xfId="854" xr:uid="{00000000-0005-0000-0000-0000D3040000}"/>
    <cellStyle name="40 % - Markeringsfarve2 2 2 2" xfId="855" xr:uid="{00000000-0005-0000-0000-0000D4040000}"/>
    <cellStyle name="40 % - Markeringsfarve2 2 2 2 2" xfId="10766" xr:uid="{00000000-0005-0000-0000-0000D5040000}"/>
    <cellStyle name="40 % - Markeringsfarve2 2 2 2 3" xfId="10767" xr:uid="{00000000-0005-0000-0000-0000D6040000}"/>
    <cellStyle name="40 % - Markeringsfarve2 2 2 3" xfId="10768" xr:uid="{00000000-0005-0000-0000-0000D7040000}"/>
    <cellStyle name="40 % - Markeringsfarve2 2 2 3 2" xfId="10769" xr:uid="{00000000-0005-0000-0000-0000D8040000}"/>
    <cellStyle name="40 % - Markeringsfarve2 2 2 3 3" xfId="10770" xr:uid="{00000000-0005-0000-0000-0000D9040000}"/>
    <cellStyle name="40 % - Markeringsfarve2 2 2 4" xfId="10771" xr:uid="{00000000-0005-0000-0000-0000DA040000}"/>
    <cellStyle name="40 % - Markeringsfarve2 2 2 4 2" xfId="10772" xr:uid="{00000000-0005-0000-0000-0000DB040000}"/>
    <cellStyle name="40 % - Markeringsfarve2 2 2 4 3" xfId="10773" xr:uid="{00000000-0005-0000-0000-0000DC040000}"/>
    <cellStyle name="40 % - Markeringsfarve2 2 2 5" xfId="10774" xr:uid="{00000000-0005-0000-0000-0000DD040000}"/>
    <cellStyle name="40 % - Markeringsfarve2 2 2 5 2" xfId="10775" xr:uid="{00000000-0005-0000-0000-0000DE040000}"/>
    <cellStyle name="40 % - Markeringsfarve2 2 2 5 3" xfId="10776" xr:uid="{00000000-0005-0000-0000-0000DF040000}"/>
    <cellStyle name="40 % - Markeringsfarve2 2 2 6" xfId="10777" xr:uid="{00000000-0005-0000-0000-0000E0040000}"/>
    <cellStyle name="40 % - Markeringsfarve2 2 2 6 2" xfId="10778" xr:uid="{00000000-0005-0000-0000-0000E1040000}"/>
    <cellStyle name="40 % - Markeringsfarve2 2 2 6 3" xfId="10779" xr:uid="{00000000-0005-0000-0000-0000E2040000}"/>
    <cellStyle name="40 % - Markeringsfarve2 2 2 7" xfId="10780" xr:uid="{00000000-0005-0000-0000-0000E3040000}"/>
    <cellStyle name="40 % - Markeringsfarve2 2 2 7 2" xfId="10781" xr:uid="{00000000-0005-0000-0000-0000E4040000}"/>
    <cellStyle name="40 % - Markeringsfarve2 2 2 8" xfId="10782" xr:uid="{00000000-0005-0000-0000-0000E5040000}"/>
    <cellStyle name="40 % - Markeringsfarve2 2 3" xfId="856" xr:uid="{00000000-0005-0000-0000-0000E6040000}"/>
    <cellStyle name="40 % - Markeringsfarve2 2 3 2" xfId="857" xr:uid="{00000000-0005-0000-0000-0000E7040000}"/>
    <cellStyle name="40 % - Markeringsfarve2 2 3 2 2" xfId="10783" xr:uid="{00000000-0005-0000-0000-0000E8040000}"/>
    <cellStyle name="40 % - Markeringsfarve2 2 3 2 3" xfId="10784" xr:uid="{00000000-0005-0000-0000-0000E9040000}"/>
    <cellStyle name="40 % - Markeringsfarve2 2 3 3" xfId="10785" xr:uid="{00000000-0005-0000-0000-0000EA040000}"/>
    <cellStyle name="40 % - Markeringsfarve2 2 3 3 2" xfId="10786" xr:uid="{00000000-0005-0000-0000-0000EB040000}"/>
    <cellStyle name="40 % - Markeringsfarve2 2 3 3 3" xfId="10787" xr:uid="{00000000-0005-0000-0000-0000EC040000}"/>
    <cellStyle name="40 % - Markeringsfarve2 2 3 4" xfId="10788" xr:uid="{00000000-0005-0000-0000-0000ED040000}"/>
    <cellStyle name="40 % - Markeringsfarve2 2 3 4 2" xfId="10789" xr:uid="{00000000-0005-0000-0000-0000EE040000}"/>
    <cellStyle name="40 % - Markeringsfarve2 2 3 4 3" xfId="10790" xr:uid="{00000000-0005-0000-0000-0000EF040000}"/>
    <cellStyle name="40 % - Markeringsfarve2 2 3 5" xfId="10791" xr:uid="{00000000-0005-0000-0000-0000F0040000}"/>
    <cellStyle name="40 % - Markeringsfarve2 2 3 5 2" xfId="10792" xr:uid="{00000000-0005-0000-0000-0000F1040000}"/>
    <cellStyle name="40 % - Markeringsfarve2 2 3 5 3" xfId="10793" xr:uid="{00000000-0005-0000-0000-0000F2040000}"/>
    <cellStyle name="40 % - Markeringsfarve2 2 3 6" xfId="10794" xr:uid="{00000000-0005-0000-0000-0000F3040000}"/>
    <cellStyle name="40 % - Markeringsfarve2 2 3 6 2" xfId="10795" xr:uid="{00000000-0005-0000-0000-0000F4040000}"/>
    <cellStyle name="40 % - Markeringsfarve2 2 3 6 3" xfId="10796" xr:uid="{00000000-0005-0000-0000-0000F5040000}"/>
    <cellStyle name="40 % - Markeringsfarve2 2 3 7" xfId="10797" xr:uid="{00000000-0005-0000-0000-0000F6040000}"/>
    <cellStyle name="40 % - Markeringsfarve2 2 3 7 2" xfId="10798" xr:uid="{00000000-0005-0000-0000-0000F7040000}"/>
    <cellStyle name="40 % - Markeringsfarve2 2 3 8" xfId="10799" xr:uid="{00000000-0005-0000-0000-0000F8040000}"/>
    <cellStyle name="40 % - Markeringsfarve2 2 4" xfId="858" xr:uid="{00000000-0005-0000-0000-0000F9040000}"/>
    <cellStyle name="40 % - Markeringsfarve2 2 4 2" xfId="10800" xr:uid="{00000000-0005-0000-0000-0000FA040000}"/>
    <cellStyle name="40 % - Markeringsfarve2 2 4 3" xfId="10801" xr:uid="{00000000-0005-0000-0000-0000FB040000}"/>
    <cellStyle name="40 % - Markeringsfarve2 2 5" xfId="10802" xr:uid="{00000000-0005-0000-0000-0000FC040000}"/>
    <cellStyle name="40 % - Markeringsfarve2 2 5 2" xfId="10803" xr:uid="{00000000-0005-0000-0000-0000FD040000}"/>
    <cellStyle name="40 % - Markeringsfarve2 2 5 3" xfId="10804" xr:uid="{00000000-0005-0000-0000-0000FE040000}"/>
    <cellStyle name="40 % - Markeringsfarve2 2 6" xfId="10805" xr:uid="{00000000-0005-0000-0000-0000FF040000}"/>
    <cellStyle name="40 % - Markeringsfarve2 2 6 2" xfId="10806" xr:uid="{00000000-0005-0000-0000-000000050000}"/>
    <cellStyle name="40 % - Markeringsfarve2 2 6 3" xfId="10807" xr:uid="{00000000-0005-0000-0000-000001050000}"/>
    <cellStyle name="40 % - Markeringsfarve2 2 7" xfId="10808" xr:uid="{00000000-0005-0000-0000-000002050000}"/>
    <cellStyle name="40 % - Markeringsfarve2 2 7 2" xfId="10809" xr:uid="{00000000-0005-0000-0000-000003050000}"/>
    <cellStyle name="40 % - Markeringsfarve2 2 7 3" xfId="10810" xr:uid="{00000000-0005-0000-0000-000004050000}"/>
    <cellStyle name="40 % - Markeringsfarve2 2 8" xfId="10811" xr:uid="{00000000-0005-0000-0000-000005050000}"/>
    <cellStyle name="40 % - Markeringsfarve2 2 8 2" xfId="10812" xr:uid="{00000000-0005-0000-0000-000006050000}"/>
    <cellStyle name="40 % - Markeringsfarve2 2 8 3" xfId="10813" xr:uid="{00000000-0005-0000-0000-000007050000}"/>
    <cellStyle name="40 % - Markeringsfarve2 2 9" xfId="10814" xr:uid="{00000000-0005-0000-0000-000008050000}"/>
    <cellStyle name="40 % - Markeringsfarve2 2 9 2" xfId="10815" xr:uid="{00000000-0005-0000-0000-000009050000}"/>
    <cellStyle name="40 % - Markeringsfarve2 3" xfId="859" xr:uid="{00000000-0005-0000-0000-00000A050000}"/>
    <cellStyle name="40 % - Markeringsfarve2 3 10" xfId="10816" xr:uid="{00000000-0005-0000-0000-00000B050000}"/>
    <cellStyle name="40 % - Markeringsfarve2 3 2" xfId="860" xr:uid="{00000000-0005-0000-0000-00000C050000}"/>
    <cellStyle name="40 % - Markeringsfarve2 3 2 2" xfId="10817" xr:uid="{00000000-0005-0000-0000-00000D050000}"/>
    <cellStyle name="40 % - Markeringsfarve2 3 2 2 2" xfId="10818" xr:uid="{00000000-0005-0000-0000-00000E050000}"/>
    <cellStyle name="40 % - Markeringsfarve2 3 2 2 3" xfId="10819" xr:uid="{00000000-0005-0000-0000-00000F050000}"/>
    <cellStyle name="40 % - Markeringsfarve2 3 2 3" xfId="10820" xr:uid="{00000000-0005-0000-0000-000010050000}"/>
    <cellStyle name="40 % - Markeringsfarve2 3 2 3 2" xfId="10821" xr:uid="{00000000-0005-0000-0000-000011050000}"/>
    <cellStyle name="40 % - Markeringsfarve2 3 2 3 3" xfId="10822" xr:uid="{00000000-0005-0000-0000-000012050000}"/>
    <cellStyle name="40 % - Markeringsfarve2 3 2 4" xfId="10823" xr:uid="{00000000-0005-0000-0000-000013050000}"/>
    <cellStyle name="40 % - Markeringsfarve2 3 2 4 2" xfId="10824" xr:uid="{00000000-0005-0000-0000-000014050000}"/>
    <cellStyle name="40 % - Markeringsfarve2 3 2 4 3" xfId="10825" xr:uid="{00000000-0005-0000-0000-000015050000}"/>
    <cellStyle name="40 % - Markeringsfarve2 3 2 5" xfId="10826" xr:uid="{00000000-0005-0000-0000-000016050000}"/>
    <cellStyle name="40 % - Markeringsfarve2 3 2 5 2" xfId="10827" xr:uid="{00000000-0005-0000-0000-000017050000}"/>
    <cellStyle name="40 % - Markeringsfarve2 3 2 5 3" xfId="10828" xr:uid="{00000000-0005-0000-0000-000018050000}"/>
    <cellStyle name="40 % - Markeringsfarve2 3 2 6" xfId="10829" xr:uid="{00000000-0005-0000-0000-000019050000}"/>
    <cellStyle name="40 % - Markeringsfarve2 3 2 6 2" xfId="10830" xr:uid="{00000000-0005-0000-0000-00001A050000}"/>
    <cellStyle name="40 % - Markeringsfarve2 3 2 6 3" xfId="10831" xr:uid="{00000000-0005-0000-0000-00001B050000}"/>
    <cellStyle name="40 % - Markeringsfarve2 3 2 7" xfId="10832" xr:uid="{00000000-0005-0000-0000-00001C050000}"/>
    <cellStyle name="40 % - Markeringsfarve2 3 2 7 2" xfId="10833" xr:uid="{00000000-0005-0000-0000-00001D050000}"/>
    <cellStyle name="40 % - Markeringsfarve2 3 2 8" xfId="10834" xr:uid="{00000000-0005-0000-0000-00001E050000}"/>
    <cellStyle name="40 % - Markeringsfarve2 3 3" xfId="10835" xr:uid="{00000000-0005-0000-0000-00001F050000}"/>
    <cellStyle name="40 % - Markeringsfarve2 3 3 2" xfId="10836" xr:uid="{00000000-0005-0000-0000-000020050000}"/>
    <cellStyle name="40 % - Markeringsfarve2 3 3 2 2" xfId="10837" xr:uid="{00000000-0005-0000-0000-000021050000}"/>
    <cellStyle name="40 % - Markeringsfarve2 3 3 2 3" xfId="10838" xr:uid="{00000000-0005-0000-0000-000022050000}"/>
    <cellStyle name="40 % - Markeringsfarve2 3 3 3" xfId="10839" xr:uid="{00000000-0005-0000-0000-000023050000}"/>
    <cellStyle name="40 % - Markeringsfarve2 3 3 3 2" xfId="10840" xr:uid="{00000000-0005-0000-0000-000024050000}"/>
    <cellStyle name="40 % - Markeringsfarve2 3 3 3 3" xfId="10841" xr:uid="{00000000-0005-0000-0000-000025050000}"/>
    <cellStyle name="40 % - Markeringsfarve2 3 3 4" xfId="10842" xr:uid="{00000000-0005-0000-0000-000026050000}"/>
    <cellStyle name="40 % - Markeringsfarve2 3 3 4 2" xfId="10843" xr:uid="{00000000-0005-0000-0000-000027050000}"/>
    <cellStyle name="40 % - Markeringsfarve2 3 3 4 3" xfId="10844" xr:uid="{00000000-0005-0000-0000-000028050000}"/>
    <cellStyle name="40 % - Markeringsfarve2 3 3 5" xfId="10845" xr:uid="{00000000-0005-0000-0000-000029050000}"/>
    <cellStyle name="40 % - Markeringsfarve2 3 3 5 2" xfId="10846" xr:uid="{00000000-0005-0000-0000-00002A050000}"/>
    <cellStyle name="40 % - Markeringsfarve2 3 3 5 3" xfId="10847" xr:uid="{00000000-0005-0000-0000-00002B050000}"/>
    <cellStyle name="40 % - Markeringsfarve2 3 3 6" xfId="10848" xr:uid="{00000000-0005-0000-0000-00002C050000}"/>
    <cellStyle name="40 % - Markeringsfarve2 3 3 6 2" xfId="10849" xr:uid="{00000000-0005-0000-0000-00002D050000}"/>
    <cellStyle name="40 % - Markeringsfarve2 3 3 6 3" xfId="10850" xr:uid="{00000000-0005-0000-0000-00002E050000}"/>
    <cellStyle name="40 % - Markeringsfarve2 3 3 7" xfId="10851" xr:uid="{00000000-0005-0000-0000-00002F050000}"/>
    <cellStyle name="40 % - Markeringsfarve2 3 3 7 2" xfId="10852" xr:uid="{00000000-0005-0000-0000-000030050000}"/>
    <cellStyle name="40 % - Markeringsfarve2 3 3 8" xfId="10853" xr:uid="{00000000-0005-0000-0000-000031050000}"/>
    <cellStyle name="40 % - Markeringsfarve2 3 4" xfId="10854" xr:uid="{00000000-0005-0000-0000-000032050000}"/>
    <cellStyle name="40 % - Markeringsfarve2 3 4 2" xfId="10855" xr:uid="{00000000-0005-0000-0000-000033050000}"/>
    <cellStyle name="40 % - Markeringsfarve2 3 4 3" xfId="10856" xr:uid="{00000000-0005-0000-0000-000034050000}"/>
    <cellStyle name="40 % - Markeringsfarve2 3 5" xfId="10857" xr:uid="{00000000-0005-0000-0000-000035050000}"/>
    <cellStyle name="40 % - Markeringsfarve2 3 5 2" xfId="10858" xr:uid="{00000000-0005-0000-0000-000036050000}"/>
    <cellStyle name="40 % - Markeringsfarve2 3 5 3" xfId="10859" xr:uid="{00000000-0005-0000-0000-000037050000}"/>
    <cellStyle name="40 % - Markeringsfarve2 3 6" xfId="10860" xr:uid="{00000000-0005-0000-0000-000038050000}"/>
    <cellStyle name="40 % - Markeringsfarve2 3 6 2" xfId="10861" xr:uid="{00000000-0005-0000-0000-000039050000}"/>
    <cellStyle name="40 % - Markeringsfarve2 3 6 3" xfId="10862" xr:uid="{00000000-0005-0000-0000-00003A050000}"/>
    <cellStyle name="40 % - Markeringsfarve2 3 7" xfId="10863" xr:uid="{00000000-0005-0000-0000-00003B050000}"/>
    <cellStyle name="40 % - Markeringsfarve2 3 7 2" xfId="10864" xr:uid="{00000000-0005-0000-0000-00003C050000}"/>
    <cellStyle name="40 % - Markeringsfarve2 3 7 3" xfId="10865" xr:uid="{00000000-0005-0000-0000-00003D050000}"/>
    <cellStyle name="40 % - Markeringsfarve2 3 8" xfId="10866" xr:uid="{00000000-0005-0000-0000-00003E050000}"/>
    <cellStyle name="40 % - Markeringsfarve2 3 8 2" xfId="10867" xr:uid="{00000000-0005-0000-0000-00003F050000}"/>
    <cellStyle name="40 % - Markeringsfarve2 3 8 3" xfId="10868" xr:uid="{00000000-0005-0000-0000-000040050000}"/>
    <cellStyle name="40 % - Markeringsfarve2 3 9" xfId="10869" xr:uid="{00000000-0005-0000-0000-000041050000}"/>
    <cellStyle name="40 % - Markeringsfarve2 3 9 2" xfId="10870" xr:uid="{00000000-0005-0000-0000-000042050000}"/>
    <cellStyle name="40 % - Markeringsfarve2 4" xfId="861" xr:uid="{00000000-0005-0000-0000-000043050000}"/>
    <cellStyle name="40 % - Markeringsfarve2 4 2" xfId="862" xr:uid="{00000000-0005-0000-0000-000044050000}"/>
    <cellStyle name="40 % - Markeringsfarve2 4 2 2" xfId="10871" xr:uid="{00000000-0005-0000-0000-000045050000}"/>
    <cellStyle name="40 % - Markeringsfarve2 4 2 3" xfId="10872" xr:uid="{00000000-0005-0000-0000-000046050000}"/>
    <cellStyle name="40 % - Markeringsfarve2 4 3" xfId="10873" xr:uid="{00000000-0005-0000-0000-000047050000}"/>
    <cellStyle name="40 % - Markeringsfarve2 4 3 2" xfId="10874" xr:uid="{00000000-0005-0000-0000-000048050000}"/>
    <cellStyle name="40 % - Markeringsfarve2 4 3 3" xfId="10875" xr:uid="{00000000-0005-0000-0000-000049050000}"/>
    <cellStyle name="40 % - Markeringsfarve2 4 4" xfId="10876" xr:uid="{00000000-0005-0000-0000-00004A050000}"/>
    <cellStyle name="40 % - Markeringsfarve2 4 4 2" xfId="10877" xr:uid="{00000000-0005-0000-0000-00004B050000}"/>
    <cellStyle name="40 % - Markeringsfarve2 4 4 3" xfId="10878" xr:uid="{00000000-0005-0000-0000-00004C050000}"/>
    <cellStyle name="40 % - Markeringsfarve2 4 5" xfId="10879" xr:uid="{00000000-0005-0000-0000-00004D050000}"/>
    <cellStyle name="40 % - Markeringsfarve2 4 5 2" xfId="10880" xr:uid="{00000000-0005-0000-0000-00004E050000}"/>
    <cellStyle name="40 % - Markeringsfarve2 4 5 3" xfId="10881" xr:uid="{00000000-0005-0000-0000-00004F050000}"/>
    <cellStyle name="40 % - Markeringsfarve2 4 6" xfId="10882" xr:uid="{00000000-0005-0000-0000-000050050000}"/>
    <cellStyle name="40 % - Markeringsfarve2 4 6 2" xfId="10883" xr:uid="{00000000-0005-0000-0000-000051050000}"/>
    <cellStyle name="40 % - Markeringsfarve2 4 6 3" xfId="10884" xr:uid="{00000000-0005-0000-0000-000052050000}"/>
    <cellStyle name="40 % - Markeringsfarve2 4 7" xfId="10885" xr:uid="{00000000-0005-0000-0000-000053050000}"/>
    <cellStyle name="40 % - Markeringsfarve2 4 7 2" xfId="10886" xr:uid="{00000000-0005-0000-0000-000054050000}"/>
    <cellStyle name="40 % - Markeringsfarve2 4 8" xfId="10887" xr:uid="{00000000-0005-0000-0000-000055050000}"/>
    <cellStyle name="40 % - Markeringsfarve2 5" xfId="863" xr:uid="{00000000-0005-0000-0000-000056050000}"/>
    <cellStyle name="40 % - Markeringsfarve2 5 2" xfId="864" xr:uid="{00000000-0005-0000-0000-000057050000}"/>
    <cellStyle name="40 % - Markeringsfarve2 5 2 2" xfId="10888" xr:uid="{00000000-0005-0000-0000-000058050000}"/>
    <cellStyle name="40 % - Markeringsfarve2 5 2 3" xfId="10889" xr:uid="{00000000-0005-0000-0000-000059050000}"/>
    <cellStyle name="40 % - Markeringsfarve2 5 3" xfId="10890" xr:uid="{00000000-0005-0000-0000-00005A050000}"/>
    <cellStyle name="40 % - Markeringsfarve2 5 3 2" xfId="10891" xr:uid="{00000000-0005-0000-0000-00005B050000}"/>
    <cellStyle name="40 % - Markeringsfarve2 5 3 3" xfId="10892" xr:uid="{00000000-0005-0000-0000-00005C050000}"/>
    <cellStyle name="40 % - Markeringsfarve2 5 4" xfId="10893" xr:uid="{00000000-0005-0000-0000-00005D050000}"/>
    <cellStyle name="40 % - Markeringsfarve2 5 4 2" xfId="10894" xr:uid="{00000000-0005-0000-0000-00005E050000}"/>
    <cellStyle name="40 % - Markeringsfarve2 5 4 3" xfId="10895" xr:uid="{00000000-0005-0000-0000-00005F050000}"/>
    <cellStyle name="40 % - Markeringsfarve2 5 5" xfId="10896" xr:uid="{00000000-0005-0000-0000-000060050000}"/>
    <cellStyle name="40 % - Markeringsfarve2 5 5 2" xfId="10897" xr:uid="{00000000-0005-0000-0000-000061050000}"/>
    <cellStyle name="40 % - Markeringsfarve2 5 5 3" xfId="10898" xr:uid="{00000000-0005-0000-0000-000062050000}"/>
    <cellStyle name="40 % - Markeringsfarve2 5 6" xfId="10899" xr:uid="{00000000-0005-0000-0000-000063050000}"/>
    <cellStyle name="40 % - Markeringsfarve2 5 6 2" xfId="10900" xr:uid="{00000000-0005-0000-0000-000064050000}"/>
    <cellStyle name="40 % - Markeringsfarve2 5 6 3" xfId="10901" xr:uid="{00000000-0005-0000-0000-000065050000}"/>
    <cellStyle name="40 % - Markeringsfarve2 5 7" xfId="10902" xr:uid="{00000000-0005-0000-0000-000066050000}"/>
    <cellStyle name="40 % - Markeringsfarve2 5 7 2" xfId="10903" xr:uid="{00000000-0005-0000-0000-000067050000}"/>
    <cellStyle name="40 % - Markeringsfarve2 5 8" xfId="10904" xr:uid="{00000000-0005-0000-0000-000068050000}"/>
    <cellStyle name="40 % - Markeringsfarve2 6" xfId="865" xr:uid="{00000000-0005-0000-0000-000069050000}"/>
    <cellStyle name="40 % - Markeringsfarve2 6 2" xfId="866" xr:uid="{00000000-0005-0000-0000-00006A050000}"/>
    <cellStyle name="40 % - Markeringsfarve2 6 3" xfId="10905" xr:uid="{00000000-0005-0000-0000-00006B050000}"/>
    <cellStyle name="40 % - Markeringsfarve2 7" xfId="867" xr:uid="{00000000-0005-0000-0000-00006C050000}"/>
    <cellStyle name="40 % - Markeringsfarve2 7 2" xfId="10906" xr:uid="{00000000-0005-0000-0000-00006D050000}"/>
    <cellStyle name="40 % - Markeringsfarve2 7 3" xfId="10907" xr:uid="{00000000-0005-0000-0000-00006E050000}"/>
    <cellStyle name="40 % - Markeringsfarve2 8" xfId="10908" xr:uid="{00000000-0005-0000-0000-00006F050000}"/>
    <cellStyle name="40 % - Markeringsfarve2 8 2" xfId="10909" xr:uid="{00000000-0005-0000-0000-000070050000}"/>
    <cellStyle name="40 % - Markeringsfarve2 8 3" xfId="10910" xr:uid="{00000000-0005-0000-0000-000071050000}"/>
    <cellStyle name="40 % - Markeringsfarve2 9" xfId="10911" xr:uid="{00000000-0005-0000-0000-000072050000}"/>
    <cellStyle name="40 % - Markeringsfarve2 9 2" xfId="10912" xr:uid="{00000000-0005-0000-0000-000073050000}"/>
    <cellStyle name="40 % - Markeringsfarve2 9 3" xfId="10913" xr:uid="{00000000-0005-0000-0000-000074050000}"/>
    <cellStyle name="40 % - Markeringsfarve3" xfId="868" xr:uid="{00000000-0005-0000-0000-000075050000}"/>
    <cellStyle name="40 % - Markeringsfarve3 10" xfId="10914" xr:uid="{00000000-0005-0000-0000-000076050000}"/>
    <cellStyle name="40 % - Markeringsfarve3 10 2" xfId="10915" xr:uid="{00000000-0005-0000-0000-000077050000}"/>
    <cellStyle name="40 % - Markeringsfarve3 11" xfId="10916" xr:uid="{00000000-0005-0000-0000-000078050000}"/>
    <cellStyle name="40 % - Markeringsfarve3 2" xfId="869" xr:uid="{00000000-0005-0000-0000-000079050000}"/>
    <cellStyle name="40 % - Markeringsfarve3 2 10" xfId="10917" xr:uid="{00000000-0005-0000-0000-00007A050000}"/>
    <cellStyle name="40 % - Markeringsfarve3 2 2" xfId="870" xr:uid="{00000000-0005-0000-0000-00007B050000}"/>
    <cellStyle name="40 % - Markeringsfarve3 2 2 2" xfId="871" xr:uid="{00000000-0005-0000-0000-00007C050000}"/>
    <cellStyle name="40 % - Markeringsfarve3 2 2 2 2" xfId="10918" xr:uid="{00000000-0005-0000-0000-00007D050000}"/>
    <cellStyle name="40 % - Markeringsfarve3 2 2 2 3" xfId="10919" xr:uid="{00000000-0005-0000-0000-00007E050000}"/>
    <cellStyle name="40 % - Markeringsfarve3 2 2 3" xfId="10920" xr:uid="{00000000-0005-0000-0000-00007F050000}"/>
    <cellStyle name="40 % - Markeringsfarve3 2 2 3 2" xfId="10921" xr:uid="{00000000-0005-0000-0000-000080050000}"/>
    <cellStyle name="40 % - Markeringsfarve3 2 2 3 3" xfId="10922" xr:uid="{00000000-0005-0000-0000-000081050000}"/>
    <cellStyle name="40 % - Markeringsfarve3 2 2 4" xfId="10923" xr:uid="{00000000-0005-0000-0000-000082050000}"/>
    <cellStyle name="40 % - Markeringsfarve3 2 2 4 2" xfId="10924" xr:uid="{00000000-0005-0000-0000-000083050000}"/>
    <cellStyle name="40 % - Markeringsfarve3 2 2 4 3" xfId="10925" xr:uid="{00000000-0005-0000-0000-000084050000}"/>
    <cellStyle name="40 % - Markeringsfarve3 2 2 5" xfId="10926" xr:uid="{00000000-0005-0000-0000-000085050000}"/>
    <cellStyle name="40 % - Markeringsfarve3 2 2 5 2" xfId="10927" xr:uid="{00000000-0005-0000-0000-000086050000}"/>
    <cellStyle name="40 % - Markeringsfarve3 2 2 5 3" xfId="10928" xr:uid="{00000000-0005-0000-0000-000087050000}"/>
    <cellStyle name="40 % - Markeringsfarve3 2 2 6" xfId="10929" xr:uid="{00000000-0005-0000-0000-000088050000}"/>
    <cellStyle name="40 % - Markeringsfarve3 2 2 6 2" xfId="10930" xr:uid="{00000000-0005-0000-0000-000089050000}"/>
    <cellStyle name="40 % - Markeringsfarve3 2 2 6 3" xfId="10931" xr:uid="{00000000-0005-0000-0000-00008A050000}"/>
    <cellStyle name="40 % - Markeringsfarve3 2 2 7" xfId="10932" xr:uid="{00000000-0005-0000-0000-00008B050000}"/>
    <cellStyle name="40 % - Markeringsfarve3 2 2 7 2" xfId="10933" xr:uid="{00000000-0005-0000-0000-00008C050000}"/>
    <cellStyle name="40 % - Markeringsfarve3 2 2 8" xfId="10934" xr:uid="{00000000-0005-0000-0000-00008D050000}"/>
    <cellStyle name="40 % - Markeringsfarve3 2 3" xfId="872" xr:uid="{00000000-0005-0000-0000-00008E050000}"/>
    <cellStyle name="40 % - Markeringsfarve3 2 3 2" xfId="873" xr:uid="{00000000-0005-0000-0000-00008F050000}"/>
    <cellStyle name="40 % - Markeringsfarve3 2 3 2 2" xfId="10935" xr:uid="{00000000-0005-0000-0000-000090050000}"/>
    <cellStyle name="40 % - Markeringsfarve3 2 3 2 3" xfId="10936" xr:uid="{00000000-0005-0000-0000-000091050000}"/>
    <cellStyle name="40 % - Markeringsfarve3 2 3 3" xfId="10937" xr:uid="{00000000-0005-0000-0000-000092050000}"/>
    <cellStyle name="40 % - Markeringsfarve3 2 3 3 2" xfId="10938" xr:uid="{00000000-0005-0000-0000-000093050000}"/>
    <cellStyle name="40 % - Markeringsfarve3 2 3 3 3" xfId="10939" xr:uid="{00000000-0005-0000-0000-000094050000}"/>
    <cellStyle name="40 % - Markeringsfarve3 2 3 4" xfId="10940" xr:uid="{00000000-0005-0000-0000-000095050000}"/>
    <cellStyle name="40 % - Markeringsfarve3 2 3 4 2" xfId="10941" xr:uid="{00000000-0005-0000-0000-000096050000}"/>
    <cellStyle name="40 % - Markeringsfarve3 2 3 4 3" xfId="10942" xr:uid="{00000000-0005-0000-0000-000097050000}"/>
    <cellStyle name="40 % - Markeringsfarve3 2 3 5" xfId="10943" xr:uid="{00000000-0005-0000-0000-000098050000}"/>
    <cellStyle name="40 % - Markeringsfarve3 2 3 5 2" xfId="10944" xr:uid="{00000000-0005-0000-0000-000099050000}"/>
    <cellStyle name="40 % - Markeringsfarve3 2 3 5 3" xfId="10945" xr:uid="{00000000-0005-0000-0000-00009A050000}"/>
    <cellStyle name="40 % - Markeringsfarve3 2 3 6" xfId="10946" xr:uid="{00000000-0005-0000-0000-00009B050000}"/>
    <cellStyle name="40 % - Markeringsfarve3 2 3 6 2" xfId="10947" xr:uid="{00000000-0005-0000-0000-00009C050000}"/>
    <cellStyle name="40 % - Markeringsfarve3 2 3 6 3" xfId="10948" xr:uid="{00000000-0005-0000-0000-00009D050000}"/>
    <cellStyle name="40 % - Markeringsfarve3 2 3 7" xfId="10949" xr:uid="{00000000-0005-0000-0000-00009E050000}"/>
    <cellStyle name="40 % - Markeringsfarve3 2 3 7 2" xfId="10950" xr:uid="{00000000-0005-0000-0000-00009F050000}"/>
    <cellStyle name="40 % - Markeringsfarve3 2 3 8" xfId="10951" xr:uid="{00000000-0005-0000-0000-0000A0050000}"/>
    <cellStyle name="40 % - Markeringsfarve3 2 4" xfId="874" xr:uid="{00000000-0005-0000-0000-0000A1050000}"/>
    <cellStyle name="40 % - Markeringsfarve3 2 4 2" xfId="10952" xr:uid="{00000000-0005-0000-0000-0000A2050000}"/>
    <cellStyle name="40 % - Markeringsfarve3 2 4 3" xfId="10953" xr:uid="{00000000-0005-0000-0000-0000A3050000}"/>
    <cellStyle name="40 % - Markeringsfarve3 2 5" xfId="10954" xr:uid="{00000000-0005-0000-0000-0000A4050000}"/>
    <cellStyle name="40 % - Markeringsfarve3 2 5 2" xfId="10955" xr:uid="{00000000-0005-0000-0000-0000A5050000}"/>
    <cellStyle name="40 % - Markeringsfarve3 2 5 3" xfId="10956" xr:uid="{00000000-0005-0000-0000-0000A6050000}"/>
    <cellStyle name="40 % - Markeringsfarve3 2 6" xfId="10957" xr:uid="{00000000-0005-0000-0000-0000A7050000}"/>
    <cellStyle name="40 % - Markeringsfarve3 2 6 2" xfId="10958" xr:uid="{00000000-0005-0000-0000-0000A8050000}"/>
    <cellStyle name="40 % - Markeringsfarve3 2 6 3" xfId="10959" xr:uid="{00000000-0005-0000-0000-0000A9050000}"/>
    <cellStyle name="40 % - Markeringsfarve3 2 7" xfId="10960" xr:uid="{00000000-0005-0000-0000-0000AA050000}"/>
    <cellStyle name="40 % - Markeringsfarve3 2 7 2" xfId="10961" xr:uid="{00000000-0005-0000-0000-0000AB050000}"/>
    <cellStyle name="40 % - Markeringsfarve3 2 7 3" xfId="10962" xr:uid="{00000000-0005-0000-0000-0000AC050000}"/>
    <cellStyle name="40 % - Markeringsfarve3 2 8" xfId="10963" xr:uid="{00000000-0005-0000-0000-0000AD050000}"/>
    <cellStyle name="40 % - Markeringsfarve3 2 8 2" xfId="10964" xr:uid="{00000000-0005-0000-0000-0000AE050000}"/>
    <cellStyle name="40 % - Markeringsfarve3 2 8 3" xfId="10965" xr:uid="{00000000-0005-0000-0000-0000AF050000}"/>
    <cellStyle name="40 % - Markeringsfarve3 2 9" xfId="10966" xr:uid="{00000000-0005-0000-0000-0000B0050000}"/>
    <cellStyle name="40 % - Markeringsfarve3 2 9 2" xfId="10967" xr:uid="{00000000-0005-0000-0000-0000B1050000}"/>
    <cellStyle name="40 % - Markeringsfarve3 3" xfId="875" xr:uid="{00000000-0005-0000-0000-0000B2050000}"/>
    <cellStyle name="40 % - Markeringsfarve3 3 10" xfId="10968" xr:uid="{00000000-0005-0000-0000-0000B3050000}"/>
    <cellStyle name="40 % - Markeringsfarve3 3 2" xfId="876" xr:uid="{00000000-0005-0000-0000-0000B4050000}"/>
    <cellStyle name="40 % - Markeringsfarve3 3 2 2" xfId="10969" xr:uid="{00000000-0005-0000-0000-0000B5050000}"/>
    <cellStyle name="40 % - Markeringsfarve3 3 2 2 2" xfId="10970" xr:uid="{00000000-0005-0000-0000-0000B6050000}"/>
    <cellStyle name="40 % - Markeringsfarve3 3 2 2 3" xfId="10971" xr:uid="{00000000-0005-0000-0000-0000B7050000}"/>
    <cellStyle name="40 % - Markeringsfarve3 3 2 3" xfId="10972" xr:uid="{00000000-0005-0000-0000-0000B8050000}"/>
    <cellStyle name="40 % - Markeringsfarve3 3 2 3 2" xfId="10973" xr:uid="{00000000-0005-0000-0000-0000B9050000}"/>
    <cellStyle name="40 % - Markeringsfarve3 3 2 3 3" xfId="10974" xr:uid="{00000000-0005-0000-0000-0000BA050000}"/>
    <cellStyle name="40 % - Markeringsfarve3 3 2 4" xfId="10975" xr:uid="{00000000-0005-0000-0000-0000BB050000}"/>
    <cellStyle name="40 % - Markeringsfarve3 3 2 4 2" xfId="10976" xr:uid="{00000000-0005-0000-0000-0000BC050000}"/>
    <cellStyle name="40 % - Markeringsfarve3 3 2 4 3" xfId="10977" xr:uid="{00000000-0005-0000-0000-0000BD050000}"/>
    <cellStyle name="40 % - Markeringsfarve3 3 2 5" xfId="10978" xr:uid="{00000000-0005-0000-0000-0000BE050000}"/>
    <cellStyle name="40 % - Markeringsfarve3 3 2 5 2" xfId="10979" xr:uid="{00000000-0005-0000-0000-0000BF050000}"/>
    <cellStyle name="40 % - Markeringsfarve3 3 2 5 3" xfId="10980" xr:uid="{00000000-0005-0000-0000-0000C0050000}"/>
    <cellStyle name="40 % - Markeringsfarve3 3 2 6" xfId="10981" xr:uid="{00000000-0005-0000-0000-0000C1050000}"/>
    <cellStyle name="40 % - Markeringsfarve3 3 2 6 2" xfId="10982" xr:uid="{00000000-0005-0000-0000-0000C2050000}"/>
    <cellStyle name="40 % - Markeringsfarve3 3 2 6 3" xfId="10983" xr:uid="{00000000-0005-0000-0000-0000C3050000}"/>
    <cellStyle name="40 % - Markeringsfarve3 3 2 7" xfId="10984" xr:uid="{00000000-0005-0000-0000-0000C4050000}"/>
    <cellStyle name="40 % - Markeringsfarve3 3 2 7 2" xfId="10985" xr:uid="{00000000-0005-0000-0000-0000C5050000}"/>
    <cellStyle name="40 % - Markeringsfarve3 3 2 8" xfId="10986" xr:uid="{00000000-0005-0000-0000-0000C6050000}"/>
    <cellStyle name="40 % - Markeringsfarve3 3 3" xfId="10987" xr:uid="{00000000-0005-0000-0000-0000C7050000}"/>
    <cellStyle name="40 % - Markeringsfarve3 3 3 2" xfId="10988" xr:uid="{00000000-0005-0000-0000-0000C8050000}"/>
    <cellStyle name="40 % - Markeringsfarve3 3 3 2 2" xfId="10989" xr:uid="{00000000-0005-0000-0000-0000C9050000}"/>
    <cellStyle name="40 % - Markeringsfarve3 3 3 2 3" xfId="10990" xr:uid="{00000000-0005-0000-0000-0000CA050000}"/>
    <cellStyle name="40 % - Markeringsfarve3 3 3 3" xfId="10991" xr:uid="{00000000-0005-0000-0000-0000CB050000}"/>
    <cellStyle name="40 % - Markeringsfarve3 3 3 3 2" xfId="10992" xr:uid="{00000000-0005-0000-0000-0000CC050000}"/>
    <cellStyle name="40 % - Markeringsfarve3 3 3 3 3" xfId="10993" xr:uid="{00000000-0005-0000-0000-0000CD050000}"/>
    <cellStyle name="40 % - Markeringsfarve3 3 3 4" xfId="10994" xr:uid="{00000000-0005-0000-0000-0000CE050000}"/>
    <cellStyle name="40 % - Markeringsfarve3 3 3 4 2" xfId="10995" xr:uid="{00000000-0005-0000-0000-0000CF050000}"/>
    <cellStyle name="40 % - Markeringsfarve3 3 3 4 3" xfId="10996" xr:uid="{00000000-0005-0000-0000-0000D0050000}"/>
    <cellStyle name="40 % - Markeringsfarve3 3 3 5" xfId="10997" xr:uid="{00000000-0005-0000-0000-0000D1050000}"/>
    <cellStyle name="40 % - Markeringsfarve3 3 3 5 2" xfId="10998" xr:uid="{00000000-0005-0000-0000-0000D2050000}"/>
    <cellStyle name="40 % - Markeringsfarve3 3 3 5 3" xfId="10999" xr:uid="{00000000-0005-0000-0000-0000D3050000}"/>
    <cellStyle name="40 % - Markeringsfarve3 3 3 6" xfId="11000" xr:uid="{00000000-0005-0000-0000-0000D4050000}"/>
    <cellStyle name="40 % - Markeringsfarve3 3 3 6 2" xfId="11001" xr:uid="{00000000-0005-0000-0000-0000D5050000}"/>
    <cellStyle name="40 % - Markeringsfarve3 3 3 6 3" xfId="11002" xr:uid="{00000000-0005-0000-0000-0000D6050000}"/>
    <cellStyle name="40 % - Markeringsfarve3 3 3 7" xfId="11003" xr:uid="{00000000-0005-0000-0000-0000D7050000}"/>
    <cellStyle name="40 % - Markeringsfarve3 3 3 7 2" xfId="11004" xr:uid="{00000000-0005-0000-0000-0000D8050000}"/>
    <cellStyle name="40 % - Markeringsfarve3 3 3 8" xfId="11005" xr:uid="{00000000-0005-0000-0000-0000D9050000}"/>
    <cellStyle name="40 % - Markeringsfarve3 3 4" xfId="11006" xr:uid="{00000000-0005-0000-0000-0000DA050000}"/>
    <cellStyle name="40 % - Markeringsfarve3 3 4 2" xfId="11007" xr:uid="{00000000-0005-0000-0000-0000DB050000}"/>
    <cellStyle name="40 % - Markeringsfarve3 3 4 3" xfId="11008" xr:uid="{00000000-0005-0000-0000-0000DC050000}"/>
    <cellStyle name="40 % - Markeringsfarve3 3 5" xfId="11009" xr:uid="{00000000-0005-0000-0000-0000DD050000}"/>
    <cellStyle name="40 % - Markeringsfarve3 3 5 2" xfId="11010" xr:uid="{00000000-0005-0000-0000-0000DE050000}"/>
    <cellStyle name="40 % - Markeringsfarve3 3 5 3" xfId="11011" xr:uid="{00000000-0005-0000-0000-0000DF050000}"/>
    <cellStyle name="40 % - Markeringsfarve3 3 6" xfId="11012" xr:uid="{00000000-0005-0000-0000-0000E0050000}"/>
    <cellStyle name="40 % - Markeringsfarve3 3 6 2" xfId="11013" xr:uid="{00000000-0005-0000-0000-0000E1050000}"/>
    <cellStyle name="40 % - Markeringsfarve3 3 6 3" xfId="11014" xr:uid="{00000000-0005-0000-0000-0000E2050000}"/>
    <cellStyle name="40 % - Markeringsfarve3 3 7" xfId="11015" xr:uid="{00000000-0005-0000-0000-0000E3050000}"/>
    <cellStyle name="40 % - Markeringsfarve3 3 7 2" xfId="11016" xr:uid="{00000000-0005-0000-0000-0000E4050000}"/>
    <cellStyle name="40 % - Markeringsfarve3 3 7 3" xfId="11017" xr:uid="{00000000-0005-0000-0000-0000E5050000}"/>
    <cellStyle name="40 % - Markeringsfarve3 3 8" xfId="11018" xr:uid="{00000000-0005-0000-0000-0000E6050000}"/>
    <cellStyle name="40 % - Markeringsfarve3 3 8 2" xfId="11019" xr:uid="{00000000-0005-0000-0000-0000E7050000}"/>
    <cellStyle name="40 % - Markeringsfarve3 3 8 3" xfId="11020" xr:uid="{00000000-0005-0000-0000-0000E8050000}"/>
    <cellStyle name="40 % - Markeringsfarve3 3 9" xfId="11021" xr:uid="{00000000-0005-0000-0000-0000E9050000}"/>
    <cellStyle name="40 % - Markeringsfarve3 3 9 2" xfId="11022" xr:uid="{00000000-0005-0000-0000-0000EA050000}"/>
    <cellStyle name="40 % - Markeringsfarve3 4" xfId="877" xr:uid="{00000000-0005-0000-0000-0000EB050000}"/>
    <cellStyle name="40 % - Markeringsfarve3 4 2" xfId="878" xr:uid="{00000000-0005-0000-0000-0000EC050000}"/>
    <cellStyle name="40 % - Markeringsfarve3 4 2 2" xfId="11023" xr:uid="{00000000-0005-0000-0000-0000ED050000}"/>
    <cellStyle name="40 % - Markeringsfarve3 4 2 3" xfId="11024" xr:uid="{00000000-0005-0000-0000-0000EE050000}"/>
    <cellStyle name="40 % - Markeringsfarve3 4 3" xfId="11025" xr:uid="{00000000-0005-0000-0000-0000EF050000}"/>
    <cellStyle name="40 % - Markeringsfarve3 4 3 2" xfId="11026" xr:uid="{00000000-0005-0000-0000-0000F0050000}"/>
    <cellStyle name="40 % - Markeringsfarve3 4 3 3" xfId="11027" xr:uid="{00000000-0005-0000-0000-0000F1050000}"/>
    <cellStyle name="40 % - Markeringsfarve3 4 4" xfId="11028" xr:uid="{00000000-0005-0000-0000-0000F2050000}"/>
    <cellStyle name="40 % - Markeringsfarve3 4 4 2" xfId="11029" xr:uid="{00000000-0005-0000-0000-0000F3050000}"/>
    <cellStyle name="40 % - Markeringsfarve3 4 4 3" xfId="11030" xr:uid="{00000000-0005-0000-0000-0000F4050000}"/>
    <cellStyle name="40 % - Markeringsfarve3 4 5" xfId="11031" xr:uid="{00000000-0005-0000-0000-0000F5050000}"/>
    <cellStyle name="40 % - Markeringsfarve3 4 5 2" xfId="11032" xr:uid="{00000000-0005-0000-0000-0000F6050000}"/>
    <cellStyle name="40 % - Markeringsfarve3 4 5 3" xfId="11033" xr:uid="{00000000-0005-0000-0000-0000F7050000}"/>
    <cellStyle name="40 % - Markeringsfarve3 4 6" xfId="11034" xr:uid="{00000000-0005-0000-0000-0000F8050000}"/>
    <cellStyle name="40 % - Markeringsfarve3 4 6 2" xfId="11035" xr:uid="{00000000-0005-0000-0000-0000F9050000}"/>
    <cellStyle name="40 % - Markeringsfarve3 4 6 3" xfId="11036" xr:uid="{00000000-0005-0000-0000-0000FA050000}"/>
    <cellStyle name="40 % - Markeringsfarve3 4 7" xfId="11037" xr:uid="{00000000-0005-0000-0000-0000FB050000}"/>
    <cellStyle name="40 % - Markeringsfarve3 4 7 2" xfId="11038" xr:uid="{00000000-0005-0000-0000-0000FC050000}"/>
    <cellStyle name="40 % - Markeringsfarve3 4 8" xfId="11039" xr:uid="{00000000-0005-0000-0000-0000FD050000}"/>
    <cellStyle name="40 % - Markeringsfarve3 5" xfId="879" xr:uid="{00000000-0005-0000-0000-0000FE050000}"/>
    <cellStyle name="40 % - Markeringsfarve3 5 2" xfId="880" xr:uid="{00000000-0005-0000-0000-0000FF050000}"/>
    <cellStyle name="40 % - Markeringsfarve3 5 2 2" xfId="11040" xr:uid="{00000000-0005-0000-0000-000000060000}"/>
    <cellStyle name="40 % - Markeringsfarve3 5 2 3" xfId="11041" xr:uid="{00000000-0005-0000-0000-000001060000}"/>
    <cellStyle name="40 % - Markeringsfarve3 5 3" xfId="11042" xr:uid="{00000000-0005-0000-0000-000002060000}"/>
    <cellStyle name="40 % - Markeringsfarve3 5 3 2" xfId="11043" xr:uid="{00000000-0005-0000-0000-000003060000}"/>
    <cellStyle name="40 % - Markeringsfarve3 5 3 3" xfId="11044" xr:uid="{00000000-0005-0000-0000-000004060000}"/>
    <cellStyle name="40 % - Markeringsfarve3 5 4" xfId="11045" xr:uid="{00000000-0005-0000-0000-000005060000}"/>
    <cellStyle name="40 % - Markeringsfarve3 5 4 2" xfId="11046" xr:uid="{00000000-0005-0000-0000-000006060000}"/>
    <cellStyle name="40 % - Markeringsfarve3 5 4 3" xfId="11047" xr:uid="{00000000-0005-0000-0000-000007060000}"/>
    <cellStyle name="40 % - Markeringsfarve3 5 5" xfId="11048" xr:uid="{00000000-0005-0000-0000-000008060000}"/>
    <cellStyle name="40 % - Markeringsfarve3 5 5 2" xfId="11049" xr:uid="{00000000-0005-0000-0000-000009060000}"/>
    <cellStyle name="40 % - Markeringsfarve3 5 5 3" xfId="11050" xr:uid="{00000000-0005-0000-0000-00000A060000}"/>
    <cellStyle name="40 % - Markeringsfarve3 5 6" xfId="11051" xr:uid="{00000000-0005-0000-0000-00000B060000}"/>
    <cellStyle name="40 % - Markeringsfarve3 5 6 2" xfId="11052" xr:uid="{00000000-0005-0000-0000-00000C060000}"/>
    <cellStyle name="40 % - Markeringsfarve3 5 6 3" xfId="11053" xr:uid="{00000000-0005-0000-0000-00000D060000}"/>
    <cellStyle name="40 % - Markeringsfarve3 5 7" xfId="11054" xr:uid="{00000000-0005-0000-0000-00000E060000}"/>
    <cellStyle name="40 % - Markeringsfarve3 5 7 2" xfId="11055" xr:uid="{00000000-0005-0000-0000-00000F060000}"/>
    <cellStyle name="40 % - Markeringsfarve3 5 8" xfId="11056" xr:uid="{00000000-0005-0000-0000-000010060000}"/>
    <cellStyle name="40 % - Markeringsfarve3 6" xfId="881" xr:uid="{00000000-0005-0000-0000-000011060000}"/>
    <cellStyle name="40 % - Markeringsfarve3 6 2" xfId="882" xr:uid="{00000000-0005-0000-0000-000012060000}"/>
    <cellStyle name="40 % - Markeringsfarve3 6 2 2" xfId="11057" xr:uid="{00000000-0005-0000-0000-000013060000}"/>
    <cellStyle name="40 % - Markeringsfarve3 6 2 3" xfId="11058" xr:uid="{00000000-0005-0000-0000-000014060000}"/>
    <cellStyle name="40 % - Markeringsfarve3 6 3" xfId="11059" xr:uid="{00000000-0005-0000-0000-000015060000}"/>
    <cellStyle name="40 % - Markeringsfarve3 6 4" xfId="11060" xr:uid="{00000000-0005-0000-0000-000016060000}"/>
    <cellStyle name="40 % - Markeringsfarve3 7" xfId="883" xr:uid="{00000000-0005-0000-0000-000017060000}"/>
    <cellStyle name="40 % - Markeringsfarve3 7 2" xfId="11061" xr:uid="{00000000-0005-0000-0000-000018060000}"/>
    <cellStyle name="40 % - Markeringsfarve3 7 3" xfId="11062" xr:uid="{00000000-0005-0000-0000-000019060000}"/>
    <cellStyle name="40 % - Markeringsfarve3 8" xfId="11063" xr:uid="{00000000-0005-0000-0000-00001A060000}"/>
    <cellStyle name="40 % - Markeringsfarve3 8 2" xfId="11064" xr:uid="{00000000-0005-0000-0000-00001B060000}"/>
    <cellStyle name="40 % - Markeringsfarve3 8 3" xfId="11065" xr:uid="{00000000-0005-0000-0000-00001C060000}"/>
    <cellStyle name="40 % - Markeringsfarve3 9" xfId="11066" xr:uid="{00000000-0005-0000-0000-00001D060000}"/>
    <cellStyle name="40 % - Markeringsfarve3 9 2" xfId="11067" xr:uid="{00000000-0005-0000-0000-00001E060000}"/>
    <cellStyle name="40 % - Markeringsfarve3 9 3" xfId="11068" xr:uid="{00000000-0005-0000-0000-00001F060000}"/>
    <cellStyle name="40 % - Markeringsfarve4" xfId="884" xr:uid="{00000000-0005-0000-0000-000020060000}"/>
    <cellStyle name="40 % - Markeringsfarve4 10" xfId="11069" xr:uid="{00000000-0005-0000-0000-000021060000}"/>
    <cellStyle name="40 % - Markeringsfarve4 10 2" xfId="11070" xr:uid="{00000000-0005-0000-0000-000022060000}"/>
    <cellStyle name="40 % - Markeringsfarve4 10 3" xfId="11071" xr:uid="{00000000-0005-0000-0000-000023060000}"/>
    <cellStyle name="40 % - Markeringsfarve4 11" xfId="11072" xr:uid="{00000000-0005-0000-0000-000024060000}"/>
    <cellStyle name="40 % - Markeringsfarve4 11 2" xfId="11073" xr:uid="{00000000-0005-0000-0000-000025060000}"/>
    <cellStyle name="40 % - Markeringsfarve4 12" xfId="11074" xr:uid="{00000000-0005-0000-0000-000026060000}"/>
    <cellStyle name="40 % - Markeringsfarve4 2" xfId="885" xr:uid="{00000000-0005-0000-0000-000027060000}"/>
    <cellStyle name="40 % - Markeringsfarve4 2 10" xfId="11075" xr:uid="{00000000-0005-0000-0000-000028060000}"/>
    <cellStyle name="40 % - Markeringsfarve4 2 2" xfId="886" xr:uid="{00000000-0005-0000-0000-000029060000}"/>
    <cellStyle name="40 % - Markeringsfarve4 2 2 2" xfId="887" xr:uid="{00000000-0005-0000-0000-00002A060000}"/>
    <cellStyle name="40 % - Markeringsfarve4 2 2 2 2" xfId="11076" xr:uid="{00000000-0005-0000-0000-00002B060000}"/>
    <cellStyle name="40 % - Markeringsfarve4 2 2 2 3" xfId="11077" xr:uid="{00000000-0005-0000-0000-00002C060000}"/>
    <cellStyle name="40 % - Markeringsfarve4 2 2 3" xfId="11078" xr:uid="{00000000-0005-0000-0000-00002D060000}"/>
    <cellStyle name="40 % - Markeringsfarve4 2 2 3 2" xfId="11079" xr:uid="{00000000-0005-0000-0000-00002E060000}"/>
    <cellStyle name="40 % - Markeringsfarve4 2 2 3 3" xfId="11080" xr:uid="{00000000-0005-0000-0000-00002F060000}"/>
    <cellStyle name="40 % - Markeringsfarve4 2 2 4" xfId="11081" xr:uid="{00000000-0005-0000-0000-000030060000}"/>
    <cellStyle name="40 % - Markeringsfarve4 2 2 4 2" xfId="11082" xr:uid="{00000000-0005-0000-0000-000031060000}"/>
    <cellStyle name="40 % - Markeringsfarve4 2 2 4 3" xfId="11083" xr:uid="{00000000-0005-0000-0000-000032060000}"/>
    <cellStyle name="40 % - Markeringsfarve4 2 2 5" xfId="11084" xr:uid="{00000000-0005-0000-0000-000033060000}"/>
    <cellStyle name="40 % - Markeringsfarve4 2 2 5 2" xfId="11085" xr:uid="{00000000-0005-0000-0000-000034060000}"/>
    <cellStyle name="40 % - Markeringsfarve4 2 2 5 3" xfId="11086" xr:uid="{00000000-0005-0000-0000-000035060000}"/>
    <cellStyle name="40 % - Markeringsfarve4 2 2 6" xfId="11087" xr:uid="{00000000-0005-0000-0000-000036060000}"/>
    <cellStyle name="40 % - Markeringsfarve4 2 2 6 2" xfId="11088" xr:uid="{00000000-0005-0000-0000-000037060000}"/>
    <cellStyle name="40 % - Markeringsfarve4 2 2 6 3" xfId="11089" xr:uid="{00000000-0005-0000-0000-000038060000}"/>
    <cellStyle name="40 % - Markeringsfarve4 2 2 7" xfId="11090" xr:uid="{00000000-0005-0000-0000-000039060000}"/>
    <cellStyle name="40 % - Markeringsfarve4 2 2 7 2" xfId="11091" xr:uid="{00000000-0005-0000-0000-00003A060000}"/>
    <cellStyle name="40 % - Markeringsfarve4 2 2 8" xfId="11092" xr:uid="{00000000-0005-0000-0000-00003B060000}"/>
    <cellStyle name="40 % - Markeringsfarve4 2 3" xfId="888" xr:uid="{00000000-0005-0000-0000-00003C060000}"/>
    <cellStyle name="40 % - Markeringsfarve4 2 3 2" xfId="889" xr:uid="{00000000-0005-0000-0000-00003D060000}"/>
    <cellStyle name="40 % - Markeringsfarve4 2 3 2 2" xfId="11093" xr:uid="{00000000-0005-0000-0000-00003E060000}"/>
    <cellStyle name="40 % - Markeringsfarve4 2 3 2 3" xfId="11094" xr:uid="{00000000-0005-0000-0000-00003F060000}"/>
    <cellStyle name="40 % - Markeringsfarve4 2 3 3" xfId="11095" xr:uid="{00000000-0005-0000-0000-000040060000}"/>
    <cellStyle name="40 % - Markeringsfarve4 2 3 3 2" xfId="11096" xr:uid="{00000000-0005-0000-0000-000041060000}"/>
    <cellStyle name="40 % - Markeringsfarve4 2 3 3 3" xfId="11097" xr:uid="{00000000-0005-0000-0000-000042060000}"/>
    <cellStyle name="40 % - Markeringsfarve4 2 3 4" xfId="11098" xr:uid="{00000000-0005-0000-0000-000043060000}"/>
    <cellStyle name="40 % - Markeringsfarve4 2 3 4 2" xfId="11099" xr:uid="{00000000-0005-0000-0000-000044060000}"/>
    <cellStyle name="40 % - Markeringsfarve4 2 3 4 3" xfId="11100" xr:uid="{00000000-0005-0000-0000-000045060000}"/>
    <cellStyle name="40 % - Markeringsfarve4 2 3 5" xfId="11101" xr:uid="{00000000-0005-0000-0000-000046060000}"/>
    <cellStyle name="40 % - Markeringsfarve4 2 3 5 2" xfId="11102" xr:uid="{00000000-0005-0000-0000-000047060000}"/>
    <cellStyle name="40 % - Markeringsfarve4 2 3 5 3" xfId="11103" xr:uid="{00000000-0005-0000-0000-000048060000}"/>
    <cellStyle name="40 % - Markeringsfarve4 2 3 6" xfId="11104" xr:uid="{00000000-0005-0000-0000-000049060000}"/>
    <cellStyle name="40 % - Markeringsfarve4 2 3 6 2" xfId="11105" xr:uid="{00000000-0005-0000-0000-00004A060000}"/>
    <cellStyle name="40 % - Markeringsfarve4 2 3 6 3" xfId="11106" xr:uid="{00000000-0005-0000-0000-00004B060000}"/>
    <cellStyle name="40 % - Markeringsfarve4 2 3 7" xfId="11107" xr:uid="{00000000-0005-0000-0000-00004C060000}"/>
    <cellStyle name="40 % - Markeringsfarve4 2 3 7 2" xfId="11108" xr:uid="{00000000-0005-0000-0000-00004D060000}"/>
    <cellStyle name="40 % - Markeringsfarve4 2 3 8" xfId="11109" xr:uid="{00000000-0005-0000-0000-00004E060000}"/>
    <cellStyle name="40 % - Markeringsfarve4 2 4" xfId="890" xr:uid="{00000000-0005-0000-0000-00004F060000}"/>
    <cellStyle name="40 % - Markeringsfarve4 2 4 2" xfId="11110" xr:uid="{00000000-0005-0000-0000-000050060000}"/>
    <cellStyle name="40 % - Markeringsfarve4 2 4 3" xfId="11111" xr:uid="{00000000-0005-0000-0000-000051060000}"/>
    <cellStyle name="40 % - Markeringsfarve4 2 5" xfId="11112" xr:uid="{00000000-0005-0000-0000-000052060000}"/>
    <cellStyle name="40 % - Markeringsfarve4 2 5 2" xfId="11113" xr:uid="{00000000-0005-0000-0000-000053060000}"/>
    <cellStyle name="40 % - Markeringsfarve4 2 5 3" xfId="11114" xr:uid="{00000000-0005-0000-0000-000054060000}"/>
    <cellStyle name="40 % - Markeringsfarve4 2 6" xfId="11115" xr:uid="{00000000-0005-0000-0000-000055060000}"/>
    <cellStyle name="40 % - Markeringsfarve4 2 6 2" xfId="11116" xr:uid="{00000000-0005-0000-0000-000056060000}"/>
    <cellStyle name="40 % - Markeringsfarve4 2 6 3" xfId="11117" xr:uid="{00000000-0005-0000-0000-000057060000}"/>
    <cellStyle name="40 % - Markeringsfarve4 2 7" xfId="11118" xr:uid="{00000000-0005-0000-0000-000058060000}"/>
    <cellStyle name="40 % - Markeringsfarve4 2 7 2" xfId="11119" xr:uid="{00000000-0005-0000-0000-000059060000}"/>
    <cellStyle name="40 % - Markeringsfarve4 2 7 3" xfId="11120" xr:uid="{00000000-0005-0000-0000-00005A060000}"/>
    <cellStyle name="40 % - Markeringsfarve4 2 8" xfId="11121" xr:uid="{00000000-0005-0000-0000-00005B060000}"/>
    <cellStyle name="40 % - Markeringsfarve4 2 8 2" xfId="11122" xr:uid="{00000000-0005-0000-0000-00005C060000}"/>
    <cellStyle name="40 % - Markeringsfarve4 2 8 3" xfId="11123" xr:uid="{00000000-0005-0000-0000-00005D060000}"/>
    <cellStyle name="40 % - Markeringsfarve4 2 9" xfId="11124" xr:uid="{00000000-0005-0000-0000-00005E060000}"/>
    <cellStyle name="40 % - Markeringsfarve4 2 9 2" xfId="11125" xr:uid="{00000000-0005-0000-0000-00005F060000}"/>
    <cellStyle name="40 % - Markeringsfarve4 3" xfId="891" xr:uid="{00000000-0005-0000-0000-000060060000}"/>
    <cellStyle name="40 % - Markeringsfarve4 3 10" xfId="11126" xr:uid="{00000000-0005-0000-0000-000061060000}"/>
    <cellStyle name="40 % - Markeringsfarve4 3 2" xfId="892" xr:uid="{00000000-0005-0000-0000-000062060000}"/>
    <cellStyle name="40 % - Markeringsfarve4 3 2 2" xfId="11127" xr:uid="{00000000-0005-0000-0000-000063060000}"/>
    <cellStyle name="40 % - Markeringsfarve4 3 2 2 2" xfId="11128" xr:uid="{00000000-0005-0000-0000-000064060000}"/>
    <cellStyle name="40 % - Markeringsfarve4 3 2 2 3" xfId="11129" xr:uid="{00000000-0005-0000-0000-000065060000}"/>
    <cellStyle name="40 % - Markeringsfarve4 3 2 3" xfId="11130" xr:uid="{00000000-0005-0000-0000-000066060000}"/>
    <cellStyle name="40 % - Markeringsfarve4 3 2 3 2" xfId="11131" xr:uid="{00000000-0005-0000-0000-000067060000}"/>
    <cellStyle name="40 % - Markeringsfarve4 3 2 3 3" xfId="11132" xr:uid="{00000000-0005-0000-0000-000068060000}"/>
    <cellStyle name="40 % - Markeringsfarve4 3 2 4" xfId="11133" xr:uid="{00000000-0005-0000-0000-000069060000}"/>
    <cellStyle name="40 % - Markeringsfarve4 3 2 4 2" xfId="11134" xr:uid="{00000000-0005-0000-0000-00006A060000}"/>
    <cellStyle name="40 % - Markeringsfarve4 3 2 4 3" xfId="11135" xr:uid="{00000000-0005-0000-0000-00006B060000}"/>
    <cellStyle name="40 % - Markeringsfarve4 3 2 5" xfId="11136" xr:uid="{00000000-0005-0000-0000-00006C060000}"/>
    <cellStyle name="40 % - Markeringsfarve4 3 2 5 2" xfId="11137" xr:uid="{00000000-0005-0000-0000-00006D060000}"/>
    <cellStyle name="40 % - Markeringsfarve4 3 2 5 3" xfId="11138" xr:uid="{00000000-0005-0000-0000-00006E060000}"/>
    <cellStyle name="40 % - Markeringsfarve4 3 2 6" xfId="11139" xr:uid="{00000000-0005-0000-0000-00006F060000}"/>
    <cellStyle name="40 % - Markeringsfarve4 3 2 6 2" xfId="11140" xr:uid="{00000000-0005-0000-0000-000070060000}"/>
    <cellStyle name="40 % - Markeringsfarve4 3 2 6 3" xfId="11141" xr:uid="{00000000-0005-0000-0000-000071060000}"/>
    <cellStyle name="40 % - Markeringsfarve4 3 2 7" xfId="11142" xr:uid="{00000000-0005-0000-0000-000072060000}"/>
    <cellStyle name="40 % - Markeringsfarve4 3 2 7 2" xfId="11143" xr:uid="{00000000-0005-0000-0000-000073060000}"/>
    <cellStyle name="40 % - Markeringsfarve4 3 2 8" xfId="11144" xr:uid="{00000000-0005-0000-0000-000074060000}"/>
    <cellStyle name="40 % - Markeringsfarve4 3 3" xfId="11145" xr:uid="{00000000-0005-0000-0000-000075060000}"/>
    <cellStyle name="40 % - Markeringsfarve4 3 3 2" xfId="11146" xr:uid="{00000000-0005-0000-0000-000076060000}"/>
    <cellStyle name="40 % - Markeringsfarve4 3 3 2 2" xfId="11147" xr:uid="{00000000-0005-0000-0000-000077060000}"/>
    <cellStyle name="40 % - Markeringsfarve4 3 3 2 3" xfId="11148" xr:uid="{00000000-0005-0000-0000-000078060000}"/>
    <cellStyle name="40 % - Markeringsfarve4 3 3 3" xfId="11149" xr:uid="{00000000-0005-0000-0000-000079060000}"/>
    <cellStyle name="40 % - Markeringsfarve4 3 3 3 2" xfId="11150" xr:uid="{00000000-0005-0000-0000-00007A060000}"/>
    <cellStyle name="40 % - Markeringsfarve4 3 3 3 3" xfId="11151" xr:uid="{00000000-0005-0000-0000-00007B060000}"/>
    <cellStyle name="40 % - Markeringsfarve4 3 3 4" xfId="11152" xr:uid="{00000000-0005-0000-0000-00007C060000}"/>
    <cellStyle name="40 % - Markeringsfarve4 3 3 4 2" xfId="11153" xr:uid="{00000000-0005-0000-0000-00007D060000}"/>
    <cellStyle name="40 % - Markeringsfarve4 3 3 4 3" xfId="11154" xr:uid="{00000000-0005-0000-0000-00007E060000}"/>
    <cellStyle name="40 % - Markeringsfarve4 3 3 5" xfId="11155" xr:uid="{00000000-0005-0000-0000-00007F060000}"/>
    <cellStyle name="40 % - Markeringsfarve4 3 3 5 2" xfId="11156" xr:uid="{00000000-0005-0000-0000-000080060000}"/>
    <cellStyle name="40 % - Markeringsfarve4 3 3 5 3" xfId="11157" xr:uid="{00000000-0005-0000-0000-000081060000}"/>
    <cellStyle name="40 % - Markeringsfarve4 3 3 6" xfId="11158" xr:uid="{00000000-0005-0000-0000-000082060000}"/>
    <cellStyle name="40 % - Markeringsfarve4 3 3 6 2" xfId="11159" xr:uid="{00000000-0005-0000-0000-000083060000}"/>
    <cellStyle name="40 % - Markeringsfarve4 3 3 6 3" xfId="11160" xr:uid="{00000000-0005-0000-0000-000084060000}"/>
    <cellStyle name="40 % - Markeringsfarve4 3 3 7" xfId="11161" xr:uid="{00000000-0005-0000-0000-000085060000}"/>
    <cellStyle name="40 % - Markeringsfarve4 3 3 7 2" xfId="11162" xr:uid="{00000000-0005-0000-0000-000086060000}"/>
    <cellStyle name="40 % - Markeringsfarve4 3 3 8" xfId="11163" xr:uid="{00000000-0005-0000-0000-000087060000}"/>
    <cellStyle name="40 % - Markeringsfarve4 3 4" xfId="11164" xr:uid="{00000000-0005-0000-0000-000088060000}"/>
    <cellStyle name="40 % - Markeringsfarve4 3 4 2" xfId="11165" xr:uid="{00000000-0005-0000-0000-000089060000}"/>
    <cellStyle name="40 % - Markeringsfarve4 3 4 3" xfId="11166" xr:uid="{00000000-0005-0000-0000-00008A060000}"/>
    <cellStyle name="40 % - Markeringsfarve4 3 5" xfId="11167" xr:uid="{00000000-0005-0000-0000-00008B060000}"/>
    <cellStyle name="40 % - Markeringsfarve4 3 5 2" xfId="11168" xr:uid="{00000000-0005-0000-0000-00008C060000}"/>
    <cellStyle name="40 % - Markeringsfarve4 3 5 3" xfId="11169" xr:uid="{00000000-0005-0000-0000-00008D060000}"/>
    <cellStyle name="40 % - Markeringsfarve4 3 6" xfId="11170" xr:uid="{00000000-0005-0000-0000-00008E060000}"/>
    <cellStyle name="40 % - Markeringsfarve4 3 6 2" xfId="11171" xr:uid="{00000000-0005-0000-0000-00008F060000}"/>
    <cellStyle name="40 % - Markeringsfarve4 3 6 3" xfId="11172" xr:uid="{00000000-0005-0000-0000-000090060000}"/>
    <cellStyle name="40 % - Markeringsfarve4 3 7" xfId="11173" xr:uid="{00000000-0005-0000-0000-000091060000}"/>
    <cellStyle name="40 % - Markeringsfarve4 3 7 2" xfId="11174" xr:uid="{00000000-0005-0000-0000-000092060000}"/>
    <cellStyle name="40 % - Markeringsfarve4 3 7 3" xfId="11175" xr:uid="{00000000-0005-0000-0000-000093060000}"/>
    <cellStyle name="40 % - Markeringsfarve4 3 8" xfId="11176" xr:uid="{00000000-0005-0000-0000-000094060000}"/>
    <cellStyle name="40 % - Markeringsfarve4 3 8 2" xfId="11177" xr:uid="{00000000-0005-0000-0000-000095060000}"/>
    <cellStyle name="40 % - Markeringsfarve4 3 8 3" xfId="11178" xr:uid="{00000000-0005-0000-0000-000096060000}"/>
    <cellStyle name="40 % - Markeringsfarve4 3 9" xfId="11179" xr:uid="{00000000-0005-0000-0000-000097060000}"/>
    <cellStyle name="40 % - Markeringsfarve4 3 9 2" xfId="11180" xr:uid="{00000000-0005-0000-0000-000098060000}"/>
    <cellStyle name="40 % - Markeringsfarve4 4" xfId="893" xr:uid="{00000000-0005-0000-0000-000099060000}"/>
    <cellStyle name="40 % - Markeringsfarve4 4 2" xfId="894" xr:uid="{00000000-0005-0000-0000-00009A060000}"/>
    <cellStyle name="40 % - Markeringsfarve4 4 2 2" xfId="11181" xr:uid="{00000000-0005-0000-0000-00009B060000}"/>
    <cellStyle name="40 % - Markeringsfarve4 4 2 3" xfId="11182" xr:uid="{00000000-0005-0000-0000-00009C060000}"/>
    <cellStyle name="40 % - Markeringsfarve4 4 3" xfId="11183" xr:uid="{00000000-0005-0000-0000-00009D060000}"/>
    <cellStyle name="40 % - Markeringsfarve4 4 3 2" xfId="11184" xr:uid="{00000000-0005-0000-0000-00009E060000}"/>
    <cellStyle name="40 % - Markeringsfarve4 4 3 3" xfId="11185" xr:uid="{00000000-0005-0000-0000-00009F060000}"/>
    <cellStyle name="40 % - Markeringsfarve4 4 4" xfId="11186" xr:uid="{00000000-0005-0000-0000-0000A0060000}"/>
    <cellStyle name="40 % - Markeringsfarve4 4 4 2" xfId="11187" xr:uid="{00000000-0005-0000-0000-0000A1060000}"/>
    <cellStyle name="40 % - Markeringsfarve4 4 4 3" xfId="11188" xr:uid="{00000000-0005-0000-0000-0000A2060000}"/>
    <cellStyle name="40 % - Markeringsfarve4 4 5" xfId="11189" xr:uid="{00000000-0005-0000-0000-0000A3060000}"/>
    <cellStyle name="40 % - Markeringsfarve4 4 5 2" xfId="11190" xr:uid="{00000000-0005-0000-0000-0000A4060000}"/>
    <cellStyle name="40 % - Markeringsfarve4 4 5 3" xfId="11191" xr:uid="{00000000-0005-0000-0000-0000A5060000}"/>
    <cellStyle name="40 % - Markeringsfarve4 4 6" xfId="11192" xr:uid="{00000000-0005-0000-0000-0000A6060000}"/>
    <cellStyle name="40 % - Markeringsfarve4 4 6 2" xfId="11193" xr:uid="{00000000-0005-0000-0000-0000A7060000}"/>
    <cellStyle name="40 % - Markeringsfarve4 4 6 3" xfId="11194" xr:uid="{00000000-0005-0000-0000-0000A8060000}"/>
    <cellStyle name="40 % - Markeringsfarve4 4 7" xfId="11195" xr:uid="{00000000-0005-0000-0000-0000A9060000}"/>
    <cellStyle name="40 % - Markeringsfarve4 4 7 2" xfId="11196" xr:uid="{00000000-0005-0000-0000-0000AA060000}"/>
    <cellStyle name="40 % - Markeringsfarve4 4 8" xfId="11197" xr:uid="{00000000-0005-0000-0000-0000AB060000}"/>
    <cellStyle name="40 % - Markeringsfarve4 5" xfId="895" xr:uid="{00000000-0005-0000-0000-0000AC060000}"/>
    <cellStyle name="40 % - Markeringsfarve4 5 2" xfId="896" xr:uid="{00000000-0005-0000-0000-0000AD060000}"/>
    <cellStyle name="40 % - Markeringsfarve4 5 2 2" xfId="11198" xr:uid="{00000000-0005-0000-0000-0000AE060000}"/>
    <cellStyle name="40 % - Markeringsfarve4 5 2 3" xfId="11199" xr:uid="{00000000-0005-0000-0000-0000AF060000}"/>
    <cellStyle name="40 % - Markeringsfarve4 5 3" xfId="11200" xr:uid="{00000000-0005-0000-0000-0000B0060000}"/>
    <cellStyle name="40 % - Markeringsfarve4 5 3 2" xfId="11201" xr:uid="{00000000-0005-0000-0000-0000B1060000}"/>
    <cellStyle name="40 % - Markeringsfarve4 5 3 3" xfId="11202" xr:uid="{00000000-0005-0000-0000-0000B2060000}"/>
    <cellStyle name="40 % - Markeringsfarve4 5 4" xfId="11203" xr:uid="{00000000-0005-0000-0000-0000B3060000}"/>
    <cellStyle name="40 % - Markeringsfarve4 5 4 2" xfId="11204" xr:uid="{00000000-0005-0000-0000-0000B4060000}"/>
    <cellStyle name="40 % - Markeringsfarve4 5 4 3" xfId="11205" xr:uid="{00000000-0005-0000-0000-0000B5060000}"/>
    <cellStyle name="40 % - Markeringsfarve4 5 5" xfId="11206" xr:uid="{00000000-0005-0000-0000-0000B6060000}"/>
    <cellStyle name="40 % - Markeringsfarve4 5 5 2" xfId="11207" xr:uid="{00000000-0005-0000-0000-0000B7060000}"/>
    <cellStyle name="40 % - Markeringsfarve4 5 5 3" xfId="11208" xr:uid="{00000000-0005-0000-0000-0000B8060000}"/>
    <cellStyle name="40 % - Markeringsfarve4 5 6" xfId="11209" xr:uid="{00000000-0005-0000-0000-0000B9060000}"/>
    <cellStyle name="40 % - Markeringsfarve4 5 6 2" xfId="11210" xr:uid="{00000000-0005-0000-0000-0000BA060000}"/>
    <cellStyle name="40 % - Markeringsfarve4 5 6 3" xfId="11211" xr:uid="{00000000-0005-0000-0000-0000BB060000}"/>
    <cellStyle name="40 % - Markeringsfarve4 5 7" xfId="11212" xr:uid="{00000000-0005-0000-0000-0000BC060000}"/>
    <cellStyle name="40 % - Markeringsfarve4 5 7 2" xfId="11213" xr:uid="{00000000-0005-0000-0000-0000BD060000}"/>
    <cellStyle name="40 % - Markeringsfarve4 5 8" xfId="11214" xr:uid="{00000000-0005-0000-0000-0000BE060000}"/>
    <cellStyle name="40 % - Markeringsfarve4 6" xfId="897" xr:uid="{00000000-0005-0000-0000-0000BF060000}"/>
    <cellStyle name="40 % - Markeringsfarve4 6 2" xfId="898" xr:uid="{00000000-0005-0000-0000-0000C0060000}"/>
    <cellStyle name="40 % - Markeringsfarve4 6 3" xfId="11215" xr:uid="{00000000-0005-0000-0000-0000C1060000}"/>
    <cellStyle name="40 % - Markeringsfarve4 7" xfId="899" xr:uid="{00000000-0005-0000-0000-0000C2060000}"/>
    <cellStyle name="40 % - Markeringsfarve4 7 2" xfId="11216" xr:uid="{00000000-0005-0000-0000-0000C3060000}"/>
    <cellStyle name="40 % - Markeringsfarve4 7 3" xfId="11217" xr:uid="{00000000-0005-0000-0000-0000C4060000}"/>
    <cellStyle name="40 % - Markeringsfarve4 8" xfId="11218" xr:uid="{00000000-0005-0000-0000-0000C5060000}"/>
    <cellStyle name="40 % - Markeringsfarve4 8 2" xfId="11219" xr:uid="{00000000-0005-0000-0000-0000C6060000}"/>
    <cellStyle name="40 % - Markeringsfarve4 8 3" xfId="11220" xr:uid="{00000000-0005-0000-0000-0000C7060000}"/>
    <cellStyle name="40 % - Markeringsfarve4 9" xfId="11221" xr:uid="{00000000-0005-0000-0000-0000C8060000}"/>
    <cellStyle name="40 % - Markeringsfarve4 9 2" xfId="11222" xr:uid="{00000000-0005-0000-0000-0000C9060000}"/>
    <cellStyle name="40 % - Markeringsfarve4 9 3" xfId="11223" xr:uid="{00000000-0005-0000-0000-0000CA060000}"/>
    <cellStyle name="40 % - Markeringsfarve5" xfId="900" xr:uid="{00000000-0005-0000-0000-0000CB060000}"/>
    <cellStyle name="40 % - Markeringsfarve5 10" xfId="11224" xr:uid="{00000000-0005-0000-0000-0000CC060000}"/>
    <cellStyle name="40 % - Markeringsfarve5 10 2" xfId="11225" xr:uid="{00000000-0005-0000-0000-0000CD060000}"/>
    <cellStyle name="40 % - Markeringsfarve5 10 3" xfId="11226" xr:uid="{00000000-0005-0000-0000-0000CE060000}"/>
    <cellStyle name="40 % - Markeringsfarve5 11" xfId="11227" xr:uid="{00000000-0005-0000-0000-0000CF060000}"/>
    <cellStyle name="40 % - Markeringsfarve5 11 2" xfId="11228" xr:uid="{00000000-0005-0000-0000-0000D0060000}"/>
    <cellStyle name="40 % - Markeringsfarve5 12" xfId="11229" xr:uid="{00000000-0005-0000-0000-0000D1060000}"/>
    <cellStyle name="40 % - Markeringsfarve5 2" xfId="901" xr:uid="{00000000-0005-0000-0000-0000D2060000}"/>
    <cellStyle name="40 % - Markeringsfarve5 2 10" xfId="11230" xr:uid="{00000000-0005-0000-0000-0000D3060000}"/>
    <cellStyle name="40 % - Markeringsfarve5 2 2" xfId="902" xr:uid="{00000000-0005-0000-0000-0000D4060000}"/>
    <cellStyle name="40 % - Markeringsfarve5 2 2 2" xfId="903" xr:uid="{00000000-0005-0000-0000-0000D5060000}"/>
    <cellStyle name="40 % - Markeringsfarve5 2 2 2 2" xfId="11231" xr:uid="{00000000-0005-0000-0000-0000D6060000}"/>
    <cellStyle name="40 % - Markeringsfarve5 2 2 2 3" xfId="11232" xr:uid="{00000000-0005-0000-0000-0000D7060000}"/>
    <cellStyle name="40 % - Markeringsfarve5 2 2 3" xfId="11233" xr:uid="{00000000-0005-0000-0000-0000D8060000}"/>
    <cellStyle name="40 % - Markeringsfarve5 2 2 3 2" xfId="11234" xr:uid="{00000000-0005-0000-0000-0000D9060000}"/>
    <cellStyle name="40 % - Markeringsfarve5 2 2 3 3" xfId="11235" xr:uid="{00000000-0005-0000-0000-0000DA060000}"/>
    <cellStyle name="40 % - Markeringsfarve5 2 2 4" xfId="11236" xr:uid="{00000000-0005-0000-0000-0000DB060000}"/>
    <cellStyle name="40 % - Markeringsfarve5 2 2 4 2" xfId="11237" xr:uid="{00000000-0005-0000-0000-0000DC060000}"/>
    <cellStyle name="40 % - Markeringsfarve5 2 2 4 3" xfId="11238" xr:uid="{00000000-0005-0000-0000-0000DD060000}"/>
    <cellStyle name="40 % - Markeringsfarve5 2 2 5" xfId="11239" xr:uid="{00000000-0005-0000-0000-0000DE060000}"/>
    <cellStyle name="40 % - Markeringsfarve5 2 2 5 2" xfId="11240" xr:uid="{00000000-0005-0000-0000-0000DF060000}"/>
    <cellStyle name="40 % - Markeringsfarve5 2 2 5 3" xfId="11241" xr:uid="{00000000-0005-0000-0000-0000E0060000}"/>
    <cellStyle name="40 % - Markeringsfarve5 2 2 6" xfId="11242" xr:uid="{00000000-0005-0000-0000-0000E1060000}"/>
    <cellStyle name="40 % - Markeringsfarve5 2 2 6 2" xfId="11243" xr:uid="{00000000-0005-0000-0000-0000E2060000}"/>
    <cellStyle name="40 % - Markeringsfarve5 2 2 6 3" xfId="11244" xr:uid="{00000000-0005-0000-0000-0000E3060000}"/>
    <cellStyle name="40 % - Markeringsfarve5 2 2 7" xfId="11245" xr:uid="{00000000-0005-0000-0000-0000E4060000}"/>
    <cellStyle name="40 % - Markeringsfarve5 2 2 7 2" xfId="11246" xr:uid="{00000000-0005-0000-0000-0000E5060000}"/>
    <cellStyle name="40 % - Markeringsfarve5 2 2 8" xfId="11247" xr:uid="{00000000-0005-0000-0000-0000E6060000}"/>
    <cellStyle name="40 % - Markeringsfarve5 2 3" xfId="904" xr:uid="{00000000-0005-0000-0000-0000E7060000}"/>
    <cellStyle name="40 % - Markeringsfarve5 2 3 2" xfId="905" xr:uid="{00000000-0005-0000-0000-0000E8060000}"/>
    <cellStyle name="40 % - Markeringsfarve5 2 3 2 2" xfId="11248" xr:uid="{00000000-0005-0000-0000-0000E9060000}"/>
    <cellStyle name="40 % - Markeringsfarve5 2 3 2 3" xfId="11249" xr:uid="{00000000-0005-0000-0000-0000EA060000}"/>
    <cellStyle name="40 % - Markeringsfarve5 2 3 3" xfId="11250" xr:uid="{00000000-0005-0000-0000-0000EB060000}"/>
    <cellStyle name="40 % - Markeringsfarve5 2 3 3 2" xfId="11251" xr:uid="{00000000-0005-0000-0000-0000EC060000}"/>
    <cellStyle name="40 % - Markeringsfarve5 2 3 3 3" xfId="11252" xr:uid="{00000000-0005-0000-0000-0000ED060000}"/>
    <cellStyle name="40 % - Markeringsfarve5 2 3 4" xfId="11253" xr:uid="{00000000-0005-0000-0000-0000EE060000}"/>
    <cellStyle name="40 % - Markeringsfarve5 2 3 4 2" xfId="11254" xr:uid="{00000000-0005-0000-0000-0000EF060000}"/>
    <cellStyle name="40 % - Markeringsfarve5 2 3 4 3" xfId="11255" xr:uid="{00000000-0005-0000-0000-0000F0060000}"/>
    <cellStyle name="40 % - Markeringsfarve5 2 3 5" xfId="11256" xr:uid="{00000000-0005-0000-0000-0000F1060000}"/>
    <cellStyle name="40 % - Markeringsfarve5 2 3 5 2" xfId="11257" xr:uid="{00000000-0005-0000-0000-0000F2060000}"/>
    <cellStyle name="40 % - Markeringsfarve5 2 3 5 3" xfId="11258" xr:uid="{00000000-0005-0000-0000-0000F3060000}"/>
    <cellStyle name="40 % - Markeringsfarve5 2 3 6" xfId="11259" xr:uid="{00000000-0005-0000-0000-0000F4060000}"/>
    <cellStyle name="40 % - Markeringsfarve5 2 3 6 2" xfId="11260" xr:uid="{00000000-0005-0000-0000-0000F5060000}"/>
    <cellStyle name="40 % - Markeringsfarve5 2 3 6 3" xfId="11261" xr:uid="{00000000-0005-0000-0000-0000F6060000}"/>
    <cellStyle name="40 % - Markeringsfarve5 2 3 7" xfId="11262" xr:uid="{00000000-0005-0000-0000-0000F7060000}"/>
    <cellStyle name="40 % - Markeringsfarve5 2 3 7 2" xfId="11263" xr:uid="{00000000-0005-0000-0000-0000F8060000}"/>
    <cellStyle name="40 % - Markeringsfarve5 2 3 8" xfId="11264" xr:uid="{00000000-0005-0000-0000-0000F9060000}"/>
    <cellStyle name="40 % - Markeringsfarve5 2 4" xfId="906" xr:uid="{00000000-0005-0000-0000-0000FA060000}"/>
    <cellStyle name="40 % - Markeringsfarve5 2 4 2" xfId="11265" xr:uid="{00000000-0005-0000-0000-0000FB060000}"/>
    <cellStyle name="40 % - Markeringsfarve5 2 4 3" xfId="11266" xr:uid="{00000000-0005-0000-0000-0000FC060000}"/>
    <cellStyle name="40 % - Markeringsfarve5 2 5" xfId="11267" xr:uid="{00000000-0005-0000-0000-0000FD060000}"/>
    <cellStyle name="40 % - Markeringsfarve5 2 5 2" xfId="11268" xr:uid="{00000000-0005-0000-0000-0000FE060000}"/>
    <cellStyle name="40 % - Markeringsfarve5 2 5 3" xfId="11269" xr:uid="{00000000-0005-0000-0000-0000FF060000}"/>
    <cellStyle name="40 % - Markeringsfarve5 2 6" xfId="11270" xr:uid="{00000000-0005-0000-0000-000000070000}"/>
    <cellStyle name="40 % - Markeringsfarve5 2 6 2" xfId="11271" xr:uid="{00000000-0005-0000-0000-000001070000}"/>
    <cellStyle name="40 % - Markeringsfarve5 2 6 3" xfId="11272" xr:uid="{00000000-0005-0000-0000-000002070000}"/>
    <cellStyle name="40 % - Markeringsfarve5 2 7" xfId="11273" xr:uid="{00000000-0005-0000-0000-000003070000}"/>
    <cellStyle name="40 % - Markeringsfarve5 2 7 2" xfId="11274" xr:uid="{00000000-0005-0000-0000-000004070000}"/>
    <cellStyle name="40 % - Markeringsfarve5 2 7 3" xfId="11275" xr:uid="{00000000-0005-0000-0000-000005070000}"/>
    <cellStyle name="40 % - Markeringsfarve5 2 8" xfId="11276" xr:uid="{00000000-0005-0000-0000-000006070000}"/>
    <cellStyle name="40 % - Markeringsfarve5 2 8 2" xfId="11277" xr:uid="{00000000-0005-0000-0000-000007070000}"/>
    <cellStyle name="40 % - Markeringsfarve5 2 8 3" xfId="11278" xr:uid="{00000000-0005-0000-0000-000008070000}"/>
    <cellStyle name="40 % - Markeringsfarve5 2 9" xfId="11279" xr:uid="{00000000-0005-0000-0000-000009070000}"/>
    <cellStyle name="40 % - Markeringsfarve5 2 9 2" xfId="11280" xr:uid="{00000000-0005-0000-0000-00000A070000}"/>
    <cellStyle name="40 % - Markeringsfarve5 3" xfId="907" xr:uid="{00000000-0005-0000-0000-00000B070000}"/>
    <cellStyle name="40 % - Markeringsfarve5 3 10" xfId="11281" xr:uid="{00000000-0005-0000-0000-00000C070000}"/>
    <cellStyle name="40 % - Markeringsfarve5 3 2" xfId="908" xr:uid="{00000000-0005-0000-0000-00000D070000}"/>
    <cellStyle name="40 % - Markeringsfarve5 3 2 2" xfId="11282" xr:uid="{00000000-0005-0000-0000-00000E070000}"/>
    <cellStyle name="40 % - Markeringsfarve5 3 2 2 2" xfId="11283" xr:uid="{00000000-0005-0000-0000-00000F070000}"/>
    <cellStyle name="40 % - Markeringsfarve5 3 2 2 3" xfId="11284" xr:uid="{00000000-0005-0000-0000-000010070000}"/>
    <cellStyle name="40 % - Markeringsfarve5 3 2 3" xfId="11285" xr:uid="{00000000-0005-0000-0000-000011070000}"/>
    <cellStyle name="40 % - Markeringsfarve5 3 2 3 2" xfId="11286" xr:uid="{00000000-0005-0000-0000-000012070000}"/>
    <cellStyle name="40 % - Markeringsfarve5 3 2 3 3" xfId="11287" xr:uid="{00000000-0005-0000-0000-000013070000}"/>
    <cellStyle name="40 % - Markeringsfarve5 3 2 4" xfId="11288" xr:uid="{00000000-0005-0000-0000-000014070000}"/>
    <cellStyle name="40 % - Markeringsfarve5 3 2 4 2" xfId="11289" xr:uid="{00000000-0005-0000-0000-000015070000}"/>
    <cellStyle name="40 % - Markeringsfarve5 3 2 4 3" xfId="11290" xr:uid="{00000000-0005-0000-0000-000016070000}"/>
    <cellStyle name="40 % - Markeringsfarve5 3 2 5" xfId="11291" xr:uid="{00000000-0005-0000-0000-000017070000}"/>
    <cellStyle name="40 % - Markeringsfarve5 3 2 5 2" xfId="11292" xr:uid="{00000000-0005-0000-0000-000018070000}"/>
    <cellStyle name="40 % - Markeringsfarve5 3 2 5 3" xfId="11293" xr:uid="{00000000-0005-0000-0000-000019070000}"/>
    <cellStyle name="40 % - Markeringsfarve5 3 2 6" xfId="11294" xr:uid="{00000000-0005-0000-0000-00001A070000}"/>
    <cellStyle name="40 % - Markeringsfarve5 3 2 6 2" xfId="11295" xr:uid="{00000000-0005-0000-0000-00001B070000}"/>
    <cellStyle name="40 % - Markeringsfarve5 3 2 6 3" xfId="11296" xr:uid="{00000000-0005-0000-0000-00001C070000}"/>
    <cellStyle name="40 % - Markeringsfarve5 3 2 7" xfId="11297" xr:uid="{00000000-0005-0000-0000-00001D070000}"/>
    <cellStyle name="40 % - Markeringsfarve5 3 2 7 2" xfId="11298" xr:uid="{00000000-0005-0000-0000-00001E070000}"/>
    <cellStyle name="40 % - Markeringsfarve5 3 2 8" xfId="11299" xr:uid="{00000000-0005-0000-0000-00001F070000}"/>
    <cellStyle name="40 % - Markeringsfarve5 3 3" xfId="11300" xr:uid="{00000000-0005-0000-0000-000020070000}"/>
    <cellStyle name="40 % - Markeringsfarve5 3 3 2" xfId="11301" xr:uid="{00000000-0005-0000-0000-000021070000}"/>
    <cellStyle name="40 % - Markeringsfarve5 3 3 2 2" xfId="11302" xr:uid="{00000000-0005-0000-0000-000022070000}"/>
    <cellStyle name="40 % - Markeringsfarve5 3 3 2 3" xfId="11303" xr:uid="{00000000-0005-0000-0000-000023070000}"/>
    <cellStyle name="40 % - Markeringsfarve5 3 3 3" xfId="11304" xr:uid="{00000000-0005-0000-0000-000024070000}"/>
    <cellStyle name="40 % - Markeringsfarve5 3 3 3 2" xfId="11305" xr:uid="{00000000-0005-0000-0000-000025070000}"/>
    <cellStyle name="40 % - Markeringsfarve5 3 3 3 3" xfId="11306" xr:uid="{00000000-0005-0000-0000-000026070000}"/>
    <cellStyle name="40 % - Markeringsfarve5 3 3 4" xfId="11307" xr:uid="{00000000-0005-0000-0000-000027070000}"/>
    <cellStyle name="40 % - Markeringsfarve5 3 3 4 2" xfId="11308" xr:uid="{00000000-0005-0000-0000-000028070000}"/>
    <cellStyle name="40 % - Markeringsfarve5 3 3 4 3" xfId="11309" xr:uid="{00000000-0005-0000-0000-000029070000}"/>
    <cellStyle name="40 % - Markeringsfarve5 3 3 5" xfId="11310" xr:uid="{00000000-0005-0000-0000-00002A070000}"/>
    <cellStyle name="40 % - Markeringsfarve5 3 3 5 2" xfId="11311" xr:uid="{00000000-0005-0000-0000-00002B070000}"/>
    <cellStyle name="40 % - Markeringsfarve5 3 3 5 3" xfId="11312" xr:uid="{00000000-0005-0000-0000-00002C070000}"/>
    <cellStyle name="40 % - Markeringsfarve5 3 3 6" xfId="11313" xr:uid="{00000000-0005-0000-0000-00002D070000}"/>
    <cellStyle name="40 % - Markeringsfarve5 3 3 6 2" xfId="11314" xr:uid="{00000000-0005-0000-0000-00002E070000}"/>
    <cellStyle name="40 % - Markeringsfarve5 3 3 6 3" xfId="11315" xr:uid="{00000000-0005-0000-0000-00002F070000}"/>
    <cellStyle name="40 % - Markeringsfarve5 3 3 7" xfId="11316" xr:uid="{00000000-0005-0000-0000-000030070000}"/>
    <cellStyle name="40 % - Markeringsfarve5 3 3 7 2" xfId="11317" xr:uid="{00000000-0005-0000-0000-000031070000}"/>
    <cellStyle name="40 % - Markeringsfarve5 3 3 8" xfId="11318" xr:uid="{00000000-0005-0000-0000-000032070000}"/>
    <cellStyle name="40 % - Markeringsfarve5 3 4" xfId="11319" xr:uid="{00000000-0005-0000-0000-000033070000}"/>
    <cellStyle name="40 % - Markeringsfarve5 3 4 2" xfId="11320" xr:uid="{00000000-0005-0000-0000-000034070000}"/>
    <cellStyle name="40 % - Markeringsfarve5 3 4 3" xfId="11321" xr:uid="{00000000-0005-0000-0000-000035070000}"/>
    <cellStyle name="40 % - Markeringsfarve5 3 5" xfId="11322" xr:uid="{00000000-0005-0000-0000-000036070000}"/>
    <cellStyle name="40 % - Markeringsfarve5 3 5 2" xfId="11323" xr:uid="{00000000-0005-0000-0000-000037070000}"/>
    <cellStyle name="40 % - Markeringsfarve5 3 5 3" xfId="11324" xr:uid="{00000000-0005-0000-0000-000038070000}"/>
    <cellStyle name="40 % - Markeringsfarve5 3 6" xfId="11325" xr:uid="{00000000-0005-0000-0000-000039070000}"/>
    <cellStyle name="40 % - Markeringsfarve5 3 6 2" xfId="11326" xr:uid="{00000000-0005-0000-0000-00003A070000}"/>
    <cellStyle name="40 % - Markeringsfarve5 3 6 3" xfId="11327" xr:uid="{00000000-0005-0000-0000-00003B070000}"/>
    <cellStyle name="40 % - Markeringsfarve5 3 7" xfId="11328" xr:uid="{00000000-0005-0000-0000-00003C070000}"/>
    <cellStyle name="40 % - Markeringsfarve5 3 7 2" xfId="11329" xr:uid="{00000000-0005-0000-0000-00003D070000}"/>
    <cellStyle name="40 % - Markeringsfarve5 3 7 3" xfId="11330" xr:uid="{00000000-0005-0000-0000-00003E070000}"/>
    <cellStyle name="40 % - Markeringsfarve5 3 8" xfId="11331" xr:uid="{00000000-0005-0000-0000-00003F070000}"/>
    <cellStyle name="40 % - Markeringsfarve5 3 8 2" xfId="11332" xr:uid="{00000000-0005-0000-0000-000040070000}"/>
    <cellStyle name="40 % - Markeringsfarve5 3 8 3" xfId="11333" xr:uid="{00000000-0005-0000-0000-000041070000}"/>
    <cellStyle name="40 % - Markeringsfarve5 3 9" xfId="11334" xr:uid="{00000000-0005-0000-0000-000042070000}"/>
    <cellStyle name="40 % - Markeringsfarve5 3 9 2" xfId="11335" xr:uid="{00000000-0005-0000-0000-000043070000}"/>
    <cellStyle name="40 % - Markeringsfarve5 4" xfId="909" xr:uid="{00000000-0005-0000-0000-000044070000}"/>
    <cellStyle name="40 % - Markeringsfarve5 4 2" xfId="910" xr:uid="{00000000-0005-0000-0000-000045070000}"/>
    <cellStyle name="40 % - Markeringsfarve5 4 2 2" xfId="11336" xr:uid="{00000000-0005-0000-0000-000046070000}"/>
    <cellStyle name="40 % - Markeringsfarve5 4 2 3" xfId="11337" xr:uid="{00000000-0005-0000-0000-000047070000}"/>
    <cellStyle name="40 % - Markeringsfarve5 4 3" xfId="11338" xr:uid="{00000000-0005-0000-0000-000048070000}"/>
    <cellStyle name="40 % - Markeringsfarve5 4 3 2" xfId="11339" xr:uid="{00000000-0005-0000-0000-000049070000}"/>
    <cellStyle name="40 % - Markeringsfarve5 4 3 3" xfId="11340" xr:uid="{00000000-0005-0000-0000-00004A070000}"/>
    <cellStyle name="40 % - Markeringsfarve5 4 4" xfId="11341" xr:uid="{00000000-0005-0000-0000-00004B070000}"/>
    <cellStyle name="40 % - Markeringsfarve5 4 4 2" xfId="11342" xr:uid="{00000000-0005-0000-0000-00004C070000}"/>
    <cellStyle name="40 % - Markeringsfarve5 4 4 3" xfId="11343" xr:uid="{00000000-0005-0000-0000-00004D070000}"/>
    <cellStyle name="40 % - Markeringsfarve5 4 5" xfId="11344" xr:uid="{00000000-0005-0000-0000-00004E070000}"/>
    <cellStyle name="40 % - Markeringsfarve5 4 5 2" xfId="11345" xr:uid="{00000000-0005-0000-0000-00004F070000}"/>
    <cellStyle name="40 % - Markeringsfarve5 4 5 3" xfId="11346" xr:uid="{00000000-0005-0000-0000-000050070000}"/>
    <cellStyle name="40 % - Markeringsfarve5 4 6" xfId="11347" xr:uid="{00000000-0005-0000-0000-000051070000}"/>
    <cellStyle name="40 % - Markeringsfarve5 4 6 2" xfId="11348" xr:uid="{00000000-0005-0000-0000-000052070000}"/>
    <cellStyle name="40 % - Markeringsfarve5 4 6 3" xfId="11349" xr:uid="{00000000-0005-0000-0000-000053070000}"/>
    <cellStyle name="40 % - Markeringsfarve5 4 7" xfId="11350" xr:uid="{00000000-0005-0000-0000-000054070000}"/>
    <cellStyle name="40 % - Markeringsfarve5 4 7 2" xfId="11351" xr:uid="{00000000-0005-0000-0000-000055070000}"/>
    <cellStyle name="40 % - Markeringsfarve5 4 8" xfId="11352" xr:uid="{00000000-0005-0000-0000-000056070000}"/>
    <cellStyle name="40 % - Markeringsfarve5 5" xfId="911" xr:uid="{00000000-0005-0000-0000-000057070000}"/>
    <cellStyle name="40 % - Markeringsfarve5 5 2" xfId="912" xr:uid="{00000000-0005-0000-0000-000058070000}"/>
    <cellStyle name="40 % - Markeringsfarve5 5 2 2" xfId="11353" xr:uid="{00000000-0005-0000-0000-000059070000}"/>
    <cellStyle name="40 % - Markeringsfarve5 5 2 3" xfId="11354" xr:uid="{00000000-0005-0000-0000-00005A070000}"/>
    <cellStyle name="40 % - Markeringsfarve5 5 3" xfId="11355" xr:uid="{00000000-0005-0000-0000-00005B070000}"/>
    <cellStyle name="40 % - Markeringsfarve5 5 3 2" xfId="11356" xr:uid="{00000000-0005-0000-0000-00005C070000}"/>
    <cellStyle name="40 % - Markeringsfarve5 5 3 3" xfId="11357" xr:uid="{00000000-0005-0000-0000-00005D070000}"/>
    <cellStyle name="40 % - Markeringsfarve5 5 4" xfId="11358" xr:uid="{00000000-0005-0000-0000-00005E070000}"/>
    <cellStyle name="40 % - Markeringsfarve5 5 4 2" xfId="11359" xr:uid="{00000000-0005-0000-0000-00005F070000}"/>
    <cellStyle name="40 % - Markeringsfarve5 5 4 3" xfId="11360" xr:uid="{00000000-0005-0000-0000-000060070000}"/>
    <cellStyle name="40 % - Markeringsfarve5 5 5" xfId="11361" xr:uid="{00000000-0005-0000-0000-000061070000}"/>
    <cellStyle name="40 % - Markeringsfarve5 5 5 2" xfId="11362" xr:uid="{00000000-0005-0000-0000-000062070000}"/>
    <cellStyle name="40 % - Markeringsfarve5 5 5 3" xfId="11363" xr:uid="{00000000-0005-0000-0000-000063070000}"/>
    <cellStyle name="40 % - Markeringsfarve5 5 6" xfId="11364" xr:uid="{00000000-0005-0000-0000-000064070000}"/>
    <cellStyle name="40 % - Markeringsfarve5 5 6 2" xfId="11365" xr:uid="{00000000-0005-0000-0000-000065070000}"/>
    <cellStyle name="40 % - Markeringsfarve5 5 6 3" xfId="11366" xr:uid="{00000000-0005-0000-0000-000066070000}"/>
    <cellStyle name="40 % - Markeringsfarve5 5 7" xfId="11367" xr:uid="{00000000-0005-0000-0000-000067070000}"/>
    <cellStyle name="40 % - Markeringsfarve5 5 7 2" xfId="11368" xr:uid="{00000000-0005-0000-0000-000068070000}"/>
    <cellStyle name="40 % - Markeringsfarve5 5 8" xfId="11369" xr:uid="{00000000-0005-0000-0000-000069070000}"/>
    <cellStyle name="40 % - Markeringsfarve5 6" xfId="913" xr:uid="{00000000-0005-0000-0000-00006A070000}"/>
    <cellStyle name="40 % - Markeringsfarve5 6 2" xfId="914" xr:uid="{00000000-0005-0000-0000-00006B070000}"/>
    <cellStyle name="40 % - Markeringsfarve5 6 3" xfId="11370" xr:uid="{00000000-0005-0000-0000-00006C070000}"/>
    <cellStyle name="40 % - Markeringsfarve5 7" xfId="915" xr:uid="{00000000-0005-0000-0000-00006D070000}"/>
    <cellStyle name="40 % - Markeringsfarve5 7 2" xfId="11371" xr:uid="{00000000-0005-0000-0000-00006E070000}"/>
    <cellStyle name="40 % - Markeringsfarve5 7 3" xfId="11372" xr:uid="{00000000-0005-0000-0000-00006F070000}"/>
    <cellStyle name="40 % - Markeringsfarve5 8" xfId="11373" xr:uid="{00000000-0005-0000-0000-000070070000}"/>
    <cellStyle name="40 % - Markeringsfarve5 8 2" xfId="11374" xr:uid="{00000000-0005-0000-0000-000071070000}"/>
    <cellStyle name="40 % - Markeringsfarve5 8 3" xfId="11375" xr:uid="{00000000-0005-0000-0000-000072070000}"/>
    <cellStyle name="40 % - Markeringsfarve5 9" xfId="11376" xr:uid="{00000000-0005-0000-0000-000073070000}"/>
    <cellStyle name="40 % - Markeringsfarve5 9 2" xfId="11377" xr:uid="{00000000-0005-0000-0000-000074070000}"/>
    <cellStyle name="40 % - Markeringsfarve5 9 3" xfId="11378" xr:uid="{00000000-0005-0000-0000-000075070000}"/>
    <cellStyle name="40 % - Markeringsfarve6" xfId="916" xr:uid="{00000000-0005-0000-0000-000076070000}"/>
    <cellStyle name="40 % - Markeringsfarve6 10" xfId="11379" xr:uid="{00000000-0005-0000-0000-000077070000}"/>
    <cellStyle name="40 % - Markeringsfarve6 10 2" xfId="11380" xr:uid="{00000000-0005-0000-0000-000078070000}"/>
    <cellStyle name="40 % - Markeringsfarve6 10 3" xfId="11381" xr:uid="{00000000-0005-0000-0000-000079070000}"/>
    <cellStyle name="40 % - Markeringsfarve6 11" xfId="11382" xr:uid="{00000000-0005-0000-0000-00007A070000}"/>
    <cellStyle name="40 % - Markeringsfarve6 11 2" xfId="11383" xr:uid="{00000000-0005-0000-0000-00007B070000}"/>
    <cellStyle name="40 % - Markeringsfarve6 12" xfId="11384" xr:uid="{00000000-0005-0000-0000-00007C070000}"/>
    <cellStyle name="40 % - Markeringsfarve6 2" xfId="917" xr:uid="{00000000-0005-0000-0000-00007D070000}"/>
    <cellStyle name="40 % - Markeringsfarve6 2 10" xfId="11385" xr:uid="{00000000-0005-0000-0000-00007E070000}"/>
    <cellStyle name="40 % - Markeringsfarve6 2 2" xfId="918" xr:uid="{00000000-0005-0000-0000-00007F070000}"/>
    <cellStyle name="40 % - Markeringsfarve6 2 2 2" xfId="919" xr:uid="{00000000-0005-0000-0000-000080070000}"/>
    <cellStyle name="40 % - Markeringsfarve6 2 2 2 2" xfId="11386" xr:uid="{00000000-0005-0000-0000-000081070000}"/>
    <cellStyle name="40 % - Markeringsfarve6 2 2 2 3" xfId="11387" xr:uid="{00000000-0005-0000-0000-000082070000}"/>
    <cellStyle name="40 % - Markeringsfarve6 2 2 3" xfId="11388" xr:uid="{00000000-0005-0000-0000-000083070000}"/>
    <cellStyle name="40 % - Markeringsfarve6 2 2 3 2" xfId="11389" xr:uid="{00000000-0005-0000-0000-000084070000}"/>
    <cellStyle name="40 % - Markeringsfarve6 2 2 3 3" xfId="11390" xr:uid="{00000000-0005-0000-0000-000085070000}"/>
    <cellStyle name="40 % - Markeringsfarve6 2 2 4" xfId="11391" xr:uid="{00000000-0005-0000-0000-000086070000}"/>
    <cellStyle name="40 % - Markeringsfarve6 2 2 4 2" xfId="11392" xr:uid="{00000000-0005-0000-0000-000087070000}"/>
    <cellStyle name="40 % - Markeringsfarve6 2 2 4 3" xfId="11393" xr:uid="{00000000-0005-0000-0000-000088070000}"/>
    <cellStyle name="40 % - Markeringsfarve6 2 2 5" xfId="11394" xr:uid="{00000000-0005-0000-0000-000089070000}"/>
    <cellStyle name="40 % - Markeringsfarve6 2 2 5 2" xfId="11395" xr:uid="{00000000-0005-0000-0000-00008A070000}"/>
    <cellStyle name="40 % - Markeringsfarve6 2 2 5 3" xfId="11396" xr:uid="{00000000-0005-0000-0000-00008B070000}"/>
    <cellStyle name="40 % - Markeringsfarve6 2 2 6" xfId="11397" xr:uid="{00000000-0005-0000-0000-00008C070000}"/>
    <cellStyle name="40 % - Markeringsfarve6 2 2 6 2" xfId="11398" xr:uid="{00000000-0005-0000-0000-00008D070000}"/>
    <cellStyle name="40 % - Markeringsfarve6 2 2 6 3" xfId="11399" xr:uid="{00000000-0005-0000-0000-00008E070000}"/>
    <cellStyle name="40 % - Markeringsfarve6 2 2 7" xfId="11400" xr:uid="{00000000-0005-0000-0000-00008F070000}"/>
    <cellStyle name="40 % - Markeringsfarve6 2 2 7 2" xfId="11401" xr:uid="{00000000-0005-0000-0000-000090070000}"/>
    <cellStyle name="40 % - Markeringsfarve6 2 2 8" xfId="11402" xr:uid="{00000000-0005-0000-0000-000091070000}"/>
    <cellStyle name="40 % - Markeringsfarve6 2 3" xfId="920" xr:uid="{00000000-0005-0000-0000-000092070000}"/>
    <cellStyle name="40 % - Markeringsfarve6 2 3 2" xfId="921" xr:uid="{00000000-0005-0000-0000-000093070000}"/>
    <cellStyle name="40 % - Markeringsfarve6 2 3 2 2" xfId="11403" xr:uid="{00000000-0005-0000-0000-000094070000}"/>
    <cellStyle name="40 % - Markeringsfarve6 2 3 2 3" xfId="11404" xr:uid="{00000000-0005-0000-0000-000095070000}"/>
    <cellStyle name="40 % - Markeringsfarve6 2 3 3" xfId="11405" xr:uid="{00000000-0005-0000-0000-000096070000}"/>
    <cellStyle name="40 % - Markeringsfarve6 2 3 3 2" xfId="11406" xr:uid="{00000000-0005-0000-0000-000097070000}"/>
    <cellStyle name="40 % - Markeringsfarve6 2 3 3 3" xfId="11407" xr:uid="{00000000-0005-0000-0000-000098070000}"/>
    <cellStyle name="40 % - Markeringsfarve6 2 3 4" xfId="11408" xr:uid="{00000000-0005-0000-0000-000099070000}"/>
    <cellStyle name="40 % - Markeringsfarve6 2 3 4 2" xfId="11409" xr:uid="{00000000-0005-0000-0000-00009A070000}"/>
    <cellStyle name="40 % - Markeringsfarve6 2 3 4 3" xfId="11410" xr:uid="{00000000-0005-0000-0000-00009B070000}"/>
    <cellStyle name="40 % - Markeringsfarve6 2 3 5" xfId="11411" xr:uid="{00000000-0005-0000-0000-00009C070000}"/>
    <cellStyle name="40 % - Markeringsfarve6 2 3 5 2" xfId="11412" xr:uid="{00000000-0005-0000-0000-00009D070000}"/>
    <cellStyle name="40 % - Markeringsfarve6 2 3 5 3" xfId="11413" xr:uid="{00000000-0005-0000-0000-00009E070000}"/>
    <cellStyle name="40 % - Markeringsfarve6 2 3 6" xfId="11414" xr:uid="{00000000-0005-0000-0000-00009F070000}"/>
    <cellStyle name="40 % - Markeringsfarve6 2 3 6 2" xfId="11415" xr:uid="{00000000-0005-0000-0000-0000A0070000}"/>
    <cellStyle name="40 % - Markeringsfarve6 2 3 6 3" xfId="11416" xr:uid="{00000000-0005-0000-0000-0000A1070000}"/>
    <cellStyle name="40 % - Markeringsfarve6 2 3 7" xfId="11417" xr:uid="{00000000-0005-0000-0000-0000A2070000}"/>
    <cellStyle name="40 % - Markeringsfarve6 2 3 7 2" xfId="11418" xr:uid="{00000000-0005-0000-0000-0000A3070000}"/>
    <cellStyle name="40 % - Markeringsfarve6 2 3 8" xfId="11419" xr:uid="{00000000-0005-0000-0000-0000A4070000}"/>
    <cellStyle name="40 % - Markeringsfarve6 2 4" xfId="922" xr:uid="{00000000-0005-0000-0000-0000A5070000}"/>
    <cellStyle name="40 % - Markeringsfarve6 2 4 2" xfId="11420" xr:uid="{00000000-0005-0000-0000-0000A6070000}"/>
    <cellStyle name="40 % - Markeringsfarve6 2 4 3" xfId="11421" xr:uid="{00000000-0005-0000-0000-0000A7070000}"/>
    <cellStyle name="40 % - Markeringsfarve6 2 5" xfId="11422" xr:uid="{00000000-0005-0000-0000-0000A8070000}"/>
    <cellStyle name="40 % - Markeringsfarve6 2 5 2" xfId="11423" xr:uid="{00000000-0005-0000-0000-0000A9070000}"/>
    <cellStyle name="40 % - Markeringsfarve6 2 5 3" xfId="11424" xr:uid="{00000000-0005-0000-0000-0000AA070000}"/>
    <cellStyle name="40 % - Markeringsfarve6 2 6" xfId="11425" xr:uid="{00000000-0005-0000-0000-0000AB070000}"/>
    <cellStyle name="40 % - Markeringsfarve6 2 6 2" xfId="11426" xr:uid="{00000000-0005-0000-0000-0000AC070000}"/>
    <cellStyle name="40 % - Markeringsfarve6 2 6 3" xfId="11427" xr:uid="{00000000-0005-0000-0000-0000AD070000}"/>
    <cellStyle name="40 % - Markeringsfarve6 2 7" xfId="11428" xr:uid="{00000000-0005-0000-0000-0000AE070000}"/>
    <cellStyle name="40 % - Markeringsfarve6 2 7 2" xfId="11429" xr:uid="{00000000-0005-0000-0000-0000AF070000}"/>
    <cellStyle name="40 % - Markeringsfarve6 2 7 3" xfId="11430" xr:uid="{00000000-0005-0000-0000-0000B0070000}"/>
    <cellStyle name="40 % - Markeringsfarve6 2 8" xfId="11431" xr:uid="{00000000-0005-0000-0000-0000B1070000}"/>
    <cellStyle name="40 % - Markeringsfarve6 2 8 2" xfId="11432" xr:uid="{00000000-0005-0000-0000-0000B2070000}"/>
    <cellStyle name="40 % - Markeringsfarve6 2 8 3" xfId="11433" xr:uid="{00000000-0005-0000-0000-0000B3070000}"/>
    <cellStyle name="40 % - Markeringsfarve6 2 9" xfId="11434" xr:uid="{00000000-0005-0000-0000-0000B4070000}"/>
    <cellStyle name="40 % - Markeringsfarve6 2 9 2" xfId="11435" xr:uid="{00000000-0005-0000-0000-0000B5070000}"/>
    <cellStyle name="40 % - Markeringsfarve6 3" xfId="923" xr:uid="{00000000-0005-0000-0000-0000B6070000}"/>
    <cellStyle name="40 % - Markeringsfarve6 3 10" xfId="11436" xr:uid="{00000000-0005-0000-0000-0000B7070000}"/>
    <cellStyle name="40 % - Markeringsfarve6 3 2" xfId="924" xr:uid="{00000000-0005-0000-0000-0000B8070000}"/>
    <cellStyle name="40 % - Markeringsfarve6 3 2 2" xfId="11437" xr:uid="{00000000-0005-0000-0000-0000B9070000}"/>
    <cellStyle name="40 % - Markeringsfarve6 3 2 2 2" xfId="11438" xr:uid="{00000000-0005-0000-0000-0000BA070000}"/>
    <cellStyle name="40 % - Markeringsfarve6 3 2 2 3" xfId="11439" xr:uid="{00000000-0005-0000-0000-0000BB070000}"/>
    <cellStyle name="40 % - Markeringsfarve6 3 2 3" xfId="11440" xr:uid="{00000000-0005-0000-0000-0000BC070000}"/>
    <cellStyle name="40 % - Markeringsfarve6 3 2 3 2" xfId="11441" xr:uid="{00000000-0005-0000-0000-0000BD070000}"/>
    <cellStyle name="40 % - Markeringsfarve6 3 2 3 3" xfId="11442" xr:uid="{00000000-0005-0000-0000-0000BE070000}"/>
    <cellStyle name="40 % - Markeringsfarve6 3 2 4" xfId="11443" xr:uid="{00000000-0005-0000-0000-0000BF070000}"/>
    <cellStyle name="40 % - Markeringsfarve6 3 2 4 2" xfId="11444" xr:uid="{00000000-0005-0000-0000-0000C0070000}"/>
    <cellStyle name="40 % - Markeringsfarve6 3 2 4 3" xfId="11445" xr:uid="{00000000-0005-0000-0000-0000C1070000}"/>
    <cellStyle name="40 % - Markeringsfarve6 3 2 5" xfId="11446" xr:uid="{00000000-0005-0000-0000-0000C2070000}"/>
    <cellStyle name="40 % - Markeringsfarve6 3 2 5 2" xfId="11447" xr:uid="{00000000-0005-0000-0000-0000C3070000}"/>
    <cellStyle name="40 % - Markeringsfarve6 3 2 5 3" xfId="11448" xr:uid="{00000000-0005-0000-0000-0000C4070000}"/>
    <cellStyle name="40 % - Markeringsfarve6 3 2 6" xfId="11449" xr:uid="{00000000-0005-0000-0000-0000C5070000}"/>
    <cellStyle name="40 % - Markeringsfarve6 3 2 6 2" xfId="11450" xr:uid="{00000000-0005-0000-0000-0000C6070000}"/>
    <cellStyle name="40 % - Markeringsfarve6 3 2 6 3" xfId="11451" xr:uid="{00000000-0005-0000-0000-0000C7070000}"/>
    <cellStyle name="40 % - Markeringsfarve6 3 2 7" xfId="11452" xr:uid="{00000000-0005-0000-0000-0000C8070000}"/>
    <cellStyle name="40 % - Markeringsfarve6 3 2 7 2" xfId="11453" xr:uid="{00000000-0005-0000-0000-0000C9070000}"/>
    <cellStyle name="40 % - Markeringsfarve6 3 2 8" xfId="11454" xr:uid="{00000000-0005-0000-0000-0000CA070000}"/>
    <cellStyle name="40 % - Markeringsfarve6 3 3" xfId="11455" xr:uid="{00000000-0005-0000-0000-0000CB070000}"/>
    <cellStyle name="40 % - Markeringsfarve6 3 3 2" xfId="11456" xr:uid="{00000000-0005-0000-0000-0000CC070000}"/>
    <cellStyle name="40 % - Markeringsfarve6 3 3 2 2" xfId="11457" xr:uid="{00000000-0005-0000-0000-0000CD070000}"/>
    <cellStyle name="40 % - Markeringsfarve6 3 3 2 3" xfId="11458" xr:uid="{00000000-0005-0000-0000-0000CE070000}"/>
    <cellStyle name="40 % - Markeringsfarve6 3 3 3" xfId="11459" xr:uid="{00000000-0005-0000-0000-0000CF070000}"/>
    <cellStyle name="40 % - Markeringsfarve6 3 3 3 2" xfId="11460" xr:uid="{00000000-0005-0000-0000-0000D0070000}"/>
    <cellStyle name="40 % - Markeringsfarve6 3 3 3 3" xfId="11461" xr:uid="{00000000-0005-0000-0000-0000D1070000}"/>
    <cellStyle name="40 % - Markeringsfarve6 3 3 4" xfId="11462" xr:uid="{00000000-0005-0000-0000-0000D2070000}"/>
    <cellStyle name="40 % - Markeringsfarve6 3 3 4 2" xfId="11463" xr:uid="{00000000-0005-0000-0000-0000D3070000}"/>
    <cellStyle name="40 % - Markeringsfarve6 3 3 4 3" xfId="11464" xr:uid="{00000000-0005-0000-0000-0000D4070000}"/>
    <cellStyle name="40 % - Markeringsfarve6 3 3 5" xfId="11465" xr:uid="{00000000-0005-0000-0000-0000D5070000}"/>
    <cellStyle name="40 % - Markeringsfarve6 3 3 5 2" xfId="11466" xr:uid="{00000000-0005-0000-0000-0000D6070000}"/>
    <cellStyle name="40 % - Markeringsfarve6 3 3 5 3" xfId="11467" xr:uid="{00000000-0005-0000-0000-0000D7070000}"/>
    <cellStyle name="40 % - Markeringsfarve6 3 3 6" xfId="11468" xr:uid="{00000000-0005-0000-0000-0000D8070000}"/>
    <cellStyle name="40 % - Markeringsfarve6 3 3 6 2" xfId="11469" xr:uid="{00000000-0005-0000-0000-0000D9070000}"/>
    <cellStyle name="40 % - Markeringsfarve6 3 3 6 3" xfId="11470" xr:uid="{00000000-0005-0000-0000-0000DA070000}"/>
    <cellStyle name="40 % - Markeringsfarve6 3 3 7" xfId="11471" xr:uid="{00000000-0005-0000-0000-0000DB070000}"/>
    <cellStyle name="40 % - Markeringsfarve6 3 3 7 2" xfId="11472" xr:uid="{00000000-0005-0000-0000-0000DC070000}"/>
    <cellStyle name="40 % - Markeringsfarve6 3 3 8" xfId="11473" xr:uid="{00000000-0005-0000-0000-0000DD070000}"/>
    <cellStyle name="40 % - Markeringsfarve6 3 4" xfId="11474" xr:uid="{00000000-0005-0000-0000-0000DE070000}"/>
    <cellStyle name="40 % - Markeringsfarve6 3 4 2" xfId="11475" xr:uid="{00000000-0005-0000-0000-0000DF070000}"/>
    <cellStyle name="40 % - Markeringsfarve6 3 4 3" xfId="11476" xr:uid="{00000000-0005-0000-0000-0000E0070000}"/>
    <cellStyle name="40 % - Markeringsfarve6 3 5" xfId="11477" xr:uid="{00000000-0005-0000-0000-0000E1070000}"/>
    <cellStyle name="40 % - Markeringsfarve6 3 5 2" xfId="11478" xr:uid="{00000000-0005-0000-0000-0000E2070000}"/>
    <cellStyle name="40 % - Markeringsfarve6 3 5 3" xfId="11479" xr:uid="{00000000-0005-0000-0000-0000E3070000}"/>
    <cellStyle name="40 % - Markeringsfarve6 3 6" xfId="11480" xr:uid="{00000000-0005-0000-0000-0000E4070000}"/>
    <cellStyle name="40 % - Markeringsfarve6 3 6 2" xfId="11481" xr:uid="{00000000-0005-0000-0000-0000E5070000}"/>
    <cellStyle name="40 % - Markeringsfarve6 3 6 3" xfId="11482" xr:uid="{00000000-0005-0000-0000-0000E6070000}"/>
    <cellStyle name="40 % - Markeringsfarve6 3 7" xfId="11483" xr:uid="{00000000-0005-0000-0000-0000E7070000}"/>
    <cellStyle name="40 % - Markeringsfarve6 3 7 2" xfId="11484" xr:uid="{00000000-0005-0000-0000-0000E8070000}"/>
    <cellStyle name="40 % - Markeringsfarve6 3 7 3" xfId="11485" xr:uid="{00000000-0005-0000-0000-0000E9070000}"/>
    <cellStyle name="40 % - Markeringsfarve6 3 8" xfId="11486" xr:uid="{00000000-0005-0000-0000-0000EA070000}"/>
    <cellStyle name="40 % - Markeringsfarve6 3 8 2" xfId="11487" xr:uid="{00000000-0005-0000-0000-0000EB070000}"/>
    <cellStyle name="40 % - Markeringsfarve6 3 8 3" xfId="11488" xr:uid="{00000000-0005-0000-0000-0000EC070000}"/>
    <cellStyle name="40 % - Markeringsfarve6 3 9" xfId="11489" xr:uid="{00000000-0005-0000-0000-0000ED070000}"/>
    <cellStyle name="40 % - Markeringsfarve6 3 9 2" xfId="11490" xr:uid="{00000000-0005-0000-0000-0000EE070000}"/>
    <cellStyle name="40 % - Markeringsfarve6 4" xfId="925" xr:uid="{00000000-0005-0000-0000-0000EF070000}"/>
    <cellStyle name="40 % - Markeringsfarve6 4 2" xfId="926" xr:uid="{00000000-0005-0000-0000-0000F0070000}"/>
    <cellStyle name="40 % - Markeringsfarve6 4 2 2" xfId="11491" xr:uid="{00000000-0005-0000-0000-0000F1070000}"/>
    <cellStyle name="40 % - Markeringsfarve6 4 2 3" xfId="11492" xr:uid="{00000000-0005-0000-0000-0000F2070000}"/>
    <cellStyle name="40 % - Markeringsfarve6 4 3" xfId="11493" xr:uid="{00000000-0005-0000-0000-0000F3070000}"/>
    <cellStyle name="40 % - Markeringsfarve6 4 3 2" xfId="11494" xr:uid="{00000000-0005-0000-0000-0000F4070000}"/>
    <cellStyle name="40 % - Markeringsfarve6 4 3 3" xfId="11495" xr:uid="{00000000-0005-0000-0000-0000F5070000}"/>
    <cellStyle name="40 % - Markeringsfarve6 4 4" xfId="11496" xr:uid="{00000000-0005-0000-0000-0000F6070000}"/>
    <cellStyle name="40 % - Markeringsfarve6 4 4 2" xfId="11497" xr:uid="{00000000-0005-0000-0000-0000F7070000}"/>
    <cellStyle name="40 % - Markeringsfarve6 4 4 3" xfId="11498" xr:uid="{00000000-0005-0000-0000-0000F8070000}"/>
    <cellStyle name="40 % - Markeringsfarve6 4 5" xfId="11499" xr:uid="{00000000-0005-0000-0000-0000F9070000}"/>
    <cellStyle name="40 % - Markeringsfarve6 4 5 2" xfId="11500" xr:uid="{00000000-0005-0000-0000-0000FA070000}"/>
    <cellStyle name="40 % - Markeringsfarve6 4 5 3" xfId="11501" xr:uid="{00000000-0005-0000-0000-0000FB070000}"/>
    <cellStyle name="40 % - Markeringsfarve6 4 6" xfId="11502" xr:uid="{00000000-0005-0000-0000-0000FC070000}"/>
    <cellStyle name="40 % - Markeringsfarve6 4 6 2" xfId="11503" xr:uid="{00000000-0005-0000-0000-0000FD070000}"/>
    <cellStyle name="40 % - Markeringsfarve6 4 6 3" xfId="11504" xr:uid="{00000000-0005-0000-0000-0000FE070000}"/>
    <cellStyle name="40 % - Markeringsfarve6 4 7" xfId="11505" xr:uid="{00000000-0005-0000-0000-0000FF070000}"/>
    <cellStyle name="40 % - Markeringsfarve6 4 7 2" xfId="11506" xr:uid="{00000000-0005-0000-0000-000000080000}"/>
    <cellStyle name="40 % - Markeringsfarve6 4 8" xfId="11507" xr:uid="{00000000-0005-0000-0000-000001080000}"/>
    <cellStyle name="40 % - Markeringsfarve6 5" xfId="927" xr:uid="{00000000-0005-0000-0000-000002080000}"/>
    <cellStyle name="40 % - Markeringsfarve6 5 2" xfId="928" xr:uid="{00000000-0005-0000-0000-000003080000}"/>
    <cellStyle name="40 % - Markeringsfarve6 5 2 2" xfId="11508" xr:uid="{00000000-0005-0000-0000-000004080000}"/>
    <cellStyle name="40 % - Markeringsfarve6 5 2 3" xfId="11509" xr:uid="{00000000-0005-0000-0000-000005080000}"/>
    <cellStyle name="40 % - Markeringsfarve6 5 3" xfId="11510" xr:uid="{00000000-0005-0000-0000-000006080000}"/>
    <cellStyle name="40 % - Markeringsfarve6 5 3 2" xfId="11511" xr:uid="{00000000-0005-0000-0000-000007080000}"/>
    <cellStyle name="40 % - Markeringsfarve6 5 3 3" xfId="11512" xr:uid="{00000000-0005-0000-0000-000008080000}"/>
    <cellStyle name="40 % - Markeringsfarve6 5 4" xfId="11513" xr:uid="{00000000-0005-0000-0000-000009080000}"/>
    <cellStyle name="40 % - Markeringsfarve6 5 4 2" xfId="11514" xr:uid="{00000000-0005-0000-0000-00000A080000}"/>
    <cellStyle name="40 % - Markeringsfarve6 5 4 3" xfId="11515" xr:uid="{00000000-0005-0000-0000-00000B080000}"/>
    <cellStyle name="40 % - Markeringsfarve6 5 5" xfId="11516" xr:uid="{00000000-0005-0000-0000-00000C080000}"/>
    <cellStyle name="40 % - Markeringsfarve6 5 5 2" xfId="11517" xr:uid="{00000000-0005-0000-0000-00000D080000}"/>
    <cellStyle name="40 % - Markeringsfarve6 5 5 3" xfId="11518" xr:uid="{00000000-0005-0000-0000-00000E080000}"/>
    <cellStyle name="40 % - Markeringsfarve6 5 6" xfId="11519" xr:uid="{00000000-0005-0000-0000-00000F080000}"/>
    <cellStyle name="40 % - Markeringsfarve6 5 6 2" xfId="11520" xr:uid="{00000000-0005-0000-0000-000010080000}"/>
    <cellStyle name="40 % - Markeringsfarve6 5 6 3" xfId="11521" xr:uid="{00000000-0005-0000-0000-000011080000}"/>
    <cellStyle name="40 % - Markeringsfarve6 5 7" xfId="11522" xr:uid="{00000000-0005-0000-0000-000012080000}"/>
    <cellStyle name="40 % - Markeringsfarve6 5 7 2" xfId="11523" xr:uid="{00000000-0005-0000-0000-000013080000}"/>
    <cellStyle name="40 % - Markeringsfarve6 5 8" xfId="11524" xr:uid="{00000000-0005-0000-0000-000014080000}"/>
    <cellStyle name="40 % - Markeringsfarve6 6" xfId="929" xr:uid="{00000000-0005-0000-0000-000015080000}"/>
    <cellStyle name="40 % - Markeringsfarve6 6 2" xfId="930" xr:uid="{00000000-0005-0000-0000-000016080000}"/>
    <cellStyle name="40 % - Markeringsfarve6 6 3" xfId="11525" xr:uid="{00000000-0005-0000-0000-000017080000}"/>
    <cellStyle name="40 % - Markeringsfarve6 7" xfId="931" xr:uid="{00000000-0005-0000-0000-000018080000}"/>
    <cellStyle name="40 % - Markeringsfarve6 7 2" xfId="11526" xr:uid="{00000000-0005-0000-0000-000019080000}"/>
    <cellStyle name="40 % - Markeringsfarve6 7 3" xfId="11527" xr:uid="{00000000-0005-0000-0000-00001A080000}"/>
    <cellStyle name="40 % - Markeringsfarve6 8" xfId="11528" xr:uid="{00000000-0005-0000-0000-00001B080000}"/>
    <cellStyle name="40 % - Markeringsfarve6 8 2" xfId="11529" xr:uid="{00000000-0005-0000-0000-00001C080000}"/>
    <cellStyle name="40 % - Markeringsfarve6 8 3" xfId="11530" xr:uid="{00000000-0005-0000-0000-00001D080000}"/>
    <cellStyle name="40 % - Markeringsfarve6 9" xfId="11531" xr:uid="{00000000-0005-0000-0000-00001E080000}"/>
    <cellStyle name="40 % - Markeringsfarve6 9 2" xfId="11532" xr:uid="{00000000-0005-0000-0000-00001F080000}"/>
    <cellStyle name="40 % - Markeringsfarve6 9 3" xfId="11533"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4" xr:uid="{00000000-0005-0000-0000-000038080000}"/>
    <cellStyle name="60 % - Markeringsfarve4" xfId="949" xr:uid="{00000000-0005-0000-0000-000039080000}"/>
    <cellStyle name="60 % - Markeringsfarve4 2" xfId="11535" xr:uid="{00000000-0005-0000-0000-00003A080000}"/>
    <cellStyle name="60 % - Markeringsfarve5" xfId="950" xr:uid="{00000000-0005-0000-0000-00003B080000}"/>
    <cellStyle name="60 % - Markeringsfarve6" xfId="951" xr:uid="{00000000-0005-0000-0000-00003C080000}"/>
    <cellStyle name="60 % - Markeringsfarve6 2" xfId="11536"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1"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50" xr:uid="{00000000-0005-0000-0000-000056080000}"/>
    <cellStyle name="Bad 5" xfId="12651" xr:uid="{00000000-0005-0000-0000-000057080000}"/>
    <cellStyle name="Bemærk! 2" xfId="968" xr:uid="{00000000-0005-0000-0000-000058080000}"/>
    <cellStyle name="Bemærk! 2 10" xfId="11537" xr:uid="{00000000-0005-0000-0000-000059080000}"/>
    <cellStyle name="Bemærk! 2 10 2" xfId="11538" xr:uid="{00000000-0005-0000-0000-00005A080000}"/>
    <cellStyle name="Bemærk! 2 11" xfId="11539" xr:uid="{00000000-0005-0000-0000-00005B080000}"/>
    <cellStyle name="Bemærk! 2 2" xfId="969" xr:uid="{00000000-0005-0000-0000-00005C080000}"/>
    <cellStyle name="Bemærk! 2 2 10" xfId="11540" xr:uid="{00000000-0005-0000-0000-00005D080000}"/>
    <cellStyle name="Bemærk! 2 2 2" xfId="970" xr:uid="{00000000-0005-0000-0000-00005E080000}"/>
    <cellStyle name="Bemærk! 2 2 2 2" xfId="971" xr:uid="{00000000-0005-0000-0000-00005F080000}"/>
    <cellStyle name="Bemærk! 2 2 2 2 2" xfId="11541" xr:uid="{00000000-0005-0000-0000-000060080000}"/>
    <cellStyle name="Bemærk! 2 2 2 2 3" xfId="11542" xr:uid="{00000000-0005-0000-0000-000061080000}"/>
    <cellStyle name="Bemærk! 2 2 2 3" xfId="11543" xr:uid="{00000000-0005-0000-0000-000062080000}"/>
    <cellStyle name="Bemærk! 2 2 2 3 2" xfId="11544" xr:uid="{00000000-0005-0000-0000-000063080000}"/>
    <cellStyle name="Bemærk! 2 2 2 3 3" xfId="11545" xr:uid="{00000000-0005-0000-0000-000064080000}"/>
    <cellStyle name="Bemærk! 2 2 2 4" xfId="11546" xr:uid="{00000000-0005-0000-0000-000065080000}"/>
    <cellStyle name="Bemærk! 2 2 2 4 2" xfId="11547" xr:uid="{00000000-0005-0000-0000-000066080000}"/>
    <cellStyle name="Bemærk! 2 2 2 4 3" xfId="11548" xr:uid="{00000000-0005-0000-0000-000067080000}"/>
    <cellStyle name="Bemærk! 2 2 2 5" xfId="11549" xr:uid="{00000000-0005-0000-0000-000068080000}"/>
    <cellStyle name="Bemærk! 2 2 2 5 2" xfId="11550" xr:uid="{00000000-0005-0000-0000-000069080000}"/>
    <cellStyle name="Bemærk! 2 2 2 5 3" xfId="11551" xr:uid="{00000000-0005-0000-0000-00006A080000}"/>
    <cellStyle name="Bemærk! 2 2 2 6" xfId="11552" xr:uid="{00000000-0005-0000-0000-00006B080000}"/>
    <cellStyle name="Bemærk! 2 2 2 6 2" xfId="11553" xr:uid="{00000000-0005-0000-0000-00006C080000}"/>
    <cellStyle name="Bemærk! 2 2 2 6 3" xfId="11554" xr:uid="{00000000-0005-0000-0000-00006D080000}"/>
    <cellStyle name="Bemærk! 2 2 2 7" xfId="11555" xr:uid="{00000000-0005-0000-0000-00006E080000}"/>
    <cellStyle name="Bemærk! 2 2 2 7 2" xfId="11556" xr:uid="{00000000-0005-0000-0000-00006F080000}"/>
    <cellStyle name="Bemærk! 2 2 2 8" xfId="11557" xr:uid="{00000000-0005-0000-0000-000070080000}"/>
    <cellStyle name="Bemærk! 2 2 3" xfId="972" xr:uid="{00000000-0005-0000-0000-000071080000}"/>
    <cellStyle name="Bemærk! 2 2 3 2" xfId="973" xr:uid="{00000000-0005-0000-0000-000072080000}"/>
    <cellStyle name="Bemærk! 2 2 3 2 2" xfId="11558" xr:uid="{00000000-0005-0000-0000-000073080000}"/>
    <cellStyle name="Bemærk! 2 2 3 2 3" xfId="11559" xr:uid="{00000000-0005-0000-0000-000074080000}"/>
    <cellStyle name="Bemærk! 2 2 3 3" xfId="11560" xr:uid="{00000000-0005-0000-0000-000075080000}"/>
    <cellStyle name="Bemærk! 2 2 3 3 2" xfId="11561" xr:uid="{00000000-0005-0000-0000-000076080000}"/>
    <cellStyle name="Bemærk! 2 2 3 3 3" xfId="11562" xr:uid="{00000000-0005-0000-0000-000077080000}"/>
    <cellStyle name="Bemærk! 2 2 3 4" xfId="11563" xr:uid="{00000000-0005-0000-0000-000078080000}"/>
    <cellStyle name="Bemærk! 2 2 3 4 2" xfId="11564" xr:uid="{00000000-0005-0000-0000-000079080000}"/>
    <cellStyle name="Bemærk! 2 2 3 4 3" xfId="11565" xr:uid="{00000000-0005-0000-0000-00007A080000}"/>
    <cellStyle name="Bemærk! 2 2 3 5" xfId="11566" xr:uid="{00000000-0005-0000-0000-00007B080000}"/>
    <cellStyle name="Bemærk! 2 2 3 5 2" xfId="11567" xr:uid="{00000000-0005-0000-0000-00007C080000}"/>
    <cellStyle name="Bemærk! 2 2 3 5 3" xfId="11568" xr:uid="{00000000-0005-0000-0000-00007D080000}"/>
    <cellStyle name="Bemærk! 2 2 3 6" xfId="11569" xr:uid="{00000000-0005-0000-0000-00007E080000}"/>
    <cellStyle name="Bemærk! 2 2 3 6 2" xfId="11570" xr:uid="{00000000-0005-0000-0000-00007F080000}"/>
    <cellStyle name="Bemærk! 2 2 3 6 3" xfId="11571" xr:uid="{00000000-0005-0000-0000-000080080000}"/>
    <cellStyle name="Bemærk! 2 2 3 7" xfId="11572" xr:uid="{00000000-0005-0000-0000-000081080000}"/>
    <cellStyle name="Bemærk! 2 2 3 7 2" xfId="11573" xr:uid="{00000000-0005-0000-0000-000082080000}"/>
    <cellStyle name="Bemærk! 2 2 3 8" xfId="11574" xr:uid="{00000000-0005-0000-0000-000083080000}"/>
    <cellStyle name="Bemærk! 2 2 4" xfId="974" xr:uid="{00000000-0005-0000-0000-000084080000}"/>
    <cellStyle name="Bemærk! 2 2 4 2" xfId="11575" xr:uid="{00000000-0005-0000-0000-000085080000}"/>
    <cellStyle name="Bemærk! 2 2 4 3" xfId="11576" xr:uid="{00000000-0005-0000-0000-000086080000}"/>
    <cellStyle name="Bemærk! 2 2 5" xfId="11577" xr:uid="{00000000-0005-0000-0000-000087080000}"/>
    <cellStyle name="Bemærk! 2 2 5 2" xfId="11578" xr:uid="{00000000-0005-0000-0000-000088080000}"/>
    <cellStyle name="Bemærk! 2 2 5 3" xfId="11579" xr:uid="{00000000-0005-0000-0000-000089080000}"/>
    <cellStyle name="Bemærk! 2 2 6" xfId="11580" xr:uid="{00000000-0005-0000-0000-00008A080000}"/>
    <cellStyle name="Bemærk! 2 2 6 2" xfId="11581" xr:uid="{00000000-0005-0000-0000-00008B080000}"/>
    <cellStyle name="Bemærk! 2 2 6 3" xfId="11582" xr:uid="{00000000-0005-0000-0000-00008C080000}"/>
    <cellStyle name="Bemærk! 2 2 7" xfId="11583" xr:uid="{00000000-0005-0000-0000-00008D080000}"/>
    <cellStyle name="Bemærk! 2 2 7 2" xfId="11584" xr:uid="{00000000-0005-0000-0000-00008E080000}"/>
    <cellStyle name="Bemærk! 2 2 7 3" xfId="11585" xr:uid="{00000000-0005-0000-0000-00008F080000}"/>
    <cellStyle name="Bemærk! 2 2 8" xfId="11586" xr:uid="{00000000-0005-0000-0000-000090080000}"/>
    <cellStyle name="Bemærk! 2 2 8 2" xfId="11587" xr:uid="{00000000-0005-0000-0000-000091080000}"/>
    <cellStyle name="Bemærk! 2 2 8 3" xfId="11588" xr:uid="{00000000-0005-0000-0000-000092080000}"/>
    <cellStyle name="Bemærk! 2 2 9" xfId="11589" xr:uid="{00000000-0005-0000-0000-000093080000}"/>
    <cellStyle name="Bemærk! 2 2 9 2" xfId="11590" xr:uid="{00000000-0005-0000-0000-000094080000}"/>
    <cellStyle name="Bemærk! 2 3" xfId="975" xr:uid="{00000000-0005-0000-0000-000095080000}"/>
    <cellStyle name="Bemærk! 2 3 2" xfId="976" xr:uid="{00000000-0005-0000-0000-000096080000}"/>
    <cellStyle name="Bemærk! 2 3 2 2" xfId="11591" xr:uid="{00000000-0005-0000-0000-000097080000}"/>
    <cellStyle name="Bemærk! 2 3 2 3" xfId="11592" xr:uid="{00000000-0005-0000-0000-000098080000}"/>
    <cellStyle name="Bemærk! 2 3 3" xfId="11593" xr:uid="{00000000-0005-0000-0000-000099080000}"/>
    <cellStyle name="Bemærk! 2 3 3 2" xfId="11594" xr:uid="{00000000-0005-0000-0000-00009A080000}"/>
    <cellStyle name="Bemærk! 2 3 3 3" xfId="11595" xr:uid="{00000000-0005-0000-0000-00009B080000}"/>
    <cellStyle name="Bemærk! 2 3 4" xfId="11596" xr:uid="{00000000-0005-0000-0000-00009C080000}"/>
    <cellStyle name="Bemærk! 2 3 4 2" xfId="11597" xr:uid="{00000000-0005-0000-0000-00009D080000}"/>
    <cellStyle name="Bemærk! 2 3 4 3" xfId="11598" xr:uid="{00000000-0005-0000-0000-00009E080000}"/>
    <cellStyle name="Bemærk! 2 3 5" xfId="11599" xr:uid="{00000000-0005-0000-0000-00009F080000}"/>
    <cellStyle name="Bemærk! 2 3 5 2" xfId="11600" xr:uid="{00000000-0005-0000-0000-0000A0080000}"/>
    <cellStyle name="Bemærk! 2 3 5 3" xfId="11601" xr:uid="{00000000-0005-0000-0000-0000A1080000}"/>
    <cellStyle name="Bemærk! 2 3 6" xfId="11602" xr:uid="{00000000-0005-0000-0000-0000A2080000}"/>
    <cellStyle name="Bemærk! 2 3 6 2" xfId="11603" xr:uid="{00000000-0005-0000-0000-0000A3080000}"/>
    <cellStyle name="Bemærk! 2 3 6 3" xfId="11604" xr:uid="{00000000-0005-0000-0000-0000A4080000}"/>
    <cellStyle name="Bemærk! 2 3 7" xfId="11605" xr:uid="{00000000-0005-0000-0000-0000A5080000}"/>
    <cellStyle name="Bemærk! 2 3 7 2" xfId="11606" xr:uid="{00000000-0005-0000-0000-0000A6080000}"/>
    <cellStyle name="Bemærk! 2 3 8" xfId="11607" xr:uid="{00000000-0005-0000-0000-0000A7080000}"/>
    <cellStyle name="Bemærk! 2 4" xfId="977" xr:uid="{00000000-0005-0000-0000-0000A8080000}"/>
    <cellStyle name="Bemærk! 2 4 2" xfId="978" xr:uid="{00000000-0005-0000-0000-0000A9080000}"/>
    <cellStyle name="Bemærk! 2 4 2 2" xfId="11608" xr:uid="{00000000-0005-0000-0000-0000AA080000}"/>
    <cellStyle name="Bemærk! 2 4 2 3" xfId="11609" xr:uid="{00000000-0005-0000-0000-0000AB080000}"/>
    <cellStyle name="Bemærk! 2 4 3" xfId="11610" xr:uid="{00000000-0005-0000-0000-0000AC080000}"/>
    <cellStyle name="Bemærk! 2 4 3 2" xfId="11611" xr:uid="{00000000-0005-0000-0000-0000AD080000}"/>
    <cellStyle name="Bemærk! 2 4 3 3" xfId="11612" xr:uid="{00000000-0005-0000-0000-0000AE080000}"/>
    <cellStyle name="Bemærk! 2 4 4" xfId="11613" xr:uid="{00000000-0005-0000-0000-0000AF080000}"/>
    <cellStyle name="Bemærk! 2 4 4 2" xfId="11614" xr:uid="{00000000-0005-0000-0000-0000B0080000}"/>
    <cellStyle name="Bemærk! 2 4 4 3" xfId="11615" xr:uid="{00000000-0005-0000-0000-0000B1080000}"/>
    <cellStyle name="Bemærk! 2 4 5" xfId="11616" xr:uid="{00000000-0005-0000-0000-0000B2080000}"/>
    <cellStyle name="Bemærk! 2 4 5 2" xfId="11617" xr:uid="{00000000-0005-0000-0000-0000B3080000}"/>
    <cellStyle name="Bemærk! 2 4 5 3" xfId="11618" xr:uid="{00000000-0005-0000-0000-0000B4080000}"/>
    <cellStyle name="Bemærk! 2 4 6" xfId="11619" xr:uid="{00000000-0005-0000-0000-0000B5080000}"/>
    <cellStyle name="Bemærk! 2 4 6 2" xfId="11620" xr:uid="{00000000-0005-0000-0000-0000B6080000}"/>
    <cellStyle name="Bemærk! 2 4 6 3" xfId="11621" xr:uid="{00000000-0005-0000-0000-0000B7080000}"/>
    <cellStyle name="Bemærk! 2 4 7" xfId="11622" xr:uid="{00000000-0005-0000-0000-0000B8080000}"/>
    <cellStyle name="Bemærk! 2 4 7 2" xfId="11623" xr:uid="{00000000-0005-0000-0000-0000B9080000}"/>
    <cellStyle name="Bemærk! 2 4 8" xfId="11624" xr:uid="{00000000-0005-0000-0000-0000BA080000}"/>
    <cellStyle name="Bemærk! 2 5" xfId="979" xr:uid="{00000000-0005-0000-0000-0000BB080000}"/>
    <cellStyle name="Bemærk! 2 5 2" xfId="980" xr:uid="{00000000-0005-0000-0000-0000BC080000}"/>
    <cellStyle name="Bemærk! 2 5 3" xfId="11625" xr:uid="{00000000-0005-0000-0000-0000BD080000}"/>
    <cellStyle name="Bemærk! 2 6" xfId="981" xr:uid="{00000000-0005-0000-0000-0000BE080000}"/>
    <cellStyle name="Bemærk! 2 6 2" xfId="11626" xr:uid="{00000000-0005-0000-0000-0000BF080000}"/>
    <cellStyle name="Bemærk! 2 6 3" xfId="11627" xr:uid="{00000000-0005-0000-0000-0000C0080000}"/>
    <cellStyle name="Bemærk! 2 7" xfId="982" xr:uid="{00000000-0005-0000-0000-0000C1080000}"/>
    <cellStyle name="Bemærk! 2 7 2" xfId="983" xr:uid="{00000000-0005-0000-0000-0000C2080000}"/>
    <cellStyle name="Bemærk! 2 7 3" xfId="11628" xr:uid="{00000000-0005-0000-0000-0000C3080000}"/>
    <cellStyle name="Bemærk! 2 8" xfId="984" xr:uid="{00000000-0005-0000-0000-0000C4080000}"/>
    <cellStyle name="Bemærk! 2 8 2" xfId="11629" xr:uid="{00000000-0005-0000-0000-0000C5080000}"/>
    <cellStyle name="Bemærk! 2 8 3" xfId="11630" xr:uid="{00000000-0005-0000-0000-0000C6080000}"/>
    <cellStyle name="Bemærk! 2 9" xfId="11631" xr:uid="{00000000-0005-0000-0000-0000C7080000}"/>
    <cellStyle name="Bemærk! 2 9 2" xfId="11632" xr:uid="{00000000-0005-0000-0000-0000C8080000}"/>
    <cellStyle name="Bemærk! 2 9 3" xfId="11633" xr:uid="{00000000-0005-0000-0000-0000C9080000}"/>
    <cellStyle name="Bemærk! 3" xfId="985" xr:uid="{00000000-0005-0000-0000-0000CA080000}"/>
    <cellStyle name="Bemærk! 3 10" xfId="11634" xr:uid="{00000000-0005-0000-0000-0000CB080000}"/>
    <cellStyle name="Bemærk! 3 2" xfId="9660" xr:uid="{00000000-0005-0000-0000-0000CC080000}"/>
    <cellStyle name="Bemærk! 3 2 2" xfId="11635" xr:uid="{00000000-0005-0000-0000-0000CD080000}"/>
    <cellStyle name="Bemærk! 3 2 2 2" xfId="11636" xr:uid="{00000000-0005-0000-0000-0000CE080000}"/>
    <cellStyle name="Bemærk! 3 2 2 3" xfId="11637" xr:uid="{00000000-0005-0000-0000-0000CF080000}"/>
    <cellStyle name="Bemærk! 3 2 3" xfId="11638" xr:uid="{00000000-0005-0000-0000-0000D0080000}"/>
    <cellStyle name="Bemærk! 3 2 3 2" xfId="11639" xr:uid="{00000000-0005-0000-0000-0000D1080000}"/>
    <cellStyle name="Bemærk! 3 2 3 3" xfId="11640" xr:uid="{00000000-0005-0000-0000-0000D2080000}"/>
    <cellStyle name="Bemærk! 3 2 4" xfId="11641" xr:uid="{00000000-0005-0000-0000-0000D3080000}"/>
    <cellStyle name="Bemærk! 3 2 4 2" xfId="11642" xr:uid="{00000000-0005-0000-0000-0000D4080000}"/>
    <cellStyle name="Bemærk! 3 2 4 3" xfId="11643" xr:uid="{00000000-0005-0000-0000-0000D5080000}"/>
    <cellStyle name="Bemærk! 3 2 5" xfId="11644" xr:uid="{00000000-0005-0000-0000-0000D6080000}"/>
    <cellStyle name="Bemærk! 3 2 5 2" xfId="11645" xr:uid="{00000000-0005-0000-0000-0000D7080000}"/>
    <cellStyle name="Bemærk! 3 2 5 3" xfId="11646" xr:uid="{00000000-0005-0000-0000-0000D8080000}"/>
    <cellStyle name="Bemærk! 3 2 6" xfId="11647" xr:uid="{00000000-0005-0000-0000-0000D9080000}"/>
    <cellStyle name="Bemærk! 3 2 6 2" xfId="11648" xr:uid="{00000000-0005-0000-0000-0000DA080000}"/>
    <cellStyle name="Bemærk! 3 2 6 3" xfId="11649" xr:uid="{00000000-0005-0000-0000-0000DB080000}"/>
    <cellStyle name="Bemærk! 3 2 7" xfId="11650" xr:uid="{00000000-0005-0000-0000-0000DC080000}"/>
    <cellStyle name="Bemærk! 3 2 7 2" xfId="11651" xr:uid="{00000000-0005-0000-0000-0000DD080000}"/>
    <cellStyle name="Bemærk! 3 2 8" xfId="11652" xr:uid="{00000000-0005-0000-0000-0000DE080000}"/>
    <cellStyle name="Bemærk! 3 3" xfId="11653" xr:uid="{00000000-0005-0000-0000-0000DF080000}"/>
    <cellStyle name="Bemærk! 3 3 2" xfId="11654" xr:uid="{00000000-0005-0000-0000-0000E0080000}"/>
    <cellStyle name="Bemærk! 3 3 2 2" xfId="11655" xr:uid="{00000000-0005-0000-0000-0000E1080000}"/>
    <cellStyle name="Bemærk! 3 3 2 3" xfId="11656" xr:uid="{00000000-0005-0000-0000-0000E2080000}"/>
    <cellStyle name="Bemærk! 3 3 3" xfId="11657" xr:uid="{00000000-0005-0000-0000-0000E3080000}"/>
    <cellStyle name="Bemærk! 3 3 3 2" xfId="11658" xr:uid="{00000000-0005-0000-0000-0000E4080000}"/>
    <cellStyle name="Bemærk! 3 3 3 3" xfId="11659" xr:uid="{00000000-0005-0000-0000-0000E5080000}"/>
    <cellStyle name="Bemærk! 3 3 4" xfId="11660" xr:uid="{00000000-0005-0000-0000-0000E6080000}"/>
    <cellStyle name="Bemærk! 3 3 4 2" xfId="11661" xr:uid="{00000000-0005-0000-0000-0000E7080000}"/>
    <cellStyle name="Bemærk! 3 3 4 3" xfId="11662" xr:uid="{00000000-0005-0000-0000-0000E8080000}"/>
    <cellStyle name="Bemærk! 3 3 5" xfId="11663" xr:uid="{00000000-0005-0000-0000-0000E9080000}"/>
    <cellStyle name="Bemærk! 3 3 5 2" xfId="11664" xr:uid="{00000000-0005-0000-0000-0000EA080000}"/>
    <cellStyle name="Bemærk! 3 3 5 3" xfId="11665" xr:uid="{00000000-0005-0000-0000-0000EB080000}"/>
    <cellStyle name="Bemærk! 3 3 6" xfId="11666" xr:uid="{00000000-0005-0000-0000-0000EC080000}"/>
    <cellStyle name="Bemærk! 3 3 6 2" xfId="11667" xr:uid="{00000000-0005-0000-0000-0000ED080000}"/>
    <cellStyle name="Bemærk! 3 3 6 3" xfId="11668" xr:uid="{00000000-0005-0000-0000-0000EE080000}"/>
    <cellStyle name="Bemærk! 3 3 7" xfId="11669" xr:uid="{00000000-0005-0000-0000-0000EF080000}"/>
    <cellStyle name="Bemærk! 3 3 7 2" xfId="11670" xr:uid="{00000000-0005-0000-0000-0000F0080000}"/>
    <cellStyle name="Bemærk! 3 3 8" xfId="11671" xr:uid="{00000000-0005-0000-0000-0000F1080000}"/>
    <cellStyle name="Bemærk! 3 4" xfId="11672" xr:uid="{00000000-0005-0000-0000-0000F2080000}"/>
    <cellStyle name="Bemærk! 3 4 2" xfId="11673" xr:uid="{00000000-0005-0000-0000-0000F3080000}"/>
    <cellStyle name="Bemærk! 3 4 3" xfId="11674" xr:uid="{00000000-0005-0000-0000-0000F4080000}"/>
    <cellStyle name="Bemærk! 3 5" xfId="11675" xr:uid="{00000000-0005-0000-0000-0000F5080000}"/>
    <cellStyle name="Bemærk! 3 5 2" xfId="11676" xr:uid="{00000000-0005-0000-0000-0000F6080000}"/>
    <cellStyle name="Bemærk! 3 5 3" xfId="11677" xr:uid="{00000000-0005-0000-0000-0000F7080000}"/>
    <cellStyle name="Bemærk! 3 6" xfId="11678" xr:uid="{00000000-0005-0000-0000-0000F8080000}"/>
    <cellStyle name="Bemærk! 3 6 2" xfId="11679" xr:uid="{00000000-0005-0000-0000-0000F9080000}"/>
    <cellStyle name="Bemærk! 3 6 3" xfId="11680" xr:uid="{00000000-0005-0000-0000-0000FA080000}"/>
    <cellStyle name="Bemærk! 3 7" xfId="11681" xr:uid="{00000000-0005-0000-0000-0000FB080000}"/>
    <cellStyle name="Bemærk! 3 7 2" xfId="11682" xr:uid="{00000000-0005-0000-0000-0000FC080000}"/>
    <cellStyle name="Bemærk! 3 7 3" xfId="11683" xr:uid="{00000000-0005-0000-0000-0000FD080000}"/>
    <cellStyle name="Bemærk! 3 8" xfId="11684" xr:uid="{00000000-0005-0000-0000-0000FE080000}"/>
    <cellStyle name="Bemærk! 3 8 2" xfId="11685" xr:uid="{00000000-0005-0000-0000-0000FF080000}"/>
    <cellStyle name="Bemærk! 3 8 3" xfId="11686" xr:uid="{00000000-0005-0000-0000-000000090000}"/>
    <cellStyle name="Bemærk! 3 9" xfId="11687" xr:uid="{00000000-0005-0000-0000-000001090000}"/>
    <cellStyle name="Bemærk! 3 9 2" xfId="11688"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2" xr:uid="{00000000-0005-0000-0000-00000A090000}"/>
    <cellStyle name="Bruger data 2 2" xfId="15891" xr:uid="{00000000-0005-0000-0000-00000B090000}"/>
    <cellStyle name="Bruger data 3" xfId="12726"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3" xr:uid="{00000000-0005-0000-0000-00001B090000}"/>
    <cellStyle name="Calcolo 2 2 2 2" xfId="15892" xr:uid="{00000000-0005-0000-0000-00001C090000}"/>
    <cellStyle name="Calcolo 2 2 3" xfId="12729" xr:uid="{00000000-0005-0000-0000-00001D090000}"/>
    <cellStyle name="Calcolo 2 3" xfId="9661" xr:uid="{00000000-0005-0000-0000-00001E090000}"/>
    <cellStyle name="Calcolo 2 3 2" xfId="15389" xr:uid="{00000000-0005-0000-0000-00001F090000}"/>
    <cellStyle name="Calcolo 2 4" xfId="9662" xr:uid="{00000000-0005-0000-0000-000020090000}"/>
    <cellStyle name="Calcolo 2 4 2" xfId="15390" xr:uid="{00000000-0005-0000-0000-000021090000}"/>
    <cellStyle name="Calcolo 2 5" xfId="9663" xr:uid="{00000000-0005-0000-0000-000022090000}"/>
    <cellStyle name="Calcolo 2 5 2" xfId="15391" xr:uid="{00000000-0005-0000-0000-000023090000}"/>
    <cellStyle name="Calcolo 2 6" xfId="12728" xr:uid="{00000000-0005-0000-0000-000024090000}"/>
    <cellStyle name="Calcolo 3" xfId="1006" xr:uid="{00000000-0005-0000-0000-000025090000}"/>
    <cellStyle name="Calcolo 3 2" xfId="11689" xr:uid="{00000000-0005-0000-0000-000026090000}"/>
    <cellStyle name="Calcolo 3 2 2" xfId="15398" xr:uid="{00000000-0005-0000-0000-000027090000}"/>
    <cellStyle name="Calcolo 3 3" xfId="12730" xr:uid="{00000000-0005-0000-0000-000028090000}"/>
    <cellStyle name="Calcolo 4" xfId="1007" xr:uid="{00000000-0005-0000-0000-000029090000}"/>
    <cellStyle name="Calcolo 4 2" xfId="12654" xr:uid="{00000000-0005-0000-0000-00002A090000}"/>
    <cellStyle name="Calcolo 4 2 2" xfId="15893" xr:uid="{00000000-0005-0000-0000-00002B090000}"/>
    <cellStyle name="Calcolo 4 3" xfId="12655" xr:uid="{00000000-0005-0000-0000-00002C090000}"/>
    <cellStyle name="Calcolo 4 3 2" xfId="15894" xr:uid="{00000000-0005-0000-0000-00002D090000}"/>
    <cellStyle name="Calcolo 4 4" xfId="12731" xr:uid="{00000000-0005-0000-0000-00002E090000}"/>
    <cellStyle name="Calcolo 5" xfId="1008" xr:uid="{00000000-0005-0000-0000-00002F090000}"/>
    <cellStyle name="Calcolo 5 2" xfId="12656" xr:uid="{00000000-0005-0000-0000-000030090000}"/>
    <cellStyle name="Calcolo 5 2 2" xfId="15895" xr:uid="{00000000-0005-0000-0000-000031090000}"/>
    <cellStyle name="Calcolo 5 3" xfId="12657" xr:uid="{00000000-0005-0000-0000-000032090000}"/>
    <cellStyle name="Calcolo 5 3 2" xfId="15896" xr:uid="{00000000-0005-0000-0000-000033090000}"/>
    <cellStyle name="Calcolo 5 4" xfId="12732" xr:uid="{00000000-0005-0000-0000-000034090000}"/>
    <cellStyle name="Calcolo 6" xfId="1009" xr:uid="{00000000-0005-0000-0000-000035090000}"/>
    <cellStyle name="Calcolo 6 2" xfId="12658" xr:uid="{00000000-0005-0000-0000-000036090000}"/>
    <cellStyle name="Calcolo 6 2 2" xfId="15897" xr:uid="{00000000-0005-0000-0000-000037090000}"/>
    <cellStyle name="Calcolo 6 3" xfId="12659" xr:uid="{00000000-0005-0000-0000-000038090000}"/>
    <cellStyle name="Calcolo 6 3 2" xfId="15898" xr:uid="{00000000-0005-0000-0000-000039090000}"/>
    <cellStyle name="Calcolo 6 4" xfId="12733" xr:uid="{00000000-0005-0000-0000-00003A090000}"/>
    <cellStyle name="Calcolo 7" xfId="1010" xr:uid="{00000000-0005-0000-0000-00003B090000}"/>
    <cellStyle name="Calcolo 7 2" xfId="12660" xr:uid="{00000000-0005-0000-0000-00003C090000}"/>
    <cellStyle name="Calcolo 7 2 2" xfId="15899" xr:uid="{00000000-0005-0000-0000-00003D090000}"/>
    <cellStyle name="Calcolo 7 3" xfId="12661" xr:uid="{00000000-0005-0000-0000-00003E090000}"/>
    <cellStyle name="Calcolo 7 3 2" xfId="15900" xr:uid="{00000000-0005-0000-0000-00003F090000}"/>
    <cellStyle name="Calcolo 7 4" xfId="12734" xr:uid="{00000000-0005-0000-0000-000040090000}"/>
    <cellStyle name="Calcolo 8" xfId="12727" xr:uid="{00000000-0005-0000-0000-000041090000}"/>
    <cellStyle name="Calculation 2" xfId="1011" xr:uid="{00000000-0005-0000-0000-000042090000}"/>
    <cellStyle name="Calculation 2 2" xfId="1012" xr:uid="{00000000-0005-0000-0000-000043090000}"/>
    <cellStyle name="Calculation 2 2 2" xfId="12662" xr:uid="{00000000-0005-0000-0000-000044090000}"/>
    <cellStyle name="Calculation 2 2 2 2" xfId="15901" xr:uid="{00000000-0005-0000-0000-000045090000}"/>
    <cellStyle name="Calculation 2 2 3" xfId="12663" xr:uid="{00000000-0005-0000-0000-000046090000}"/>
    <cellStyle name="Calculation 2 2 3 2" xfId="15902" xr:uid="{00000000-0005-0000-0000-000047090000}"/>
    <cellStyle name="Calculation 2 2 4" xfId="12735" xr:uid="{00000000-0005-0000-0000-000048090000}"/>
    <cellStyle name="Calculation 2 3" xfId="1013" xr:uid="{00000000-0005-0000-0000-000049090000}"/>
    <cellStyle name="Calculation 2 3 2" xfId="12664" xr:uid="{00000000-0005-0000-0000-00004A090000}"/>
    <cellStyle name="Calculation 2 3 2 2" xfId="15903" xr:uid="{00000000-0005-0000-0000-00004B090000}"/>
    <cellStyle name="Calculation 2 3 3" xfId="12665" xr:uid="{00000000-0005-0000-0000-00004C090000}"/>
    <cellStyle name="Calculation 2 3 3 2" xfId="15904" xr:uid="{00000000-0005-0000-0000-00004D090000}"/>
    <cellStyle name="Calculation 2 3 4" xfId="12736" xr:uid="{00000000-0005-0000-0000-00004E090000}"/>
    <cellStyle name="Calculation 2 4" xfId="1014" xr:uid="{00000000-0005-0000-0000-00004F090000}"/>
    <cellStyle name="Calculations" xfId="1015" xr:uid="{00000000-0005-0000-0000-000050090000}"/>
    <cellStyle name="Calculations 2" xfId="12666" xr:uid="{00000000-0005-0000-0000-000051090000}"/>
    <cellStyle name="Calculations 2 2" xfId="15905" xr:uid="{00000000-0005-0000-0000-000052090000}"/>
    <cellStyle name="Calculations 3" xfId="12737"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8"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9" xr:uid="{00000000-0005-0000-0000-000066090000}"/>
    <cellStyle name="Comma 2 12 2" xfId="18583" xr:uid="{00000000-0005-0000-0000-000067090000}"/>
    <cellStyle name="Comma 2 12 3" xfId="23885" xr:uid="{00000000-0005-0000-0000-000068090000}"/>
    <cellStyle name="Comma 2 13" xfId="15932" xr:uid="{00000000-0005-0000-0000-000069090000}"/>
    <cellStyle name="Comma 2 14" xfId="21234"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90" xr:uid="{00000000-0005-0000-0000-000083090000}"/>
    <cellStyle name="Comma 2 3 5 2 2" xfId="15399" xr:uid="{00000000-0005-0000-0000-000084090000}"/>
    <cellStyle name="Comma 2 3 5 2 2 2" xfId="20749" xr:uid="{00000000-0005-0000-0000-000085090000}"/>
    <cellStyle name="Comma 2 3 5 2 2 3" xfId="26051" xr:uid="{00000000-0005-0000-0000-000086090000}"/>
    <cellStyle name="Comma 2 3 5 2 3" xfId="18098" xr:uid="{00000000-0005-0000-0000-000087090000}"/>
    <cellStyle name="Comma 2 3 5 2 4" xfId="23400"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1" xr:uid="{00000000-0005-0000-0000-000090090000}"/>
    <cellStyle name="Comma 2 5 2 3 2" xfId="18585" xr:uid="{00000000-0005-0000-0000-000091090000}"/>
    <cellStyle name="Comma 2 5 2 3 3" xfId="23887" xr:uid="{00000000-0005-0000-0000-000092090000}"/>
    <cellStyle name="Comma 2 5 2 4" xfId="15934" xr:uid="{00000000-0005-0000-0000-000093090000}"/>
    <cellStyle name="Comma 2 5 2 5" xfId="21236" xr:uid="{00000000-0005-0000-0000-000094090000}"/>
    <cellStyle name="Comma 2 5 3" xfId="1054" xr:uid="{00000000-0005-0000-0000-000095090000}"/>
    <cellStyle name="Comma 2 5 4" xfId="1055" xr:uid="{00000000-0005-0000-0000-000096090000}"/>
    <cellStyle name="Comma 2 5 4 2" xfId="12742" xr:uid="{00000000-0005-0000-0000-000097090000}"/>
    <cellStyle name="Comma 2 5 4 2 2" xfId="18586" xr:uid="{00000000-0005-0000-0000-000098090000}"/>
    <cellStyle name="Comma 2 5 4 2 3" xfId="23888" xr:uid="{00000000-0005-0000-0000-000099090000}"/>
    <cellStyle name="Comma 2 5 4 3" xfId="15935" xr:uid="{00000000-0005-0000-0000-00009A090000}"/>
    <cellStyle name="Comma 2 5 4 4" xfId="21237" xr:uid="{00000000-0005-0000-0000-00009B090000}"/>
    <cellStyle name="Comma 2 5 5" xfId="1056" xr:uid="{00000000-0005-0000-0000-00009C090000}"/>
    <cellStyle name="Comma 2 5 5 2" xfId="12743" xr:uid="{00000000-0005-0000-0000-00009D090000}"/>
    <cellStyle name="Comma 2 5 5 2 2" xfId="18587" xr:uid="{00000000-0005-0000-0000-00009E090000}"/>
    <cellStyle name="Comma 2 5 5 2 3" xfId="23889" xr:uid="{00000000-0005-0000-0000-00009F090000}"/>
    <cellStyle name="Comma 2 5 5 3" xfId="15936" xr:uid="{00000000-0005-0000-0000-0000A0090000}"/>
    <cellStyle name="Comma 2 5 5 4" xfId="21238" xr:uid="{00000000-0005-0000-0000-0000A1090000}"/>
    <cellStyle name="Comma 2 5 6" xfId="1057" xr:uid="{00000000-0005-0000-0000-0000A2090000}"/>
    <cellStyle name="Comma 2 5 6 2" xfId="12744" xr:uid="{00000000-0005-0000-0000-0000A3090000}"/>
    <cellStyle name="Comma 2 5 6 2 2" xfId="18588" xr:uid="{00000000-0005-0000-0000-0000A4090000}"/>
    <cellStyle name="Comma 2 5 6 2 3" xfId="23890" xr:uid="{00000000-0005-0000-0000-0000A5090000}"/>
    <cellStyle name="Comma 2 5 6 3" xfId="15937" xr:uid="{00000000-0005-0000-0000-0000A6090000}"/>
    <cellStyle name="Comma 2 5 6 4" xfId="21239" xr:uid="{00000000-0005-0000-0000-0000A7090000}"/>
    <cellStyle name="Comma 2 5 7" xfId="12740" xr:uid="{00000000-0005-0000-0000-0000A8090000}"/>
    <cellStyle name="Comma 2 5 7 2" xfId="18584" xr:uid="{00000000-0005-0000-0000-0000A9090000}"/>
    <cellStyle name="Comma 2 5 7 3" xfId="23886" xr:uid="{00000000-0005-0000-0000-0000AA090000}"/>
    <cellStyle name="Comma 2 5 8" xfId="15933" xr:uid="{00000000-0005-0000-0000-0000AB090000}"/>
    <cellStyle name="Comma 2 5 9" xfId="21235" xr:uid="{00000000-0005-0000-0000-0000AC090000}"/>
    <cellStyle name="Comma 2 6" xfId="1058" xr:uid="{00000000-0005-0000-0000-0000AD090000}"/>
    <cellStyle name="Comma 2 6 2" xfId="1059" xr:uid="{00000000-0005-0000-0000-0000AE090000}"/>
    <cellStyle name="Comma 2 6 2 2" xfId="12746" xr:uid="{00000000-0005-0000-0000-0000AF090000}"/>
    <cellStyle name="Comma 2 6 2 2 2" xfId="18590" xr:uid="{00000000-0005-0000-0000-0000B0090000}"/>
    <cellStyle name="Comma 2 6 2 2 3" xfId="23892" xr:uid="{00000000-0005-0000-0000-0000B1090000}"/>
    <cellStyle name="Comma 2 6 2 3" xfId="15939" xr:uid="{00000000-0005-0000-0000-0000B2090000}"/>
    <cellStyle name="Comma 2 6 2 4" xfId="21241" xr:uid="{00000000-0005-0000-0000-0000B3090000}"/>
    <cellStyle name="Comma 2 6 3" xfId="1060" xr:uid="{00000000-0005-0000-0000-0000B4090000}"/>
    <cellStyle name="Comma 2 6 3 2" xfId="12747" xr:uid="{00000000-0005-0000-0000-0000B5090000}"/>
    <cellStyle name="Comma 2 6 3 2 2" xfId="18591" xr:uid="{00000000-0005-0000-0000-0000B6090000}"/>
    <cellStyle name="Comma 2 6 3 2 3" xfId="23893" xr:uid="{00000000-0005-0000-0000-0000B7090000}"/>
    <cellStyle name="Comma 2 6 3 3" xfId="15940" xr:uid="{00000000-0005-0000-0000-0000B8090000}"/>
    <cellStyle name="Comma 2 6 3 4" xfId="21242" xr:uid="{00000000-0005-0000-0000-0000B9090000}"/>
    <cellStyle name="Comma 2 6 4" xfId="12745" xr:uid="{00000000-0005-0000-0000-0000BA090000}"/>
    <cellStyle name="Comma 2 6 4 2" xfId="18589" xr:uid="{00000000-0005-0000-0000-0000BB090000}"/>
    <cellStyle name="Comma 2 6 4 3" xfId="23891" xr:uid="{00000000-0005-0000-0000-0000BC090000}"/>
    <cellStyle name="Comma 2 6 5" xfId="15938" xr:uid="{00000000-0005-0000-0000-0000BD090000}"/>
    <cellStyle name="Comma 2 6 6" xfId="21240" xr:uid="{00000000-0005-0000-0000-0000BE090000}"/>
    <cellStyle name="Comma 2 7" xfId="1061" xr:uid="{00000000-0005-0000-0000-0000BF090000}"/>
    <cellStyle name="Comma 2 7 2" xfId="11691" xr:uid="{00000000-0005-0000-0000-0000C0090000}"/>
    <cellStyle name="Comma 2 7 2 2" xfId="15400" xr:uid="{00000000-0005-0000-0000-0000C1090000}"/>
    <cellStyle name="Comma 2 7 2 2 2" xfId="20750" xr:uid="{00000000-0005-0000-0000-0000C2090000}"/>
    <cellStyle name="Comma 2 7 2 2 3" xfId="26052" xr:uid="{00000000-0005-0000-0000-0000C3090000}"/>
    <cellStyle name="Comma 2 7 2 3" xfId="18099" xr:uid="{00000000-0005-0000-0000-0000C4090000}"/>
    <cellStyle name="Comma 2 7 2 4" xfId="23401" xr:uid="{00000000-0005-0000-0000-0000C5090000}"/>
    <cellStyle name="Comma 2 7 3" xfId="12748" xr:uid="{00000000-0005-0000-0000-0000C6090000}"/>
    <cellStyle name="Comma 2 7 3 2" xfId="18592" xr:uid="{00000000-0005-0000-0000-0000C7090000}"/>
    <cellStyle name="Comma 2 7 3 3" xfId="23894" xr:uid="{00000000-0005-0000-0000-0000C8090000}"/>
    <cellStyle name="Comma 2 7 4" xfId="15941" xr:uid="{00000000-0005-0000-0000-0000C9090000}"/>
    <cellStyle name="Comma 2 7 5" xfId="21243"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9"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4" xr:uid="{00000000-0005-0000-0000-0000FA090000}"/>
    <cellStyle name="Comma 5 2 2" xfId="1108" xr:uid="{00000000-0005-0000-0000-0000FB090000}"/>
    <cellStyle name="Comma 5 2 2 2" xfId="1109" xr:uid="{00000000-0005-0000-0000-0000FC090000}"/>
    <cellStyle name="Comma 5 2 2 3" xfId="12751" xr:uid="{00000000-0005-0000-0000-0000FD090000}"/>
    <cellStyle name="Comma 5 2 2 3 2" xfId="18594" xr:uid="{00000000-0005-0000-0000-0000FE090000}"/>
    <cellStyle name="Comma 5 2 2 3 3" xfId="23896" xr:uid="{00000000-0005-0000-0000-0000FF090000}"/>
    <cellStyle name="Comma 5 2 2 4" xfId="15943" xr:uid="{00000000-0005-0000-0000-0000000A0000}"/>
    <cellStyle name="Comma 5 2 2 5" xfId="21245" xr:uid="{00000000-0005-0000-0000-0000010A0000}"/>
    <cellStyle name="Comma 5 2 3" xfId="1110" xr:uid="{00000000-0005-0000-0000-0000020A0000}"/>
    <cellStyle name="Comma 5 2 3 2" xfId="12752" xr:uid="{00000000-0005-0000-0000-0000030A0000}"/>
    <cellStyle name="Comma 5 2 3 2 2" xfId="18595" xr:uid="{00000000-0005-0000-0000-0000040A0000}"/>
    <cellStyle name="Comma 5 2 3 2 3" xfId="23897" xr:uid="{00000000-0005-0000-0000-0000050A0000}"/>
    <cellStyle name="Comma 5 2 3 3" xfId="15944" xr:uid="{00000000-0005-0000-0000-0000060A0000}"/>
    <cellStyle name="Comma 5 2 3 4" xfId="21246" xr:uid="{00000000-0005-0000-0000-0000070A0000}"/>
    <cellStyle name="Comma 5 2 4" xfId="1111" xr:uid="{00000000-0005-0000-0000-0000080A0000}"/>
    <cellStyle name="Comma 5 2 5" xfId="1112" xr:uid="{00000000-0005-0000-0000-0000090A0000}"/>
    <cellStyle name="Comma 5 2 5 2" xfId="12753" xr:uid="{00000000-0005-0000-0000-00000A0A0000}"/>
    <cellStyle name="Comma 5 2 5 2 2" xfId="18596" xr:uid="{00000000-0005-0000-0000-00000B0A0000}"/>
    <cellStyle name="Comma 5 2 5 2 3" xfId="23898" xr:uid="{00000000-0005-0000-0000-00000C0A0000}"/>
    <cellStyle name="Comma 5 2 5 3" xfId="15945" xr:uid="{00000000-0005-0000-0000-00000D0A0000}"/>
    <cellStyle name="Comma 5 2 5 4" xfId="21247" xr:uid="{00000000-0005-0000-0000-00000E0A0000}"/>
    <cellStyle name="Comma 5 2 6" xfId="1113" xr:uid="{00000000-0005-0000-0000-00000F0A0000}"/>
    <cellStyle name="Comma 5 2 6 2" xfId="12754" xr:uid="{00000000-0005-0000-0000-0000100A0000}"/>
    <cellStyle name="Comma 5 2 6 2 2" xfId="18597" xr:uid="{00000000-0005-0000-0000-0000110A0000}"/>
    <cellStyle name="Comma 5 2 6 2 3" xfId="23899" xr:uid="{00000000-0005-0000-0000-0000120A0000}"/>
    <cellStyle name="Comma 5 2 6 3" xfId="15946" xr:uid="{00000000-0005-0000-0000-0000130A0000}"/>
    <cellStyle name="Comma 5 2 6 4" xfId="21248" xr:uid="{00000000-0005-0000-0000-0000140A0000}"/>
    <cellStyle name="Comma 5 2 7" xfId="1114" xr:uid="{00000000-0005-0000-0000-0000150A0000}"/>
    <cellStyle name="Comma 5 2 7 2" xfId="12755" xr:uid="{00000000-0005-0000-0000-0000160A0000}"/>
    <cellStyle name="Comma 5 2 7 2 2" xfId="18598" xr:uid="{00000000-0005-0000-0000-0000170A0000}"/>
    <cellStyle name="Comma 5 2 7 2 3" xfId="23900" xr:uid="{00000000-0005-0000-0000-0000180A0000}"/>
    <cellStyle name="Comma 5 2 7 3" xfId="15947" xr:uid="{00000000-0005-0000-0000-0000190A0000}"/>
    <cellStyle name="Comma 5 2 7 4" xfId="21249" xr:uid="{00000000-0005-0000-0000-00001A0A0000}"/>
    <cellStyle name="Comma 5 2 8" xfId="12750" xr:uid="{00000000-0005-0000-0000-00001B0A0000}"/>
    <cellStyle name="Comma 5 2 8 2" xfId="18593" xr:uid="{00000000-0005-0000-0000-00001C0A0000}"/>
    <cellStyle name="Comma 5 2 8 3" xfId="23895" xr:uid="{00000000-0005-0000-0000-00001D0A0000}"/>
    <cellStyle name="Comma 5 2 9" xfId="15942" xr:uid="{00000000-0005-0000-0000-00001E0A0000}"/>
    <cellStyle name="Comma 5 3" xfId="1115" xr:uid="{00000000-0005-0000-0000-00001F0A0000}"/>
    <cellStyle name="Comma 5 3 2" xfId="11692" xr:uid="{00000000-0005-0000-0000-0000200A0000}"/>
    <cellStyle name="Comma 5 3 2 2" xfId="15401" xr:uid="{00000000-0005-0000-0000-0000210A0000}"/>
    <cellStyle name="Comma 5 3 2 2 2" xfId="20751" xr:uid="{00000000-0005-0000-0000-0000220A0000}"/>
    <cellStyle name="Comma 5 3 2 2 3" xfId="26053" xr:uid="{00000000-0005-0000-0000-0000230A0000}"/>
    <cellStyle name="Comma 5 3 2 3" xfId="18100" xr:uid="{00000000-0005-0000-0000-0000240A0000}"/>
    <cellStyle name="Comma 5 3 2 4" xfId="23402"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6" xr:uid="{00000000-0005-0000-0000-00004A0A0000}"/>
    <cellStyle name="Comma0" xfId="11693" xr:uid="{00000000-0005-0000-0000-00004B0A0000}"/>
    <cellStyle name="Comma0 - Type3" xfId="40" xr:uid="{00000000-0005-0000-0000-00004C0A0000}"/>
    <cellStyle name="Comma0 - Typografi1" xfId="11694" xr:uid="{00000000-0005-0000-0000-00004D0A0000}"/>
    <cellStyle name="Comma0 - Typografi1 2" xfId="11695" xr:uid="{00000000-0005-0000-0000-00004E0A0000}"/>
    <cellStyle name="Comma0 - Typografi1 2 2" xfId="11696" xr:uid="{00000000-0005-0000-0000-00004F0A0000}"/>
    <cellStyle name="Comma0 - Typografi1 3" xfId="11697" xr:uid="{00000000-0005-0000-0000-0000500A0000}"/>
    <cellStyle name="Comma0 - Typografi1 4" xfId="11698" xr:uid="{00000000-0005-0000-0000-0000510A0000}"/>
    <cellStyle name="Comma1 - Typografi1" xfId="11699" xr:uid="{00000000-0005-0000-0000-0000520A0000}"/>
    <cellStyle name="Constants" xfId="9652" xr:uid="{00000000-0005-0000-0000-0000530A0000}"/>
    <cellStyle name="Currency0" xfId="11700" xr:uid="{00000000-0005-0000-0000-0000540A0000}"/>
    <cellStyle name="CustomizationCells" xfId="1152" xr:uid="{00000000-0005-0000-0000-0000550A0000}"/>
    <cellStyle name="CustomizationCells 2" xfId="1153" xr:uid="{00000000-0005-0000-0000-0000560A0000}"/>
    <cellStyle name="CustomizationCells 2 2" xfId="11701" xr:uid="{00000000-0005-0000-0000-0000570A0000}"/>
    <cellStyle name="CustomizationCells 2 2 2" xfId="15402" xr:uid="{00000000-0005-0000-0000-0000580A0000}"/>
    <cellStyle name="CustomizationCells 2 3" xfId="11702" xr:uid="{00000000-0005-0000-0000-0000590A0000}"/>
    <cellStyle name="CustomizationCells 2 3 2" xfId="15403" xr:uid="{00000000-0005-0000-0000-00005A0A0000}"/>
    <cellStyle name="CustomizationCells 2 4" xfId="12758" xr:uid="{00000000-0005-0000-0000-00005B0A0000}"/>
    <cellStyle name="CustomizationCells 3" xfId="1154" xr:uid="{00000000-0005-0000-0000-00005C0A0000}"/>
    <cellStyle name="CustomizationCells 3 2" xfId="11703" xr:uid="{00000000-0005-0000-0000-00005D0A0000}"/>
    <cellStyle name="CustomizationCells 3 2 2" xfId="15404" xr:uid="{00000000-0005-0000-0000-00005E0A0000}"/>
    <cellStyle name="CustomizationCells 3 3" xfId="12759" xr:uid="{00000000-0005-0000-0000-00005F0A0000}"/>
    <cellStyle name="CustomizationCells 4" xfId="1155" xr:uid="{00000000-0005-0000-0000-0000600A0000}"/>
    <cellStyle name="CustomizationCells 4 2" xfId="12667" xr:uid="{00000000-0005-0000-0000-0000610A0000}"/>
    <cellStyle name="CustomizationCells 4 2 2" xfId="15906" xr:uid="{00000000-0005-0000-0000-0000620A0000}"/>
    <cellStyle name="CustomizationCells 4 3" xfId="12760" xr:uid="{00000000-0005-0000-0000-0000630A0000}"/>
    <cellStyle name="CustomizationCells 5" xfId="1156" xr:uid="{00000000-0005-0000-0000-0000640A0000}"/>
    <cellStyle name="CustomizationCells 5 2" xfId="12668" xr:uid="{00000000-0005-0000-0000-0000650A0000}"/>
    <cellStyle name="CustomizationCells 5 2 2" xfId="15907" xr:uid="{00000000-0005-0000-0000-0000660A0000}"/>
    <cellStyle name="CustomizationCells 5 3" xfId="12761" xr:uid="{00000000-0005-0000-0000-0000670A0000}"/>
    <cellStyle name="CustomizationCells 6" xfId="1157" xr:uid="{00000000-0005-0000-0000-0000680A0000}"/>
    <cellStyle name="CustomizationCells 6 2" xfId="12669" xr:uid="{00000000-0005-0000-0000-0000690A0000}"/>
    <cellStyle name="CustomizationCells 6 2 2" xfId="15908" xr:uid="{00000000-0005-0000-0000-00006A0A0000}"/>
    <cellStyle name="CustomizationCells 6 3" xfId="12762" xr:uid="{00000000-0005-0000-0000-00006B0A0000}"/>
    <cellStyle name="CustomizationCells 7" xfId="12670" xr:uid="{00000000-0005-0000-0000-00006C0A0000}"/>
    <cellStyle name="CustomizationCells 7 2" xfId="15909" xr:uid="{00000000-0005-0000-0000-00006D0A0000}"/>
    <cellStyle name="CustomizationCells 8" xfId="12757" xr:uid="{00000000-0005-0000-0000-00006E0A0000}"/>
    <cellStyle name="Date" xfId="11704" xr:uid="{00000000-0005-0000-0000-00006F0A0000}"/>
    <cellStyle name="Date - Typografi3" xfId="11705" xr:uid="{00000000-0005-0000-0000-0000700A0000}"/>
    <cellStyle name="DocBox_EmptyRow" xfId="9653" xr:uid="{00000000-0005-0000-0000-0000710A0000}"/>
    <cellStyle name="Empty_B_border" xfId="9654"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6"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7" xr:uid="{00000000-0005-0000-0000-0000830A0000}"/>
    <cellStyle name="Euro 10 6 2" xfId="11708"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9"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10" xr:uid="{00000000-0005-0000-0000-0000940A0000}"/>
    <cellStyle name="Euro 11 6 2" xfId="11711"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2"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3" xr:uid="{00000000-0005-0000-0000-0000A50A0000}"/>
    <cellStyle name="Euro 12 6 2" xfId="11714"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5"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6" xr:uid="{00000000-0005-0000-0000-0000B60A0000}"/>
    <cellStyle name="Euro 13 6 2" xfId="11717"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8"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9" xr:uid="{00000000-0005-0000-0000-0000C70A0000}"/>
    <cellStyle name="Euro 14 6 2" xfId="11720"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1"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2" xr:uid="{00000000-0005-0000-0000-0000D80A0000}"/>
    <cellStyle name="Euro 15 6 2" xfId="11723"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4"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5" xr:uid="{00000000-0005-0000-0000-0000E90A0000}"/>
    <cellStyle name="Euro 16 6 2" xfId="11726"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7"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8" xr:uid="{00000000-0005-0000-0000-0000FA0A0000}"/>
    <cellStyle name="Euro 17 6 2" xfId="11729"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30"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1" xr:uid="{00000000-0005-0000-0000-00000B0B0000}"/>
    <cellStyle name="Euro 18 6 2" xfId="11732"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3"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4" xr:uid="{00000000-0005-0000-0000-00001C0B0000}"/>
    <cellStyle name="Euro 19 6 2" xfId="11735"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6"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7" xr:uid="{00000000-0005-0000-0000-00002D0B0000}"/>
    <cellStyle name="Euro 2 6 2" xfId="11738"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9"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40" xr:uid="{00000000-0005-0000-0000-00003E0B0000}"/>
    <cellStyle name="Euro 20 6 2" xfId="11741"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2"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3" xr:uid="{00000000-0005-0000-0000-00004F0B0000}"/>
    <cellStyle name="Euro 21 6 2" xfId="11744"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5"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6" xr:uid="{00000000-0005-0000-0000-0000600B0000}"/>
    <cellStyle name="Euro 22 6 2" xfId="11747"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8"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9" xr:uid="{00000000-0005-0000-0000-0000710B0000}"/>
    <cellStyle name="Euro 23 6 2" xfId="11750"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1"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2" xr:uid="{00000000-0005-0000-0000-0000820B0000}"/>
    <cellStyle name="Euro 24 6 2" xfId="11753"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4"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5" xr:uid="{00000000-0005-0000-0000-0000930B0000}"/>
    <cellStyle name="Euro 25 6 2" xfId="11756"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7"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8" xr:uid="{00000000-0005-0000-0000-0000A40B0000}"/>
    <cellStyle name="Euro 26 6 2" xfId="11759"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60"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1" xr:uid="{00000000-0005-0000-0000-0000B50B0000}"/>
    <cellStyle name="Euro 27 6 2" xfId="11762"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3"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4" xr:uid="{00000000-0005-0000-0000-0000C60B0000}"/>
    <cellStyle name="Euro 28 6 2" xfId="11765"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6"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7" xr:uid="{00000000-0005-0000-0000-0000D70B0000}"/>
    <cellStyle name="Euro 29 6 2" xfId="11768"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9"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70" xr:uid="{00000000-0005-0000-0000-0000E80B0000}"/>
    <cellStyle name="Euro 3 6 2" xfId="11771"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2"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3" xr:uid="{00000000-0005-0000-0000-0000F90B0000}"/>
    <cellStyle name="Euro 30 6 2" xfId="11774"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5"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6" xr:uid="{00000000-0005-0000-0000-00000A0C0000}"/>
    <cellStyle name="Euro 31 6 2" xfId="11777"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8"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9" xr:uid="{00000000-0005-0000-0000-00001B0C0000}"/>
    <cellStyle name="Euro 32 6 2" xfId="11780"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1"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2" xr:uid="{00000000-0005-0000-0000-00002C0C0000}"/>
    <cellStyle name="Euro 33 6 2" xfId="11783"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4"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5" xr:uid="{00000000-0005-0000-0000-00003D0C0000}"/>
    <cellStyle name="Euro 34 6 2" xfId="11786"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7"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8" xr:uid="{00000000-0005-0000-0000-00004E0C0000}"/>
    <cellStyle name="Euro 35 6 2" xfId="11789"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90"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1" xr:uid="{00000000-0005-0000-0000-00005F0C0000}"/>
    <cellStyle name="Euro 36 6 2" xfId="11792"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3"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4" xr:uid="{00000000-0005-0000-0000-0000700C0000}"/>
    <cellStyle name="Euro 37 6 2" xfId="11795"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6"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7" xr:uid="{00000000-0005-0000-0000-0000810C0000}"/>
    <cellStyle name="Euro 38 6 2" xfId="11798"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9"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800" xr:uid="{00000000-0005-0000-0000-0000920C0000}"/>
    <cellStyle name="Euro 39 6 2" xfId="11801"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2"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3" xr:uid="{00000000-0005-0000-0000-0000A30C0000}"/>
    <cellStyle name="Euro 4 6 2" xfId="11804"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5"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6" xr:uid="{00000000-0005-0000-0000-0000B40C0000}"/>
    <cellStyle name="Euro 40 6 2" xfId="11807"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8"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9" xr:uid="{00000000-0005-0000-0000-0000C50C0000}"/>
    <cellStyle name="Euro 41 6 2" xfId="11810"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1"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2" xr:uid="{00000000-0005-0000-0000-0000D60C0000}"/>
    <cellStyle name="Euro 42 6 2" xfId="11813"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4"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5" xr:uid="{00000000-0005-0000-0000-0000E70C0000}"/>
    <cellStyle name="Euro 43 6 2" xfId="11816"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7"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8" xr:uid="{00000000-0005-0000-0000-0000F80C0000}"/>
    <cellStyle name="Euro 44 6 2" xfId="11819"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20" xr:uid="{00000000-0005-0000-0000-0000FF0C0000}"/>
    <cellStyle name="Euro 45 5" xfId="12671"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1"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2"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3" xr:uid="{00000000-0005-0000-0000-0000210D0000}"/>
    <cellStyle name="Euro 5 6 2" xfId="11824"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5"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6" xr:uid="{00000000-0005-0000-0000-0000350D0000}"/>
    <cellStyle name="Euro 6 6 2" xfId="11827"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8"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9" xr:uid="{00000000-0005-0000-0000-0000460D0000}"/>
    <cellStyle name="Euro 7 6 2" xfId="11830"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1"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2" xr:uid="{00000000-0005-0000-0000-0000570D0000}"/>
    <cellStyle name="Euro 8 6 2" xfId="11833"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4"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5" xr:uid="{00000000-0005-0000-0000-0000680D0000}"/>
    <cellStyle name="Euro 9 6 2" xfId="11836" xr:uid="{00000000-0005-0000-0000-0000690D0000}"/>
    <cellStyle name="Explanatory Text 2" xfId="1696" xr:uid="{00000000-0005-0000-0000-00006A0D0000}"/>
    <cellStyle name="Fixed" xfId="11837"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8"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5"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3" xr:uid="{00000000-0005-0000-0000-00007D0D0000}"/>
    <cellStyle name="Input 2 2" xfId="1708" xr:uid="{00000000-0005-0000-0000-00007E0D0000}"/>
    <cellStyle name="Input 2 2 2" xfId="1709" xr:uid="{00000000-0005-0000-0000-00007F0D0000}"/>
    <cellStyle name="Input 2 2 2 2" xfId="12672" xr:uid="{00000000-0005-0000-0000-0000800D0000}"/>
    <cellStyle name="Input 2 2 2 2 2" xfId="15910" xr:uid="{00000000-0005-0000-0000-0000810D0000}"/>
    <cellStyle name="Input 2 2 2 3" xfId="12765" xr:uid="{00000000-0005-0000-0000-0000820D0000}"/>
    <cellStyle name="Input 2 2 3" xfId="9664" xr:uid="{00000000-0005-0000-0000-0000830D0000}"/>
    <cellStyle name="Input 2 2 3 2" xfId="15392" xr:uid="{00000000-0005-0000-0000-0000840D0000}"/>
    <cellStyle name="Input 2 2 4" xfId="9665" xr:uid="{00000000-0005-0000-0000-0000850D0000}"/>
    <cellStyle name="Input 2 2 4 2" xfId="15393" xr:uid="{00000000-0005-0000-0000-0000860D0000}"/>
    <cellStyle name="Input 2 2 5" xfId="9666" xr:uid="{00000000-0005-0000-0000-0000870D0000}"/>
    <cellStyle name="Input 2 2 5 2" xfId="15394" xr:uid="{00000000-0005-0000-0000-0000880D0000}"/>
    <cellStyle name="Input 2 2 6" xfId="12764" xr:uid="{00000000-0005-0000-0000-0000890D0000}"/>
    <cellStyle name="Input 2 3" xfId="1710" xr:uid="{00000000-0005-0000-0000-00008A0D0000}"/>
    <cellStyle name="Input 2 3 2" xfId="11839" xr:uid="{00000000-0005-0000-0000-00008B0D0000}"/>
    <cellStyle name="Input 2 3 2 2" xfId="15405" xr:uid="{00000000-0005-0000-0000-00008C0D0000}"/>
    <cellStyle name="Input 2 3 3" xfId="12766" xr:uid="{00000000-0005-0000-0000-00008D0D0000}"/>
    <cellStyle name="Input 2 4" xfId="1711" xr:uid="{00000000-0005-0000-0000-00008E0D0000}"/>
    <cellStyle name="Input 2 4 2" xfId="12673" xr:uid="{00000000-0005-0000-0000-00008F0D0000}"/>
    <cellStyle name="Input 2 4 2 2" xfId="15911" xr:uid="{00000000-0005-0000-0000-0000900D0000}"/>
    <cellStyle name="Input 2 4 3" xfId="12767" xr:uid="{00000000-0005-0000-0000-0000910D0000}"/>
    <cellStyle name="Input 2 5" xfId="1712" xr:uid="{00000000-0005-0000-0000-0000920D0000}"/>
    <cellStyle name="Input 2 5 2" xfId="12674" xr:uid="{00000000-0005-0000-0000-0000930D0000}"/>
    <cellStyle name="Input 2 5 2 2" xfId="15912" xr:uid="{00000000-0005-0000-0000-0000940D0000}"/>
    <cellStyle name="Input 2 5 3" xfId="12768" xr:uid="{00000000-0005-0000-0000-0000950D0000}"/>
    <cellStyle name="Input 2 6" xfId="1713" xr:uid="{00000000-0005-0000-0000-0000960D0000}"/>
    <cellStyle name="Input 2 6 2" xfId="12675" xr:uid="{00000000-0005-0000-0000-0000970D0000}"/>
    <cellStyle name="Input 2 6 2 2" xfId="15913" xr:uid="{00000000-0005-0000-0000-0000980D0000}"/>
    <cellStyle name="Input 2 6 3" xfId="12769" xr:uid="{00000000-0005-0000-0000-0000990D0000}"/>
    <cellStyle name="Input 2 7" xfId="1714" xr:uid="{00000000-0005-0000-0000-00009A0D0000}"/>
    <cellStyle name="Input 2 7 2" xfId="12676" xr:uid="{00000000-0005-0000-0000-00009B0D0000}"/>
    <cellStyle name="Input 2 7 2 2" xfId="15914" xr:uid="{00000000-0005-0000-0000-00009C0D0000}"/>
    <cellStyle name="Input 2 7 3" xfId="12770" xr:uid="{00000000-0005-0000-0000-00009D0D0000}"/>
    <cellStyle name="Input 2 8" xfId="1715" xr:uid="{00000000-0005-0000-0000-00009E0D0000}"/>
    <cellStyle name="Input 2 8 2" xfId="12677" xr:uid="{00000000-0005-0000-0000-00009F0D0000}"/>
    <cellStyle name="Input 2 8 2 2" xfId="15915" xr:uid="{00000000-0005-0000-0000-0000A00D0000}"/>
    <cellStyle name="Input 2 8 3" xfId="12771" xr:uid="{00000000-0005-0000-0000-0000A10D0000}"/>
    <cellStyle name="Input 2 9" xfId="12678" xr:uid="{00000000-0005-0000-0000-0000A20D0000}"/>
    <cellStyle name="Input 2 9 2" xfId="15916" xr:uid="{00000000-0005-0000-0000-0000A30D0000}"/>
    <cellStyle name="Input 3" xfId="1716" xr:uid="{00000000-0005-0000-0000-0000A40D0000}"/>
    <cellStyle name="Input 3 2" xfId="1717" xr:uid="{00000000-0005-0000-0000-0000A50D0000}"/>
    <cellStyle name="Input 3 2 2" xfId="12679" xr:uid="{00000000-0005-0000-0000-0000A60D0000}"/>
    <cellStyle name="Input 3 2 2 2" xfId="15917" xr:uid="{00000000-0005-0000-0000-0000A70D0000}"/>
    <cellStyle name="Input 3 2 3" xfId="12773" xr:uid="{00000000-0005-0000-0000-0000A80D0000}"/>
    <cellStyle name="Input 3 3" xfId="1718" xr:uid="{00000000-0005-0000-0000-0000A90D0000}"/>
    <cellStyle name="Input 3 3 2" xfId="12774" xr:uid="{00000000-0005-0000-0000-0000AA0D0000}"/>
    <cellStyle name="Input 3 4" xfId="1719" xr:uid="{00000000-0005-0000-0000-0000AB0D0000}"/>
    <cellStyle name="Input 3 4 2" xfId="12680" xr:uid="{00000000-0005-0000-0000-0000AC0D0000}"/>
    <cellStyle name="Input 3 4 2 2" xfId="15918" xr:uid="{00000000-0005-0000-0000-0000AD0D0000}"/>
    <cellStyle name="Input 3 4 3" xfId="12775" xr:uid="{00000000-0005-0000-0000-0000AE0D0000}"/>
    <cellStyle name="Input 3 5" xfId="1720" xr:uid="{00000000-0005-0000-0000-0000AF0D0000}"/>
    <cellStyle name="Input 3 5 2" xfId="12681" xr:uid="{00000000-0005-0000-0000-0000B00D0000}"/>
    <cellStyle name="Input 3 5 2 2" xfId="15919" xr:uid="{00000000-0005-0000-0000-0000B10D0000}"/>
    <cellStyle name="Input 3 5 3" xfId="12776" xr:uid="{00000000-0005-0000-0000-0000B20D0000}"/>
    <cellStyle name="Input 3 6" xfId="1721" xr:uid="{00000000-0005-0000-0000-0000B30D0000}"/>
    <cellStyle name="Input 3 6 2" xfId="12682" xr:uid="{00000000-0005-0000-0000-0000B40D0000}"/>
    <cellStyle name="Input 3 6 2 2" xfId="15920" xr:uid="{00000000-0005-0000-0000-0000B50D0000}"/>
    <cellStyle name="Input 3 6 3" xfId="12777" xr:uid="{00000000-0005-0000-0000-0000B60D0000}"/>
    <cellStyle name="Input 3 7" xfId="1722" xr:uid="{00000000-0005-0000-0000-0000B70D0000}"/>
    <cellStyle name="Input 3 8" xfId="12683" xr:uid="{00000000-0005-0000-0000-0000B80D0000}"/>
    <cellStyle name="Input 3 8 2" xfId="15921" xr:uid="{00000000-0005-0000-0000-0000B90D0000}"/>
    <cellStyle name="Input 3 9" xfId="12772" xr:uid="{00000000-0005-0000-0000-0000BA0D0000}"/>
    <cellStyle name="Input 4" xfId="1723" xr:uid="{00000000-0005-0000-0000-0000BB0D0000}"/>
    <cellStyle name="Input 4 2" xfId="12684" xr:uid="{00000000-0005-0000-0000-0000BC0D0000}"/>
    <cellStyle name="Input 4 2 2" xfId="15922" xr:uid="{00000000-0005-0000-0000-0000BD0D0000}"/>
    <cellStyle name="Input 4 3" xfId="12778" xr:uid="{00000000-0005-0000-0000-0000BE0D0000}"/>
    <cellStyle name="InputCells" xfId="1724" xr:uid="{00000000-0005-0000-0000-0000BF0D0000}"/>
    <cellStyle name="InputCells12_BBorder" xfId="9656"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9" xr:uid="{00000000-0005-0000-0000-0000CA0D0000}"/>
    <cellStyle name="Komma 2 3 3 2" xfId="18599" xr:uid="{00000000-0005-0000-0000-0000CB0D0000}"/>
    <cellStyle name="Komma 2 3 3 3" xfId="23901" xr:uid="{00000000-0005-0000-0000-0000CC0D0000}"/>
    <cellStyle name="Komma 2 3 4" xfId="15948" xr:uid="{00000000-0005-0000-0000-0000CD0D0000}"/>
    <cellStyle name="Komma 2 3 5" xfId="21250"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40" xr:uid="{00000000-0005-0000-0000-0000D30D0000}"/>
    <cellStyle name="Komma 2 5 3" xfId="11841"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80"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1" xr:uid="{00000000-0005-0000-0000-0000DD0D0000}"/>
    <cellStyle name="Komma 3 11 2 2" xfId="18600" xr:uid="{00000000-0005-0000-0000-0000DE0D0000}"/>
    <cellStyle name="Komma 3 11 2 3" xfId="23902" xr:uid="{00000000-0005-0000-0000-0000DF0D0000}"/>
    <cellStyle name="Komma 3 11 3" xfId="15949" xr:uid="{00000000-0005-0000-0000-0000E00D0000}"/>
    <cellStyle name="Komma 3 11 4" xfId="21251" xr:uid="{00000000-0005-0000-0000-0000E10D0000}"/>
    <cellStyle name="Komma 3 12" xfId="1745" xr:uid="{00000000-0005-0000-0000-0000E20D0000}"/>
    <cellStyle name="Komma 3 13" xfId="1746" xr:uid="{00000000-0005-0000-0000-0000E30D0000}"/>
    <cellStyle name="Komma 3 13 2" xfId="12782"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3" xr:uid="{00000000-0005-0000-0000-0000F20D0000}"/>
    <cellStyle name="Komma 3 2 7 2" xfId="18601" xr:uid="{00000000-0005-0000-0000-0000F30D0000}"/>
    <cellStyle name="Komma 3 2 7 3" xfId="23903" xr:uid="{00000000-0005-0000-0000-0000F40D0000}"/>
    <cellStyle name="Komma 3 2 8" xfId="15950" xr:uid="{00000000-0005-0000-0000-0000F50D0000}"/>
    <cellStyle name="Komma 3 2 9" xfId="21252"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5" xr:uid="{00000000-0005-0000-0000-0000080E0000}"/>
    <cellStyle name="Komma 4 10 2 2" xfId="18603" xr:uid="{00000000-0005-0000-0000-0000090E0000}"/>
    <cellStyle name="Komma 4 10 2 3" xfId="23905" xr:uid="{00000000-0005-0000-0000-00000A0E0000}"/>
    <cellStyle name="Komma 4 10 3" xfId="15952" xr:uid="{00000000-0005-0000-0000-00000B0E0000}"/>
    <cellStyle name="Komma 4 10 4" xfId="21254" xr:uid="{00000000-0005-0000-0000-00000C0E0000}"/>
    <cellStyle name="Komma 4 11" xfId="1777" xr:uid="{00000000-0005-0000-0000-00000D0E0000}"/>
    <cellStyle name="Komma 4 11 2" xfId="12786" xr:uid="{00000000-0005-0000-0000-00000E0E0000}"/>
    <cellStyle name="Komma 4 11 2 2" xfId="18604" xr:uid="{00000000-0005-0000-0000-00000F0E0000}"/>
    <cellStyle name="Komma 4 11 2 3" xfId="23906" xr:uid="{00000000-0005-0000-0000-0000100E0000}"/>
    <cellStyle name="Komma 4 11 3" xfId="15953" xr:uid="{00000000-0005-0000-0000-0000110E0000}"/>
    <cellStyle name="Komma 4 11 4" xfId="21255" xr:uid="{00000000-0005-0000-0000-0000120E0000}"/>
    <cellStyle name="Komma 4 12" xfId="1778" xr:uid="{00000000-0005-0000-0000-0000130E0000}"/>
    <cellStyle name="Komma 4 12 2" xfId="12787" xr:uid="{00000000-0005-0000-0000-0000140E0000}"/>
    <cellStyle name="Komma 4 12 2 2" xfId="18605" xr:uid="{00000000-0005-0000-0000-0000150E0000}"/>
    <cellStyle name="Komma 4 12 2 3" xfId="23907" xr:uid="{00000000-0005-0000-0000-0000160E0000}"/>
    <cellStyle name="Komma 4 12 3" xfId="15954" xr:uid="{00000000-0005-0000-0000-0000170E0000}"/>
    <cellStyle name="Komma 4 12 4" xfId="21256" xr:uid="{00000000-0005-0000-0000-0000180E0000}"/>
    <cellStyle name="Komma 4 13" xfId="12784" xr:uid="{00000000-0005-0000-0000-0000190E0000}"/>
    <cellStyle name="Komma 4 13 2" xfId="18602" xr:uid="{00000000-0005-0000-0000-00001A0E0000}"/>
    <cellStyle name="Komma 4 13 3" xfId="23904" xr:uid="{00000000-0005-0000-0000-00001B0E0000}"/>
    <cellStyle name="Komma 4 14" xfId="15951" xr:uid="{00000000-0005-0000-0000-00001C0E0000}"/>
    <cellStyle name="Komma 4 15" xfId="21253" xr:uid="{00000000-0005-0000-0000-00001D0E0000}"/>
    <cellStyle name="Komma 4 2" xfId="1779" xr:uid="{00000000-0005-0000-0000-00001E0E0000}"/>
    <cellStyle name="Komma 4 2 10" xfId="21257"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8" xr:uid="{00000000-0005-0000-0000-00002A0E0000}"/>
    <cellStyle name="Komma 4 2 8 2" xfId="18606" xr:uid="{00000000-0005-0000-0000-00002B0E0000}"/>
    <cellStyle name="Komma 4 2 8 3" xfId="23908" xr:uid="{00000000-0005-0000-0000-00002C0E0000}"/>
    <cellStyle name="Komma 4 2 9" xfId="15955"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40"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2"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90" xr:uid="{00000000-0005-0000-0000-0000890E0000}"/>
    <cellStyle name="Migliaia [0] 10 2 3 2 2" xfId="18608" xr:uid="{00000000-0005-0000-0000-00008A0E0000}"/>
    <cellStyle name="Migliaia [0] 10 2 3 2 3" xfId="23910" xr:uid="{00000000-0005-0000-0000-00008B0E0000}"/>
    <cellStyle name="Migliaia [0] 10 2 3 3" xfId="15957" xr:uid="{00000000-0005-0000-0000-00008C0E0000}"/>
    <cellStyle name="Migliaia [0] 10 2 3 4" xfId="21259"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1" xr:uid="{00000000-0005-0000-0000-0000910E0000}"/>
    <cellStyle name="Migliaia [0] 10 3 2 2 2" xfId="18609" xr:uid="{00000000-0005-0000-0000-0000920E0000}"/>
    <cellStyle name="Migliaia [0] 10 3 2 2 3" xfId="23911" xr:uid="{00000000-0005-0000-0000-0000930E0000}"/>
    <cellStyle name="Migliaia [0] 10 3 2 3" xfId="15958" xr:uid="{00000000-0005-0000-0000-0000940E0000}"/>
    <cellStyle name="Migliaia [0] 10 3 2 4" xfId="21260" xr:uid="{00000000-0005-0000-0000-0000950E0000}"/>
    <cellStyle name="Migliaia [0] 10 4" xfId="1882" xr:uid="{00000000-0005-0000-0000-0000960E0000}"/>
    <cellStyle name="Migliaia [0] 10 4 2" xfId="11843" xr:uid="{00000000-0005-0000-0000-0000970E0000}"/>
    <cellStyle name="Migliaia [0] 10 4 2 2" xfId="15406" xr:uid="{00000000-0005-0000-0000-0000980E0000}"/>
    <cellStyle name="Migliaia [0] 10 4 2 2 2" xfId="20752" xr:uid="{00000000-0005-0000-0000-0000990E0000}"/>
    <cellStyle name="Migliaia [0] 10 4 2 2 3" xfId="26054" xr:uid="{00000000-0005-0000-0000-00009A0E0000}"/>
    <cellStyle name="Migliaia [0] 10 4 2 3" xfId="18101" xr:uid="{00000000-0005-0000-0000-00009B0E0000}"/>
    <cellStyle name="Migliaia [0] 10 4 2 4" xfId="23403" xr:uid="{00000000-0005-0000-0000-00009C0E0000}"/>
    <cellStyle name="Migliaia [0] 10 4 3" xfId="12792" xr:uid="{00000000-0005-0000-0000-00009D0E0000}"/>
    <cellStyle name="Migliaia [0] 10 4 3 2" xfId="18610" xr:uid="{00000000-0005-0000-0000-00009E0E0000}"/>
    <cellStyle name="Migliaia [0] 10 4 3 3" xfId="23912" xr:uid="{00000000-0005-0000-0000-00009F0E0000}"/>
    <cellStyle name="Migliaia [0] 10 4 4" xfId="15959" xr:uid="{00000000-0005-0000-0000-0000A00E0000}"/>
    <cellStyle name="Migliaia [0] 10 4 5" xfId="21261" xr:uid="{00000000-0005-0000-0000-0000A10E0000}"/>
    <cellStyle name="Migliaia [0] 10 5" xfId="1883" xr:uid="{00000000-0005-0000-0000-0000A20E0000}"/>
    <cellStyle name="Migliaia [0] 10 5 2" xfId="12793" xr:uid="{00000000-0005-0000-0000-0000A30E0000}"/>
    <cellStyle name="Migliaia [0] 10 5 2 2" xfId="18611" xr:uid="{00000000-0005-0000-0000-0000A40E0000}"/>
    <cellStyle name="Migliaia [0] 10 5 2 3" xfId="23913" xr:uid="{00000000-0005-0000-0000-0000A50E0000}"/>
    <cellStyle name="Migliaia [0] 10 5 3" xfId="15960" xr:uid="{00000000-0005-0000-0000-0000A60E0000}"/>
    <cellStyle name="Migliaia [0] 10 5 4" xfId="21262" xr:uid="{00000000-0005-0000-0000-0000A70E0000}"/>
    <cellStyle name="Migliaia [0] 10 6" xfId="12789" xr:uid="{00000000-0005-0000-0000-0000A80E0000}"/>
    <cellStyle name="Migliaia [0] 10 6 2" xfId="18607" xr:uid="{00000000-0005-0000-0000-0000A90E0000}"/>
    <cellStyle name="Migliaia [0] 10 6 3" xfId="23909" xr:uid="{00000000-0005-0000-0000-0000AA0E0000}"/>
    <cellStyle name="Migliaia [0] 10 7" xfId="15956" xr:uid="{00000000-0005-0000-0000-0000AB0E0000}"/>
    <cellStyle name="Migliaia [0] 10 8" xfId="21258"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5" xr:uid="{00000000-0005-0000-0000-0000B20E0000}"/>
    <cellStyle name="Migliaia [0] 11 2 3 2 2" xfId="18613" xr:uid="{00000000-0005-0000-0000-0000B30E0000}"/>
    <cellStyle name="Migliaia [0] 11 2 3 2 3" xfId="23915" xr:uid="{00000000-0005-0000-0000-0000B40E0000}"/>
    <cellStyle name="Migliaia [0] 11 2 3 3" xfId="15962" xr:uid="{00000000-0005-0000-0000-0000B50E0000}"/>
    <cellStyle name="Migliaia [0] 11 2 3 4" xfId="21264"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6" xr:uid="{00000000-0005-0000-0000-0000BA0E0000}"/>
    <cellStyle name="Migliaia [0] 11 3 2 2 2" xfId="18614" xr:uid="{00000000-0005-0000-0000-0000BB0E0000}"/>
    <cellStyle name="Migliaia [0] 11 3 2 2 3" xfId="23916" xr:uid="{00000000-0005-0000-0000-0000BC0E0000}"/>
    <cellStyle name="Migliaia [0] 11 3 2 3" xfId="15963" xr:uid="{00000000-0005-0000-0000-0000BD0E0000}"/>
    <cellStyle name="Migliaia [0] 11 3 2 4" xfId="21265" xr:uid="{00000000-0005-0000-0000-0000BE0E0000}"/>
    <cellStyle name="Migliaia [0] 11 4" xfId="1890" xr:uid="{00000000-0005-0000-0000-0000BF0E0000}"/>
    <cellStyle name="Migliaia [0] 11 4 2" xfId="11844" xr:uid="{00000000-0005-0000-0000-0000C00E0000}"/>
    <cellStyle name="Migliaia [0] 11 4 2 2" xfId="15407" xr:uid="{00000000-0005-0000-0000-0000C10E0000}"/>
    <cellStyle name="Migliaia [0] 11 4 2 2 2" xfId="20753" xr:uid="{00000000-0005-0000-0000-0000C20E0000}"/>
    <cellStyle name="Migliaia [0] 11 4 2 2 3" xfId="26055" xr:uid="{00000000-0005-0000-0000-0000C30E0000}"/>
    <cellStyle name="Migliaia [0] 11 4 2 3" xfId="18102" xr:uid="{00000000-0005-0000-0000-0000C40E0000}"/>
    <cellStyle name="Migliaia [0] 11 4 2 4" xfId="23404" xr:uid="{00000000-0005-0000-0000-0000C50E0000}"/>
    <cellStyle name="Migliaia [0] 11 4 3" xfId="12797" xr:uid="{00000000-0005-0000-0000-0000C60E0000}"/>
    <cellStyle name="Migliaia [0] 11 4 3 2" xfId="18615" xr:uid="{00000000-0005-0000-0000-0000C70E0000}"/>
    <cellStyle name="Migliaia [0] 11 4 3 3" xfId="23917" xr:uid="{00000000-0005-0000-0000-0000C80E0000}"/>
    <cellStyle name="Migliaia [0] 11 4 4" xfId="15964" xr:uid="{00000000-0005-0000-0000-0000C90E0000}"/>
    <cellStyle name="Migliaia [0] 11 4 5" xfId="21266" xr:uid="{00000000-0005-0000-0000-0000CA0E0000}"/>
    <cellStyle name="Migliaia [0] 11 5" xfId="1891" xr:uid="{00000000-0005-0000-0000-0000CB0E0000}"/>
    <cellStyle name="Migliaia [0] 11 5 2" xfId="12798" xr:uid="{00000000-0005-0000-0000-0000CC0E0000}"/>
    <cellStyle name="Migliaia [0] 11 5 2 2" xfId="18616" xr:uid="{00000000-0005-0000-0000-0000CD0E0000}"/>
    <cellStyle name="Migliaia [0] 11 5 2 3" xfId="23918" xr:uid="{00000000-0005-0000-0000-0000CE0E0000}"/>
    <cellStyle name="Migliaia [0] 11 5 3" xfId="15965" xr:uid="{00000000-0005-0000-0000-0000CF0E0000}"/>
    <cellStyle name="Migliaia [0] 11 5 4" xfId="21267" xr:uid="{00000000-0005-0000-0000-0000D00E0000}"/>
    <cellStyle name="Migliaia [0] 11 6" xfId="12794" xr:uid="{00000000-0005-0000-0000-0000D10E0000}"/>
    <cellStyle name="Migliaia [0] 11 6 2" xfId="18612" xr:uid="{00000000-0005-0000-0000-0000D20E0000}"/>
    <cellStyle name="Migliaia [0] 11 6 3" xfId="23914" xr:uid="{00000000-0005-0000-0000-0000D30E0000}"/>
    <cellStyle name="Migliaia [0] 11 7" xfId="15961" xr:uid="{00000000-0005-0000-0000-0000D40E0000}"/>
    <cellStyle name="Migliaia [0] 11 8" xfId="21263"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800" xr:uid="{00000000-0005-0000-0000-0000DB0E0000}"/>
    <cellStyle name="Migliaia [0] 12 2 3 2 2" xfId="18618" xr:uid="{00000000-0005-0000-0000-0000DC0E0000}"/>
    <cellStyle name="Migliaia [0] 12 2 3 2 3" xfId="23920" xr:uid="{00000000-0005-0000-0000-0000DD0E0000}"/>
    <cellStyle name="Migliaia [0] 12 2 3 3" xfId="15967" xr:uid="{00000000-0005-0000-0000-0000DE0E0000}"/>
    <cellStyle name="Migliaia [0] 12 2 3 4" xfId="21269"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1" xr:uid="{00000000-0005-0000-0000-0000E30E0000}"/>
    <cellStyle name="Migliaia [0] 12 3 2 2 2" xfId="18619" xr:uid="{00000000-0005-0000-0000-0000E40E0000}"/>
    <cellStyle name="Migliaia [0] 12 3 2 2 3" xfId="23921" xr:uid="{00000000-0005-0000-0000-0000E50E0000}"/>
    <cellStyle name="Migliaia [0] 12 3 2 3" xfId="15968" xr:uid="{00000000-0005-0000-0000-0000E60E0000}"/>
    <cellStyle name="Migliaia [0] 12 3 2 4" xfId="21270" xr:uid="{00000000-0005-0000-0000-0000E70E0000}"/>
    <cellStyle name="Migliaia [0] 12 4" xfId="1898" xr:uid="{00000000-0005-0000-0000-0000E80E0000}"/>
    <cellStyle name="Migliaia [0] 12 4 2" xfId="11845" xr:uid="{00000000-0005-0000-0000-0000E90E0000}"/>
    <cellStyle name="Migliaia [0] 12 4 2 2" xfId="15408" xr:uid="{00000000-0005-0000-0000-0000EA0E0000}"/>
    <cellStyle name="Migliaia [0] 12 4 2 2 2" xfId="20754" xr:uid="{00000000-0005-0000-0000-0000EB0E0000}"/>
    <cellStyle name="Migliaia [0] 12 4 2 2 3" xfId="26056" xr:uid="{00000000-0005-0000-0000-0000EC0E0000}"/>
    <cellStyle name="Migliaia [0] 12 4 2 3" xfId="18103" xr:uid="{00000000-0005-0000-0000-0000ED0E0000}"/>
    <cellStyle name="Migliaia [0] 12 4 2 4" xfId="23405" xr:uid="{00000000-0005-0000-0000-0000EE0E0000}"/>
    <cellStyle name="Migliaia [0] 12 4 3" xfId="12802" xr:uid="{00000000-0005-0000-0000-0000EF0E0000}"/>
    <cellStyle name="Migliaia [0] 12 4 3 2" xfId="18620" xr:uid="{00000000-0005-0000-0000-0000F00E0000}"/>
    <cellStyle name="Migliaia [0] 12 4 3 3" xfId="23922" xr:uid="{00000000-0005-0000-0000-0000F10E0000}"/>
    <cellStyle name="Migliaia [0] 12 4 4" xfId="15969" xr:uid="{00000000-0005-0000-0000-0000F20E0000}"/>
    <cellStyle name="Migliaia [0] 12 4 5" xfId="21271" xr:uid="{00000000-0005-0000-0000-0000F30E0000}"/>
    <cellStyle name="Migliaia [0] 12 5" xfId="1899" xr:uid="{00000000-0005-0000-0000-0000F40E0000}"/>
    <cellStyle name="Migliaia [0] 12 5 2" xfId="12803" xr:uid="{00000000-0005-0000-0000-0000F50E0000}"/>
    <cellStyle name="Migliaia [0] 12 5 2 2" xfId="18621" xr:uid="{00000000-0005-0000-0000-0000F60E0000}"/>
    <cellStyle name="Migliaia [0] 12 5 2 3" xfId="23923" xr:uid="{00000000-0005-0000-0000-0000F70E0000}"/>
    <cellStyle name="Migliaia [0] 12 5 3" xfId="15970" xr:uid="{00000000-0005-0000-0000-0000F80E0000}"/>
    <cellStyle name="Migliaia [0] 12 5 4" xfId="21272" xr:uid="{00000000-0005-0000-0000-0000F90E0000}"/>
    <cellStyle name="Migliaia [0] 12 6" xfId="12799" xr:uid="{00000000-0005-0000-0000-0000FA0E0000}"/>
    <cellStyle name="Migliaia [0] 12 6 2" xfId="18617" xr:uid="{00000000-0005-0000-0000-0000FB0E0000}"/>
    <cellStyle name="Migliaia [0] 12 6 3" xfId="23919" xr:uid="{00000000-0005-0000-0000-0000FC0E0000}"/>
    <cellStyle name="Migliaia [0] 12 7" xfId="15966" xr:uid="{00000000-0005-0000-0000-0000FD0E0000}"/>
    <cellStyle name="Migliaia [0] 12 8" xfId="21268"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5" xr:uid="{00000000-0005-0000-0000-0000040F0000}"/>
    <cellStyle name="Migliaia [0] 13 2 3 2 2" xfId="18623" xr:uid="{00000000-0005-0000-0000-0000050F0000}"/>
    <cellStyle name="Migliaia [0] 13 2 3 2 3" xfId="23925" xr:uid="{00000000-0005-0000-0000-0000060F0000}"/>
    <cellStyle name="Migliaia [0] 13 2 3 3" xfId="15972" xr:uid="{00000000-0005-0000-0000-0000070F0000}"/>
    <cellStyle name="Migliaia [0] 13 2 3 4" xfId="21274"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6" xr:uid="{00000000-0005-0000-0000-00000C0F0000}"/>
    <cellStyle name="Migliaia [0] 13 3 2 2 2" xfId="18624" xr:uid="{00000000-0005-0000-0000-00000D0F0000}"/>
    <cellStyle name="Migliaia [0] 13 3 2 2 3" xfId="23926" xr:uid="{00000000-0005-0000-0000-00000E0F0000}"/>
    <cellStyle name="Migliaia [0] 13 3 2 3" xfId="15973" xr:uid="{00000000-0005-0000-0000-00000F0F0000}"/>
    <cellStyle name="Migliaia [0] 13 3 2 4" xfId="21275" xr:uid="{00000000-0005-0000-0000-0000100F0000}"/>
    <cellStyle name="Migliaia [0] 13 4" xfId="1906" xr:uid="{00000000-0005-0000-0000-0000110F0000}"/>
    <cellStyle name="Migliaia [0] 13 4 2" xfId="11846" xr:uid="{00000000-0005-0000-0000-0000120F0000}"/>
    <cellStyle name="Migliaia [0] 13 4 2 2" xfId="15409" xr:uid="{00000000-0005-0000-0000-0000130F0000}"/>
    <cellStyle name="Migliaia [0] 13 4 2 2 2" xfId="20755" xr:uid="{00000000-0005-0000-0000-0000140F0000}"/>
    <cellStyle name="Migliaia [0] 13 4 2 2 3" xfId="26057" xr:uid="{00000000-0005-0000-0000-0000150F0000}"/>
    <cellStyle name="Migliaia [0] 13 4 2 3" xfId="18104" xr:uid="{00000000-0005-0000-0000-0000160F0000}"/>
    <cellStyle name="Migliaia [0] 13 4 2 4" xfId="23406" xr:uid="{00000000-0005-0000-0000-0000170F0000}"/>
    <cellStyle name="Migliaia [0] 13 4 3" xfId="12807" xr:uid="{00000000-0005-0000-0000-0000180F0000}"/>
    <cellStyle name="Migliaia [0] 13 4 3 2" xfId="18625" xr:uid="{00000000-0005-0000-0000-0000190F0000}"/>
    <cellStyle name="Migliaia [0] 13 4 3 3" xfId="23927" xr:uid="{00000000-0005-0000-0000-00001A0F0000}"/>
    <cellStyle name="Migliaia [0] 13 4 4" xfId="15974" xr:uid="{00000000-0005-0000-0000-00001B0F0000}"/>
    <cellStyle name="Migliaia [0] 13 4 5" xfId="21276" xr:uid="{00000000-0005-0000-0000-00001C0F0000}"/>
    <cellStyle name="Migliaia [0] 13 5" xfId="1907" xr:uid="{00000000-0005-0000-0000-00001D0F0000}"/>
    <cellStyle name="Migliaia [0] 13 5 2" xfId="12808" xr:uid="{00000000-0005-0000-0000-00001E0F0000}"/>
    <cellStyle name="Migliaia [0] 13 5 2 2" xfId="18626" xr:uid="{00000000-0005-0000-0000-00001F0F0000}"/>
    <cellStyle name="Migliaia [0] 13 5 2 3" xfId="23928" xr:uid="{00000000-0005-0000-0000-0000200F0000}"/>
    <cellStyle name="Migliaia [0] 13 5 3" xfId="15975" xr:uid="{00000000-0005-0000-0000-0000210F0000}"/>
    <cellStyle name="Migliaia [0] 13 5 4" xfId="21277" xr:uid="{00000000-0005-0000-0000-0000220F0000}"/>
    <cellStyle name="Migliaia [0] 13 6" xfId="12804" xr:uid="{00000000-0005-0000-0000-0000230F0000}"/>
    <cellStyle name="Migliaia [0] 13 6 2" xfId="18622" xr:uid="{00000000-0005-0000-0000-0000240F0000}"/>
    <cellStyle name="Migliaia [0] 13 6 3" xfId="23924" xr:uid="{00000000-0005-0000-0000-0000250F0000}"/>
    <cellStyle name="Migliaia [0] 13 7" xfId="15971" xr:uid="{00000000-0005-0000-0000-0000260F0000}"/>
    <cellStyle name="Migliaia [0] 13 8" xfId="21273"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10" xr:uid="{00000000-0005-0000-0000-00002D0F0000}"/>
    <cellStyle name="Migliaia [0] 14 2 3 2 2" xfId="18628" xr:uid="{00000000-0005-0000-0000-00002E0F0000}"/>
    <cellStyle name="Migliaia [0] 14 2 3 2 3" xfId="23930" xr:uid="{00000000-0005-0000-0000-00002F0F0000}"/>
    <cellStyle name="Migliaia [0] 14 2 3 3" xfId="15977" xr:uid="{00000000-0005-0000-0000-0000300F0000}"/>
    <cellStyle name="Migliaia [0] 14 2 3 4" xfId="21279"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1" xr:uid="{00000000-0005-0000-0000-0000350F0000}"/>
    <cellStyle name="Migliaia [0] 14 3 2 2 2" xfId="18629" xr:uid="{00000000-0005-0000-0000-0000360F0000}"/>
    <cellStyle name="Migliaia [0] 14 3 2 2 3" xfId="23931" xr:uid="{00000000-0005-0000-0000-0000370F0000}"/>
    <cellStyle name="Migliaia [0] 14 3 2 3" xfId="15978" xr:uid="{00000000-0005-0000-0000-0000380F0000}"/>
    <cellStyle name="Migliaia [0] 14 3 2 4" xfId="21280" xr:uid="{00000000-0005-0000-0000-0000390F0000}"/>
    <cellStyle name="Migliaia [0] 14 4" xfId="1914" xr:uid="{00000000-0005-0000-0000-00003A0F0000}"/>
    <cellStyle name="Migliaia [0] 14 4 2" xfId="11847" xr:uid="{00000000-0005-0000-0000-00003B0F0000}"/>
    <cellStyle name="Migliaia [0] 14 4 2 2" xfId="15410" xr:uid="{00000000-0005-0000-0000-00003C0F0000}"/>
    <cellStyle name="Migliaia [0] 14 4 2 2 2" xfId="20756" xr:uid="{00000000-0005-0000-0000-00003D0F0000}"/>
    <cellStyle name="Migliaia [0] 14 4 2 2 3" xfId="26058" xr:uid="{00000000-0005-0000-0000-00003E0F0000}"/>
    <cellStyle name="Migliaia [0] 14 4 2 3" xfId="18105" xr:uid="{00000000-0005-0000-0000-00003F0F0000}"/>
    <cellStyle name="Migliaia [0] 14 4 2 4" xfId="23407" xr:uid="{00000000-0005-0000-0000-0000400F0000}"/>
    <cellStyle name="Migliaia [0] 14 4 3" xfId="12812" xr:uid="{00000000-0005-0000-0000-0000410F0000}"/>
    <cellStyle name="Migliaia [0] 14 4 3 2" xfId="18630" xr:uid="{00000000-0005-0000-0000-0000420F0000}"/>
    <cellStyle name="Migliaia [0] 14 4 3 3" xfId="23932" xr:uid="{00000000-0005-0000-0000-0000430F0000}"/>
    <cellStyle name="Migliaia [0] 14 4 4" xfId="15979" xr:uid="{00000000-0005-0000-0000-0000440F0000}"/>
    <cellStyle name="Migliaia [0] 14 4 5" xfId="21281" xr:uid="{00000000-0005-0000-0000-0000450F0000}"/>
    <cellStyle name="Migliaia [0] 14 5" xfId="1915" xr:uid="{00000000-0005-0000-0000-0000460F0000}"/>
    <cellStyle name="Migliaia [0] 14 5 2" xfId="12813" xr:uid="{00000000-0005-0000-0000-0000470F0000}"/>
    <cellStyle name="Migliaia [0] 14 5 2 2" xfId="18631" xr:uid="{00000000-0005-0000-0000-0000480F0000}"/>
    <cellStyle name="Migliaia [0] 14 5 2 3" xfId="23933" xr:uid="{00000000-0005-0000-0000-0000490F0000}"/>
    <cellStyle name="Migliaia [0] 14 5 3" xfId="15980" xr:uid="{00000000-0005-0000-0000-00004A0F0000}"/>
    <cellStyle name="Migliaia [0] 14 5 4" xfId="21282" xr:uid="{00000000-0005-0000-0000-00004B0F0000}"/>
    <cellStyle name="Migliaia [0] 14 6" xfId="12809" xr:uid="{00000000-0005-0000-0000-00004C0F0000}"/>
    <cellStyle name="Migliaia [0] 14 6 2" xfId="18627" xr:uid="{00000000-0005-0000-0000-00004D0F0000}"/>
    <cellStyle name="Migliaia [0] 14 6 3" xfId="23929" xr:uid="{00000000-0005-0000-0000-00004E0F0000}"/>
    <cellStyle name="Migliaia [0] 14 7" xfId="15976" xr:uid="{00000000-0005-0000-0000-00004F0F0000}"/>
    <cellStyle name="Migliaia [0] 14 8" xfId="21278"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5" xr:uid="{00000000-0005-0000-0000-0000560F0000}"/>
    <cellStyle name="Migliaia [0] 15 2 3 2 2" xfId="18633" xr:uid="{00000000-0005-0000-0000-0000570F0000}"/>
    <cellStyle name="Migliaia [0] 15 2 3 2 3" xfId="23935" xr:uid="{00000000-0005-0000-0000-0000580F0000}"/>
    <cellStyle name="Migliaia [0] 15 2 3 3" xfId="15982" xr:uid="{00000000-0005-0000-0000-0000590F0000}"/>
    <cellStyle name="Migliaia [0] 15 2 3 4" xfId="21284"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6" xr:uid="{00000000-0005-0000-0000-00005E0F0000}"/>
    <cellStyle name="Migliaia [0] 15 3 2 2 2" xfId="18634" xr:uid="{00000000-0005-0000-0000-00005F0F0000}"/>
    <cellStyle name="Migliaia [0] 15 3 2 2 3" xfId="23936" xr:uid="{00000000-0005-0000-0000-0000600F0000}"/>
    <cellStyle name="Migliaia [0] 15 3 2 3" xfId="15983" xr:uid="{00000000-0005-0000-0000-0000610F0000}"/>
    <cellStyle name="Migliaia [0] 15 3 2 4" xfId="21285" xr:uid="{00000000-0005-0000-0000-0000620F0000}"/>
    <cellStyle name="Migliaia [0] 15 4" xfId="1922" xr:uid="{00000000-0005-0000-0000-0000630F0000}"/>
    <cellStyle name="Migliaia [0] 15 4 2" xfId="11848" xr:uid="{00000000-0005-0000-0000-0000640F0000}"/>
    <cellStyle name="Migliaia [0] 15 4 2 2" xfId="15411" xr:uid="{00000000-0005-0000-0000-0000650F0000}"/>
    <cellStyle name="Migliaia [0] 15 4 2 2 2" xfId="20757" xr:uid="{00000000-0005-0000-0000-0000660F0000}"/>
    <cellStyle name="Migliaia [0] 15 4 2 2 3" xfId="26059" xr:uid="{00000000-0005-0000-0000-0000670F0000}"/>
    <cellStyle name="Migliaia [0] 15 4 2 3" xfId="18106" xr:uid="{00000000-0005-0000-0000-0000680F0000}"/>
    <cellStyle name="Migliaia [0] 15 4 2 4" xfId="23408" xr:uid="{00000000-0005-0000-0000-0000690F0000}"/>
    <cellStyle name="Migliaia [0] 15 4 3" xfId="12817" xr:uid="{00000000-0005-0000-0000-00006A0F0000}"/>
    <cellStyle name="Migliaia [0] 15 4 3 2" xfId="18635" xr:uid="{00000000-0005-0000-0000-00006B0F0000}"/>
    <cellStyle name="Migliaia [0] 15 4 3 3" xfId="23937" xr:uid="{00000000-0005-0000-0000-00006C0F0000}"/>
    <cellStyle name="Migliaia [0] 15 4 4" xfId="15984" xr:uid="{00000000-0005-0000-0000-00006D0F0000}"/>
    <cellStyle name="Migliaia [0] 15 4 5" xfId="21286" xr:uid="{00000000-0005-0000-0000-00006E0F0000}"/>
    <cellStyle name="Migliaia [0] 15 5" xfId="1923" xr:uid="{00000000-0005-0000-0000-00006F0F0000}"/>
    <cellStyle name="Migliaia [0] 15 5 2" xfId="12818" xr:uid="{00000000-0005-0000-0000-0000700F0000}"/>
    <cellStyle name="Migliaia [0] 15 5 2 2" xfId="18636" xr:uid="{00000000-0005-0000-0000-0000710F0000}"/>
    <cellStyle name="Migliaia [0] 15 5 2 3" xfId="23938" xr:uid="{00000000-0005-0000-0000-0000720F0000}"/>
    <cellStyle name="Migliaia [0] 15 5 3" xfId="15985" xr:uid="{00000000-0005-0000-0000-0000730F0000}"/>
    <cellStyle name="Migliaia [0] 15 5 4" xfId="21287" xr:uid="{00000000-0005-0000-0000-0000740F0000}"/>
    <cellStyle name="Migliaia [0] 15 6" xfId="12814" xr:uid="{00000000-0005-0000-0000-0000750F0000}"/>
    <cellStyle name="Migliaia [0] 15 6 2" xfId="18632" xr:uid="{00000000-0005-0000-0000-0000760F0000}"/>
    <cellStyle name="Migliaia [0] 15 6 3" xfId="23934" xr:uid="{00000000-0005-0000-0000-0000770F0000}"/>
    <cellStyle name="Migliaia [0] 15 7" xfId="15981" xr:uid="{00000000-0005-0000-0000-0000780F0000}"/>
    <cellStyle name="Migliaia [0] 15 8" xfId="21283"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20" xr:uid="{00000000-0005-0000-0000-00007F0F0000}"/>
    <cellStyle name="Migliaia [0] 16 2 3 2 2" xfId="18638" xr:uid="{00000000-0005-0000-0000-0000800F0000}"/>
    <cellStyle name="Migliaia [0] 16 2 3 2 3" xfId="23940" xr:uid="{00000000-0005-0000-0000-0000810F0000}"/>
    <cellStyle name="Migliaia [0] 16 2 3 3" xfId="15987" xr:uid="{00000000-0005-0000-0000-0000820F0000}"/>
    <cellStyle name="Migliaia [0] 16 2 3 4" xfId="21289"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1" xr:uid="{00000000-0005-0000-0000-0000870F0000}"/>
    <cellStyle name="Migliaia [0] 16 3 2 2 2" xfId="18639" xr:uid="{00000000-0005-0000-0000-0000880F0000}"/>
    <cellStyle name="Migliaia [0] 16 3 2 2 3" xfId="23941" xr:uid="{00000000-0005-0000-0000-0000890F0000}"/>
    <cellStyle name="Migliaia [0] 16 3 2 3" xfId="15988" xr:uid="{00000000-0005-0000-0000-00008A0F0000}"/>
    <cellStyle name="Migliaia [0] 16 3 2 4" xfId="21290" xr:uid="{00000000-0005-0000-0000-00008B0F0000}"/>
    <cellStyle name="Migliaia [0] 16 4" xfId="1930" xr:uid="{00000000-0005-0000-0000-00008C0F0000}"/>
    <cellStyle name="Migliaia [0] 16 4 2" xfId="11849" xr:uid="{00000000-0005-0000-0000-00008D0F0000}"/>
    <cellStyle name="Migliaia [0] 16 4 2 2" xfId="15412" xr:uid="{00000000-0005-0000-0000-00008E0F0000}"/>
    <cellStyle name="Migliaia [0] 16 4 2 2 2" xfId="20758" xr:uid="{00000000-0005-0000-0000-00008F0F0000}"/>
    <cellStyle name="Migliaia [0] 16 4 2 2 3" xfId="26060" xr:uid="{00000000-0005-0000-0000-0000900F0000}"/>
    <cellStyle name="Migliaia [0] 16 4 2 3" xfId="18107" xr:uid="{00000000-0005-0000-0000-0000910F0000}"/>
    <cellStyle name="Migliaia [0] 16 4 2 4" xfId="23409" xr:uid="{00000000-0005-0000-0000-0000920F0000}"/>
    <cellStyle name="Migliaia [0] 16 4 3" xfId="12822" xr:uid="{00000000-0005-0000-0000-0000930F0000}"/>
    <cellStyle name="Migliaia [0] 16 4 3 2" xfId="18640" xr:uid="{00000000-0005-0000-0000-0000940F0000}"/>
    <cellStyle name="Migliaia [0] 16 4 3 3" xfId="23942" xr:uid="{00000000-0005-0000-0000-0000950F0000}"/>
    <cellStyle name="Migliaia [0] 16 4 4" xfId="15989" xr:uid="{00000000-0005-0000-0000-0000960F0000}"/>
    <cellStyle name="Migliaia [0] 16 4 5" xfId="21291" xr:uid="{00000000-0005-0000-0000-0000970F0000}"/>
    <cellStyle name="Migliaia [0] 16 5" xfId="1931" xr:uid="{00000000-0005-0000-0000-0000980F0000}"/>
    <cellStyle name="Migliaia [0] 16 5 2" xfId="12823" xr:uid="{00000000-0005-0000-0000-0000990F0000}"/>
    <cellStyle name="Migliaia [0] 16 5 2 2" xfId="18641" xr:uid="{00000000-0005-0000-0000-00009A0F0000}"/>
    <cellStyle name="Migliaia [0] 16 5 2 3" xfId="23943" xr:uid="{00000000-0005-0000-0000-00009B0F0000}"/>
    <cellStyle name="Migliaia [0] 16 5 3" xfId="15990" xr:uid="{00000000-0005-0000-0000-00009C0F0000}"/>
    <cellStyle name="Migliaia [0] 16 5 4" xfId="21292" xr:uid="{00000000-0005-0000-0000-00009D0F0000}"/>
    <cellStyle name="Migliaia [0] 16 6" xfId="12819" xr:uid="{00000000-0005-0000-0000-00009E0F0000}"/>
    <cellStyle name="Migliaia [0] 16 6 2" xfId="18637" xr:uid="{00000000-0005-0000-0000-00009F0F0000}"/>
    <cellStyle name="Migliaia [0] 16 6 3" xfId="23939" xr:uid="{00000000-0005-0000-0000-0000A00F0000}"/>
    <cellStyle name="Migliaia [0] 16 7" xfId="15986" xr:uid="{00000000-0005-0000-0000-0000A10F0000}"/>
    <cellStyle name="Migliaia [0] 16 8" xfId="21288"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5" xr:uid="{00000000-0005-0000-0000-0000A80F0000}"/>
    <cellStyle name="Migliaia [0] 17 2 3 2 2" xfId="18643" xr:uid="{00000000-0005-0000-0000-0000A90F0000}"/>
    <cellStyle name="Migliaia [0] 17 2 3 2 3" xfId="23945" xr:uid="{00000000-0005-0000-0000-0000AA0F0000}"/>
    <cellStyle name="Migliaia [0] 17 2 3 3" xfId="15992" xr:uid="{00000000-0005-0000-0000-0000AB0F0000}"/>
    <cellStyle name="Migliaia [0] 17 2 3 4" xfId="21294"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6" xr:uid="{00000000-0005-0000-0000-0000B00F0000}"/>
    <cellStyle name="Migliaia [0] 17 3 2 2 2" xfId="18644" xr:uid="{00000000-0005-0000-0000-0000B10F0000}"/>
    <cellStyle name="Migliaia [0] 17 3 2 2 3" xfId="23946" xr:uid="{00000000-0005-0000-0000-0000B20F0000}"/>
    <cellStyle name="Migliaia [0] 17 3 2 3" xfId="15993" xr:uid="{00000000-0005-0000-0000-0000B30F0000}"/>
    <cellStyle name="Migliaia [0] 17 3 2 4" xfId="21295" xr:uid="{00000000-0005-0000-0000-0000B40F0000}"/>
    <cellStyle name="Migliaia [0] 17 4" xfId="1938" xr:uid="{00000000-0005-0000-0000-0000B50F0000}"/>
    <cellStyle name="Migliaia [0] 17 4 2" xfId="11850" xr:uid="{00000000-0005-0000-0000-0000B60F0000}"/>
    <cellStyle name="Migliaia [0] 17 4 2 2" xfId="15413" xr:uid="{00000000-0005-0000-0000-0000B70F0000}"/>
    <cellStyle name="Migliaia [0] 17 4 2 2 2" xfId="20759" xr:uid="{00000000-0005-0000-0000-0000B80F0000}"/>
    <cellStyle name="Migliaia [0] 17 4 2 2 3" xfId="26061" xr:uid="{00000000-0005-0000-0000-0000B90F0000}"/>
    <cellStyle name="Migliaia [0] 17 4 2 3" xfId="18108" xr:uid="{00000000-0005-0000-0000-0000BA0F0000}"/>
    <cellStyle name="Migliaia [0] 17 4 2 4" xfId="23410" xr:uid="{00000000-0005-0000-0000-0000BB0F0000}"/>
    <cellStyle name="Migliaia [0] 17 4 3" xfId="12827" xr:uid="{00000000-0005-0000-0000-0000BC0F0000}"/>
    <cellStyle name="Migliaia [0] 17 4 3 2" xfId="18645" xr:uid="{00000000-0005-0000-0000-0000BD0F0000}"/>
    <cellStyle name="Migliaia [0] 17 4 3 3" xfId="23947" xr:uid="{00000000-0005-0000-0000-0000BE0F0000}"/>
    <cellStyle name="Migliaia [0] 17 4 4" xfId="15994" xr:uid="{00000000-0005-0000-0000-0000BF0F0000}"/>
    <cellStyle name="Migliaia [0] 17 4 5" xfId="21296" xr:uid="{00000000-0005-0000-0000-0000C00F0000}"/>
    <cellStyle name="Migliaia [0] 17 5" xfId="1939" xr:uid="{00000000-0005-0000-0000-0000C10F0000}"/>
    <cellStyle name="Migliaia [0] 17 5 2" xfId="12828" xr:uid="{00000000-0005-0000-0000-0000C20F0000}"/>
    <cellStyle name="Migliaia [0] 17 5 2 2" xfId="18646" xr:uid="{00000000-0005-0000-0000-0000C30F0000}"/>
    <cellStyle name="Migliaia [0] 17 5 2 3" xfId="23948" xr:uid="{00000000-0005-0000-0000-0000C40F0000}"/>
    <cellStyle name="Migliaia [0] 17 5 3" xfId="15995" xr:uid="{00000000-0005-0000-0000-0000C50F0000}"/>
    <cellStyle name="Migliaia [0] 17 5 4" xfId="21297" xr:uid="{00000000-0005-0000-0000-0000C60F0000}"/>
    <cellStyle name="Migliaia [0] 17 6" xfId="12824" xr:uid="{00000000-0005-0000-0000-0000C70F0000}"/>
    <cellStyle name="Migliaia [0] 17 6 2" xfId="18642" xr:uid="{00000000-0005-0000-0000-0000C80F0000}"/>
    <cellStyle name="Migliaia [0] 17 6 3" xfId="23944" xr:uid="{00000000-0005-0000-0000-0000C90F0000}"/>
    <cellStyle name="Migliaia [0] 17 7" xfId="15991" xr:uid="{00000000-0005-0000-0000-0000CA0F0000}"/>
    <cellStyle name="Migliaia [0] 17 8" xfId="21293"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30" xr:uid="{00000000-0005-0000-0000-0000D10F0000}"/>
    <cellStyle name="Migliaia [0] 18 2 3 2 2" xfId="18648" xr:uid="{00000000-0005-0000-0000-0000D20F0000}"/>
    <cellStyle name="Migliaia [0] 18 2 3 2 3" xfId="23950" xr:uid="{00000000-0005-0000-0000-0000D30F0000}"/>
    <cellStyle name="Migliaia [0] 18 2 3 3" xfId="15997" xr:uid="{00000000-0005-0000-0000-0000D40F0000}"/>
    <cellStyle name="Migliaia [0] 18 2 3 4" xfId="21299"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1" xr:uid="{00000000-0005-0000-0000-0000D90F0000}"/>
    <cellStyle name="Migliaia [0] 18 3 2 2 2" xfId="18649" xr:uid="{00000000-0005-0000-0000-0000DA0F0000}"/>
    <cellStyle name="Migliaia [0] 18 3 2 2 3" xfId="23951" xr:uid="{00000000-0005-0000-0000-0000DB0F0000}"/>
    <cellStyle name="Migliaia [0] 18 3 2 3" xfId="15998" xr:uid="{00000000-0005-0000-0000-0000DC0F0000}"/>
    <cellStyle name="Migliaia [0] 18 3 2 4" xfId="21300" xr:uid="{00000000-0005-0000-0000-0000DD0F0000}"/>
    <cellStyle name="Migliaia [0] 18 4" xfId="1946" xr:uid="{00000000-0005-0000-0000-0000DE0F0000}"/>
    <cellStyle name="Migliaia [0] 18 4 2" xfId="11851" xr:uid="{00000000-0005-0000-0000-0000DF0F0000}"/>
    <cellStyle name="Migliaia [0] 18 4 2 2" xfId="15414" xr:uid="{00000000-0005-0000-0000-0000E00F0000}"/>
    <cellStyle name="Migliaia [0] 18 4 2 2 2" xfId="20760" xr:uid="{00000000-0005-0000-0000-0000E10F0000}"/>
    <cellStyle name="Migliaia [0] 18 4 2 2 3" xfId="26062" xr:uid="{00000000-0005-0000-0000-0000E20F0000}"/>
    <cellStyle name="Migliaia [0] 18 4 2 3" xfId="18109" xr:uid="{00000000-0005-0000-0000-0000E30F0000}"/>
    <cellStyle name="Migliaia [0] 18 4 2 4" xfId="23411" xr:uid="{00000000-0005-0000-0000-0000E40F0000}"/>
    <cellStyle name="Migliaia [0] 18 4 3" xfId="12832" xr:uid="{00000000-0005-0000-0000-0000E50F0000}"/>
    <cellStyle name="Migliaia [0] 18 4 3 2" xfId="18650" xr:uid="{00000000-0005-0000-0000-0000E60F0000}"/>
    <cellStyle name="Migliaia [0] 18 4 3 3" xfId="23952" xr:uid="{00000000-0005-0000-0000-0000E70F0000}"/>
    <cellStyle name="Migliaia [0] 18 4 4" xfId="15999" xr:uid="{00000000-0005-0000-0000-0000E80F0000}"/>
    <cellStyle name="Migliaia [0] 18 4 5" xfId="21301" xr:uid="{00000000-0005-0000-0000-0000E90F0000}"/>
    <cellStyle name="Migliaia [0] 18 5" xfId="1947" xr:uid="{00000000-0005-0000-0000-0000EA0F0000}"/>
    <cellStyle name="Migliaia [0] 18 5 2" xfId="12833" xr:uid="{00000000-0005-0000-0000-0000EB0F0000}"/>
    <cellStyle name="Migliaia [0] 18 5 2 2" xfId="18651" xr:uid="{00000000-0005-0000-0000-0000EC0F0000}"/>
    <cellStyle name="Migliaia [0] 18 5 2 3" xfId="23953" xr:uid="{00000000-0005-0000-0000-0000ED0F0000}"/>
    <cellStyle name="Migliaia [0] 18 5 3" xfId="16000" xr:uid="{00000000-0005-0000-0000-0000EE0F0000}"/>
    <cellStyle name="Migliaia [0] 18 5 4" xfId="21302" xr:uid="{00000000-0005-0000-0000-0000EF0F0000}"/>
    <cellStyle name="Migliaia [0] 18 6" xfId="12829" xr:uid="{00000000-0005-0000-0000-0000F00F0000}"/>
    <cellStyle name="Migliaia [0] 18 6 2" xfId="18647" xr:uid="{00000000-0005-0000-0000-0000F10F0000}"/>
    <cellStyle name="Migliaia [0] 18 6 3" xfId="23949" xr:uid="{00000000-0005-0000-0000-0000F20F0000}"/>
    <cellStyle name="Migliaia [0] 18 7" xfId="15996" xr:uid="{00000000-0005-0000-0000-0000F30F0000}"/>
    <cellStyle name="Migliaia [0] 18 8" xfId="21298"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5" xr:uid="{00000000-0005-0000-0000-0000FA0F0000}"/>
    <cellStyle name="Migliaia [0] 19 2 3 2 2" xfId="18653" xr:uid="{00000000-0005-0000-0000-0000FB0F0000}"/>
    <cellStyle name="Migliaia [0] 19 2 3 2 3" xfId="23955" xr:uid="{00000000-0005-0000-0000-0000FC0F0000}"/>
    <cellStyle name="Migliaia [0] 19 2 3 3" xfId="16002" xr:uid="{00000000-0005-0000-0000-0000FD0F0000}"/>
    <cellStyle name="Migliaia [0] 19 2 3 4" xfId="21304"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6" xr:uid="{00000000-0005-0000-0000-000002100000}"/>
    <cellStyle name="Migliaia [0] 19 3 2 2 2" xfId="18654" xr:uid="{00000000-0005-0000-0000-000003100000}"/>
    <cellStyle name="Migliaia [0] 19 3 2 2 3" xfId="23956" xr:uid="{00000000-0005-0000-0000-000004100000}"/>
    <cellStyle name="Migliaia [0] 19 3 2 3" xfId="16003" xr:uid="{00000000-0005-0000-0000-000005100000}"/>
    <cellStyle name="Migliaia [0] 19 3 2 4" xfId="21305" xr:uid="{00000000-0005-0000-0000-000006100000}"/>
    <cellStyle name="Migliaia [0] 19 4" xfId="1954" xr:uid="{00000000-0005-0000-0000-000007100000}"/>
    <cellStyle name="Migliaia [0] 19 4 2" xfId="11852" xr:uid="{00000000-0005-0000-0000-000008100000}"/>
    <cellStyle name="Migliaia [0] 19 4 2 2" xfId="15415" xr:uid="{00000000-0005-0000-0000-000009100000}"/>
    <cellStyle name="Migliaia [0] 19 4 2 2 2" xfId="20761" xr:uid="{00000000-0005-0000-0000-00000A100000}"/>
    <cellStyle name="Migliaia [0] 19 4 2 2 3" xfId="26063" xr:uid="{00000000-0005-0000-0000-00000B100000}"/>
    <cellStyle name="Migliaia [0] 19 4 2 3" xfId="18110" xr:uid="{00000000-0005-0000-0000-00000C100000}"/>
    <cellStyle name="Migliaia [0] 19 4 2 4" xfId="23412" xr:uid="{00000000-0005-0000-0000-00000D100000}"/>
    <cellStyle name="Migliaia [0] 19 4 3" xfId="12837" xr:uid="{00000000-0005-0000-0000-00000E100000}"/>
    <cellStyle name="Migliaia [0] 19 4 3 2" xfId="18655" xr:uid="{00000000-0005-0000-0000-00000F100000}"/>
    <cellStyle name="Migliaia [0] 19 4 3 3" xfId="23957" xr:uid="{00000000-0005-0000-0000-000010100000}"/>
    <cellStyle name="Migliaia [0] 19 4 4" xfId="16004" xr:uid="{00000000-0005-0000-0000-000011100000}"/>
    <cellStyle name="Migliaia [0] 19 4 5" xfId="21306" xr:uid="{00000000-0005-0000-0000-000012100000}"/>
    <cellStyle name="Migliaia [0] 19 5" xfId="1955" xr:uid="{00000000-0005-0000-0000-000013100000}"/>
    <cellStyle name="Migliaia [0] 19 5 2" xfId="12838" xr:uid="{00000000-0005-0000-0000-000014100000}"/>
    <cellStyle name="Migliaia [0] 19 5 2 2" xfId="18656" xr:uid="{00000000-0005-0000-0000-000015100000}"/>
    <cellStyle name="Migliaia [0] 19 5 2 3" xfId="23958" xr:uid="{00000000-0005-0000-0000-000016100000}"/>
    <cellStyle name="Migliaia [0] 19 5 3" xfId="16005" xr:uid="{00000000-0005-0000-0000-000017100000}"/>
    <cellStyle name="Migliaia [0] 19 5 4" xfId="21307" xr:uid="{00000000-0005-0000-0000-000018100000}"/>
    <cellStyle name="Migliaia [0] 19 6" xfId="12834" xr:uid="{00000000-0005-0000-0000-000019100000}"/>
    <cellStyle name="Migliaia [0] 19 6 2" xfId="18652" xr:uid="{00000000-0005-0000-0000-00001A100000}"/>
    <cellStyle name="Migliaia [0] 19 6 3" xfId="23954" xr:uid="{00000000-0005-0000-0000-00001B100000}"/>
    <cellStyle name="Migliaia [0] 19 7" xfId="16001" xr:uid="{00000000-0005-0000-0000-00001C100000}"/>
    <cellStyle name="Migliaia [0] 19 8" xfId="21303"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40" xr:uid="{00000000-0005-0000-0000-000023100000}"/>
    <cellStyle name="Migliaia [0] 2 2 3 2 2" xfId="18658" xr:uid="{00000000-0005-0000-0000-000024100000}"/>
    <cellStyle name="Migliaia [0] 2 2 3 2 3" xfId="23960" xr:uid="{00000000-0005-0000-0000-000025100000}"/>
    <cellStyle name="Migliaia [0] 2 2 3 3" xfId="16007" xr:uid="{00000000-0005-0000-0000-000026100000}"/>
    <cellStyle name="Migliaia [0] 2 2 3 4" xfId="21309"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1" xr:uid="{00000000-0005-0000-0000-00002B100000}"/>
    <cellStyle name="Migliaia [0] 2 3 2 2 2" xfId="18659" xr:uid="{00000000-0005-0000-0000-00002C100000}"/>
    <cellStyle name="Migliaia [0] 2 3 2 2 3" xfId="23961" xr:uid="{00000000-0005-0000-0000-00002D100000}"/>
    <cellStyle name="Migliaia [0] 2 3 2 3" xfId="16008" xr:uid="{00000000-0005-0000-0000-00002E100000}"/>
    <cellStyle name="Migliaia [0] 2 3 2 4" xfId="21310" xr:uid="{00000000-0005-0000-0000-00002F100000}"/>
    <cellStyle name="Migliaia [0] 2 4" xfId="1962" xr:uid="{00000000-0005-0000-0000-000030100000}"/>
    <cellStyle name="Migliaia [0] 2 4 2" xfId="11853" xr:uid="{00000000-0005-0000-0000-000031100000}"/>
    <cellStyle name="Migliaia [0] 2 4 2 2" xfId="15416" xr:uid="{00000000-0005-0000-0000-000032100000}"/>
    <cellStyle name="Migliaia [0] 2 4 2 2 2" xfId="20762" xr:uid="{00000000-0005-0000-0000-000033100000}"/>
    <cellStyle name="Migliaia [0] 2 4 2 2 3" xfId="26064" xr:uid="{00000000-0005-0000-0000-000034100000}"/>
    <cellStyle name="Migliaia [0] 2 4 2 3" xfId="18111" xr:uid="{00000000-0005-0000-0000-000035100000}"/>
    <cellStyle name="Migliaia [0] 2 4 2 4" xfId="23413" xr:uid="{00000000-0005-0000-0000-000036100000}"/>
    <cellStyle name="Migliaia [0] 2 4 3" xfId="12842" xr:uid="{00000000-0005-0000-0000-000037100000}"/>
    <cellStyle name="Migliaia [0] 2 4 3 2" xfId="18660" xr:uid="{00000000-0005-0000-0000-000038100000}"/>
    <cellStyle name="Migliaia [0] 2 4 3 3" xfId="23962" xr:uid="{00000000-0005-0000-0000-000039100000}"/>
    <cellStyle name="Migliaia [0] 2 4 4" xfId="16009" xr:uid="{00000000-0005-0000-0000-00003A100000}"/>
    <cellStyle name="Migliaia [0] 2 4 5" xfId="21311" xr:uid="{00000000-0005-0000-0000-00003B100000}"/>
    <cellStyle name="Migliaia [0] 2 5" xfId="1963" xr:uid="{00000000-0005-0000-0000-00003C100000}"/>
    <cellStyle name="Migliaia [0] 2 5 2" xfId="12843" xr:uid="{00000000-0005-0000-0000-00003D100000}"/>
    <cellStyle name="Migliaia [0] 2 5 2 2" xfId="18661" xr:uid="{00000000-0005-0000-0000-00003E100000}"/>
    <cellStyle name="Migliaia [0] 2 5 2 3" xfId="23963" xr:uid="{00000000-0005-0000-0000-00003F100000}"/>
    <cellStyle name="Migliaia [0] 2 5 3" xfId="16010" xr:uid="{00000000-0005-0000-0000-000040100000}"/>
    <cellStyle name="Migliaia [0] 2 5 4" xfId="21312" xr:uid="{00000000-0005-0000-0000-000041100000}"/>
    <cellStyle name="Migliaia [0] 2 6" xfId="12839" xr:uid="{00000000-0005-0000-0000-000042100000}"/>
    <cellStyle name="Migliaia [0] 2 6 2" xfId="18657" xr:uid="{00000000-0005-0000-0000-000043100000}"/>
    <cellStyle name="Migliaia [0] 2 6 3" xfId="23959" xr:uid="{00000000-0005-0000-0000-000044100000}"/>
    <cellStyle name="Migliaia [0] 2 7" xfId="16006" xr:uid="{00000000-0005-0000-0000-000045100000}"/>
    <cellStyle name="Migliaia [0] 2 8" xfId="21308"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5" xr:uid="{00000000-0005-0000-0000-00004C100000}"/>
    <cellStyle name="Migliaia [0] 20 2 3 2 2" xfId="18663" xr:uid="{00000000-0005-0000-0000-00004D100000}"/>
    <cellStyle name="Migliaia [0] 20 2 3 2 3" xfId="23965" xr:uid="{00000000-0005-0000-0000-00004E100000}"/>
    <cellStyle name="Migliaia [0] 20 2 3 3" xfId="16012" xr:uid="{00000000-0005-0000-0000-00004F100000}"/>
    <cellStyle name="Migliaia [0] 20 2 3 4" xfId="21314"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6" xr:uid="{00000000-0005-0000-0000-000054100000}"/>
    <cellStyle name="Migliaia [0] 20 3 2 2 2" xfId="18664" xr:uid="{00000000-0005-0000-0000-000055100000}"/>
    <cellStyle name="Migliaia [0] 20 3 2 2 3" xfId="23966" xr:uid="{00000000-0005-0000-0000-000056100000}"/>
    <cellStyle name="Migliaia [0] 20 3 2 3" xfId="16013" xr:uid="{00000000-0005-0000-0000-000057100000}"/>
    <cellStyle name="Migliaia [0] 20 3 2 4" xfId="21315" xr:uid="{00000000-0005-0000-0000-000058100000}"/>
    <cellStyle name="Migliaia [0] 20 4" xfId="1970" xr:uid="{00000000-0005-0000-0000-000059100000}"/>
    <cellStyle name="Migliaia [0] 20 4 2" xfId="11854" xr:uid="{00000000-0005-0000-0000-00005A100000}"/>
    <cellStyle name="Migliaia [0] 20 4 2 2" xfId="15417" xr:uid="{00000000-0005-0000-0000-00005B100000}"/>
    <cellStyle name="Migliaia [0] 20 4 2 2 2" xfId="20763" xr:uid="{00000000-0005-0000-0000-00005C100000}"/>
    <cellStyle name="Migliaia [0] 20 4 2 2 3" xfId="26065" xr:uid="{00000000-0005-0000-0000-00005D100000}"/>
    <cellStyle name="Migliaia [0] 20 4 2 3" xfId="18112" xr:uid="{00000000-0005-0000-0000-00005E100000}"/>
    <cellStyle name="Migliaia [0] 20 4 2 4" xfId="23414" xr:uid="{00000000-0005-0000-0000-00005F100000}"/>
    <cellStyle name="Migliaia [0] 20 4 3" xfId="12847" xr:uid="{00000000-0005-0000-0000-000060100000}"/>
    <cellStyle name="Migliaia [0] 20 4 3 2" xfId="18665" xr:uid="{00000000-0005-0000-0000-000061100000}"/>
    <cellStyle name="Migliaia [0] 20 4 3 3" xfId="23967" xr:uid="{00000000-0005-0000-0000-000062100000}"/>
    <cellStyle name="Migliaia [0] 20 4 4" xfId="16014" xr:uid="{00000000-0005-0000-0000-000063100000}"/>
    <cellStyle name="Migliaia [0] 20 4 5" xfId="21316" xr:uid="{00000000-0005-0000-0000-000064100000}"/>
    <cellStyle name="Migliaia [0] 20 5" xfId="1971" xr:uid="{00000000-0005-0000-0000-000065100000}"/>
    <cellStyle name="Migliaia [0] 20 5 2" xfId="12848" xr:uid="{00000000-0005-0000-0000-000066100000}"/>
    <cellStyle name="Migliaia [0] 20 5 2 2" xfId="18666" xr:uid="{00000000-0005-0000-0000-000067100000}"/>
    <cellStyle name="Migliaia [0] 20 5 2 3" xfId="23968" xr:uid="{00000000-0005-0000-0000-000068100000}"/>
    <cellStyle name="Migliaia [0] 20 5 3" xfId="16015" xr:uid="{00000000-0005-0000-0000-000069100000}"/>
    <cellStyle name="Migliaia [0] 20 5 4" xfId="21317" xr:uid="{00000000-0005-0000-0000-00006A100000}"/>
    <cellStyle name="Migliaia [0] 20 6" xfId="12844" xr:uid="{00000000-0005-0000-0000-00006B100000}"/>
    <cellStyle name="Migliaia [0] 20 6 2" xfId="18662" xr:uid="{00000000-0005-0000-0000-00006C100000}"/>
    <cellStyle name="Migliaia [0] 20 6 3" xfId="23964" xr:uid="{00000000-0005-0000-0000-00006D100000}"/>
    <cellStyle name="Migliaia [0] 20 7" xfId="16011" xr:uid="{00000000-0005-0000-0000-00006E100000}"/>
    <cellStyle name="Migliaia [0] 20 8" xfId="21313"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50" xr:uid="{00000000-0005-0000-0000-000075100000}"/>
    <cellStyle name="Migliaia [0] 21 2 3 2 2" xfId="18668" xr:uid="{00000000-0005-0000-0000-000076100000}"/>
    <cellStyle name="Migliaia [0] 21 2 3 2 3" xfId="23970" xr:uid="{00000000-0005-0000-0000-000077100000}"/>
    <cellStyle name="Migliaia [0] 21 2 3 3" xfId="16017" xr:uid="{00000000-0005-0000-0000-000078100000}"/>
    <cellStyle name="Migliaia [0] 21 2 3 4" xfId="21319"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1" xr:uid="{00000000-0005-0000-0000-00007D100000}"/>
    <cellStyle name="Migliaia [0] 21 3 2 2 2" xfId="18669" xr:uid="{00000000-0005-0000-0000-00007E100000}"/>
    <cellStyle name="Migliaia [0] 21 3 2 2 3" xfId="23971" xr:uid="{00000000-0005-0000-0000-00007F100000}"/>
    <cellStyle name="Migliaia [0] 21 3 2 3" xfId="16018" xr:uid="{00000000-0005-0000-0000-000080100000}"/>
    <cellStyle name="Migliaia [0] 21 3 2 4" xfId="21320" xr:uid="{00000000-0005-0000-0000-000081100000}"/>
    <cellStyle name="Migliaia [0] 21 4" xfId="1978" xr:uid="{00000000-0005-0000-0000-000082100000}"/>
    <cellStyle name="Migliaia [0] 21 4 2" xfId="11855" xr:uid="{00000000-0005-0000-0000-000083100000}"/>
    <cellStyle name="Migliaia [0] 21 4 2 2" xfId="15418" xr:uid="{00000000-0005-0000-0000-000084100000}"/>
    <cellStyle name="Migliaia [0] 21 4 2 2 2" xfId="20764" xr:uid="{00000000-0005-0000-0000-000085100000}"/>
    <cellStyle name="Migliaia [0] 21 4 2 2 3" xfId="26066" xr:uid="{00000000-0005-0000-0000-000086100000}"/>
    <cellStyle name="Migliaia [0] 21 4 2 3" xfId="18113" xr:uid="{00000000-0005-0000-0000-000087100000}"/>
    <cellStyle name="Migliaia [0] 21 4 2 4" xfId="23415" xr:uid="{00000000-0005-0000-0000-000088100000}"/>
    <cellStyle name="Migliaia [0] 21 4 3" xfId="12852" xr:uid="{00000000-0005-0000-0000-000089100000}"/>
    <cellStyle name="Migliaia [0] 21 4 3 2" xfId="18670" xr:uid="{00000000-0005-0000-0000-00008A100000}"/>
    <cellStyle name="Migliaia [0] 21 4 3 3" xfId="23972" xr:uid="{00000000-0005-0000-0000-00008B100000}"/>
    <cellStyle name="Migliaia [0] 21 4 4" xfId="16019" xr:uid="{00000000-0005-0000-0000-00008C100000}"/>
    <cellStyle name="Migliaia [0] 21 4 5" xfId="21321" xr:uid="{00000000-0005-0000-0000-00008D100000}"/>
    <cellStyle name="Migliaia [0] 21 5" xfId="1979" xr:uid="{00000000-0005-0000-0000-00008E100000}"/>
    <cellStyle name="Migliaia [0] 21 5 2" xfId="12853" xr:uid="{00000000-0005-0000-0000-00008F100000}"/>
    <cellStyle name="Migliaia [0] 21 5 2 2" xfId="18671" xr:uid="{00000000-0005-0000-0000-000090100000}"/>
    <cellStyle name="Migliaia [0] 21 5 2 3" xfId="23973" xr:uid="{00000000-0005-0000-0000-000091100000}"/>
    <cellStyle name="Migliaia [0] 21 5 3" xfId="16020" xr:uid="{00000000-0005-0000-0000-000092100000}"/>
    <cellStyle name="Migliaia [0] 21 5 4" xfId="21322" xr:uid="{00000000-0005-0000-0000-000093100000}"/>
    <cellStyle name="Migliaia [0] 21 6" xfId="12849" xr:uid="{00000000-0005-0000-0000-000094100000}"/>
    <cellStyle name="Migliaia [0] 21 6 2" xfId="18667" xr:uid="{00000000-0005-0000-0000-000095100000}"/>
    <cellStyle name="Migliaia [0] 21 6 3" xfId="23969" xr:uid="{00000000-0005-0000-0000-000096100000}"/>
    <cellStyle name="Migliaia [0] 21 7" xfId="16016" xr:uid="{00000000-0005-0000-0000-000097100000}"/>
    <cellStyle name="Migliaia [0] 21 8" xfId="21318"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5" xr:uid="{00000000-0005-0000-0000-00009E100000}"/>
    <cellStyle name="Migliaia [0] 22 2 3 2 2" xfId="18673" xr:uid="{00000000-0005-0000-0000-00009F100000}"/>
    <cellStyle name="Migliaia [0] 22 2 3 2 3" xfId="23975" xr:uid="{00000000-0005-0000-0000-0000A0100000}"/>
    <cellStyle name="Migliaia [0] 22 2 3 3" xfId="16022" xr:uid="{00000000-0005-0000-0000-0000A1100000}"/>
    <cellStyle name="Migliaia [0] 22 2 3 4" xfId="21324"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6" xr:uid="{00000000-0005-0000-0000-0000A6100000}"/>
    <cellStyle name="Migliaia [0] 22 3 2 2 2" xfId="18674" xr:uid="{00000000-0005-0000-0000-0000A7100000}"/>
    <cellStyle name="Migliaia [0] 22 3 2 2 3" xfId="23976" xr:uid="{00000000-0005-0000-0000-0000A8100000}"/>
    <cellStyle name="Migliaia [0] 22 3 2 3" xfId="16023" xr:uid="{00000000-0005-0000-0000-0000A9100000}"/>
    <cellStyle name="Migliaia [0] 22 3 2 4" xfId="21325" xr:uid="{00000000-0005-0000-0000-0000AA100000}"/>
    <cellStyle name="Migliaia [0] 22 4" xfId="1986" xr:uid="{00000000-0005-0000-0000-0000AB100000}"/>
    <cellStyle name="Migliaia [0] 22 4 2" xfId="11856" xr:uid="{00000000-0005-0000-0000-0000AC100000}"/>
    <cellStyle name="Migliaia [0] 22 4 2 2" xfId="15419" xr:uid="{00000000-0005-0000-0000-0000AD100000}"/>
    <cellStyle name="Migliaia [0] 22 4 2 2 2" xfId="20765" xr:uid="{00000000-0005-0000-0000-0000AE100000}"/>
    <cellStyle name="Migliaia [0] 22 4 2 2 3" xfId="26067" xr:uid="{00000000-0005-0000-0000-0000AF100000}"/>
    <cellStyle name="Migliaia [0] 22 4 2 3" xfId="18114" xr:uid="{00000000-0005-0000-0000-0000B0100000}"/>
    <cellStyle name="Migliaia [0] 22 4 2 4" xfId="23416" xr:uid="{00000000-0005-0000-0000-0000B1100000}"/>
    <cellStyle name="Migliaia [0] 22 4 3" xfId="12857" xr:uid="{00000000-0005-0000-0000-0000B2100000}"/>
    <cellStyle name="Migliaia [0] 22 4 3 2" xfId="18675" xr:uid="{00000000-0005-0000-0000-0000B3100000}"/>
    <cellStyle name="Migliaia [0] 22 4 3 3" xfId="23977" xr:uid="{00000000-0005-0000-0000-0000B4100000}"/>
    <cellStyle name="Migliaia [0] 22 4 4" xfId="16024" xr:uid="{00000000-0005-0000-0000-0000B5100000}"/>
    <cellStyle name="Migliaia [0] 22 4 5" xfId="21326" xr:uid="{00000000-0005-0000-0000-0000B6100000}"/>
    <cellStyle name="Migliaia [0] 22 5" xfId="1987" xr:uid="{00000000-0005-0000-0000-0000B7100000}"/>
    <cellStyle name="Migliaia [0] 22 5 2" xfId="12858" xr:uid="{00000000-0005-0000-0000-0000B8100000}"/>
    <cellStyle name="Migliaia [0] 22 5 2 2" xfId="18676" xr:uid="{00000000-0005-0000-0000-0000B9100000}"/>
    <cellStyle name="Migliaia [0] 22 5 2 3" xfId="23978" xr:uid="{00000000-0005-0000-0000-0000BA100000}"/>
    <cellStyle name="Migliaia [0] 22 5 3" xfId="16025" xr:uid="{00000000-0005-0000-0000-0000BB100000}"/>
    <cellStyle name="Migliaia [0] 22 5 4" xfId="21327" xr:uid="{00000000-0005-0000-0000-0000BC100000}"/>
    <cellStyle name="Migliaia [0] 22 6" xfId="12854" xr:uid="{00000000-0005-0000-0000-0000BD100000}"/>
    <cellStyle name="Migliaia [0] 22 6 2" xfId="18672" xr:uid="{00000000-0005-0000-0000-0000BE100000}"/>
    <cellStyle name="Migliaia [0] 22 6 3" xfId="23974" xr:uid="{00000000-0005-0000-0000-0000BF100000}"/>
    <cellStyle name="Migliaia [0] 22 7" xfId="16021" xr:uid="{00000000-0005-0000-0000-0000C0100000}"/>
    <cellStyle name="Migliaia [0] 22 8" xfId="21323"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60" xr:uid="{00000000-0005-0000-0000-0000C7100000}"/>
    <cellStyle name="Migliaia [0] 23 2 3 2 2" xfId="18678" xr:uid="{00000000-0005-0000-0000-0000C8100000}"/>
    <cellStyle name="Migliaia [0] 23 2 3 2 3" xfId="23980" xr:uid="{00000000-0005-0000-0000-0000C9100000}"/>
    <cellStyle name="Migliaia [0] 23 2 3 3" xfId="16027" xr:uid="{00000000-0005-0000-0000-0000CA100000}"/>
    <cellStyle name="Migliaia [0] 23 2 3 4" xfId="21329"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1" xr:uid="{00000000-0005-0000-0000-0000CF100000}"/>
    <cellStyle name="Migliaia [0] 23 3 2 2 2" xfId="18679" xr:uid="{00000000-0005-0000-0000-0000D0100000}"/>
    <cellStyle name="Migliaia [0] 23 3 2 2 3" xfId="23981" xr:uid="{00000000-0005-0000-0000-0000D1100000}"/>
    <cellStyle name="Migliaia [0] 23 3 2 3" xfId="16028" xr:uid="{00000000-0005-0000-0000-0000D2100000}"/>
    <cellStyle name="Migliaia [0] 23 3 2 4" xfId="21330" xr:uid="{00000000-0005-0000-0000-0000D3100000}"/>
    <cellStyle name="Migliaia [0] 23 4" xfId="1994" xr:uid="{00000000-0005-0000-0000-0000D4100000}"/>
    <cellStyle name="Migliaia [0] 23 4 2" xfId="11857" xr:uid="{00000000-0005-0000-0000-0000D5100000}"/>
    <cellStyle name="Migliaia [0] 23 4 2 2" xfId="15420" xr:uid="{00000000-0005-0000-0000-0000D6100000}"/>
    <cellStyle name="Migliaia [0] 23 4 2 2 2" xfId="20766" xr:uid="{00000000-0005-0000-0000-0000D7100000}"/>
    <cellStyle name="Migliaia [0] 23 4 2 2 3" xfId="26068" xr:uid="{00000000-0005-0000-0000-0000D8100000}"/>
    <cellStyle name="Migliaia [0] 23 4 2 3" xfId="18115" xr:uid="{00000000-0005-0000-0000-0000D9100000}"/>
    <cellStyle name="Migliaia [0] 23 4 2 4" xfId="23417" xr:uid="{00000000-0005-0000-0000-0000DA100000}"/>
    <cellStyle name="Migliaia [0] 23 4 3" xfId="12862" xr:uid="{00000000-0005-0000-0000-0000DB100000}"/>
    <cellStyle name="Migliaia [0] 23 4 3 2" xfId="18680" xr:uid="{00000000-0005-0000-0000-0000DC100000}"/>
    <cellStyle name="Migliaia [0] 23 4 3 3" xfId="23982" xr:uid="{00000000-0005-0000-0000-0000DD100000}"/>
    <cellStyle name="Migliaia [0] 23 4 4" xfId="16029" xr:uid="{00000000-0005-0000-0000-0000DE100000}"/>
    <cellStyle name="Migliaia [0] 23 4 5" xfId="21331" xr:uid="{00000000-0005-0000-0000-0000DF100000}"/>
    <cellStyle name="Migliaia [0] 23 5" xfId="1995" xr:uid="{00000000-0005-0000-0000-0000E0100000}"/>
    <cellStyle name="Migliaia [0] 23 5 2" xfId="12863" xr:uid="{00000000-0005-0000-0000-0000E1100000}"/>
    <cellStyle name="Migliaia [0] 23 5 2 2" xfId="18681" xr:uid="{00000000-0005-0000-0000-0000E2100000}"/>
    <cellStyle name="Migliaia [0] 23 5 2 3" xfId="23983" xr:uid="{00000000-0005-0000-0000-0000E3100000}"/>
    <cellStyle name="Migliaia [0] 23 5 3" xfId="16030" xr:uid="{00000000-0005-0000-0000-0000E4100000}"/>
    <cellStyle name="Migliaia [0] 23 5 4" xfId="21332" xr:uid="{00000000-0005-0000-0000-0000E5100000}"/>
    <cellStyle name="Migliaia [0] 23 6" xfId="12859" xr:uid="{00000000-0005-0000-0000-0000E6100000}"/>
    <cellStyle name="Migliaia [0] 23 6 2" xfId="18677" xr:uid="{00000000-0005-0000-0000-0000E7100000}"/>
    <cellStyle name="Migliaia [0] 23 6 3" xfId="23979" xr:uid="{00000000-0005-0000-0000-0000E8100000}"/>
    <cellStyle name="Migliaia [0] 23 7" xfId="16026" xr:uid="{00000000-0005-0000-0000-0000E9100000}"/>
    <cellStyle name="Migliaia [0] 23 8" xfId="21328"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5" xr:uid="{00000000-0005-0000-0000-0000F0100000}"/>
    <cellStyle name="Migliaia [0] 24 2 3 2 2" xfId="18683" xr:uid="{00000000-0005-0000-0000-0000F1100000}"/>
    <cellStyle name="Migliaia [0] 24 2 3 2 3" xfId="23985" xr:uid="{00000000-0005-0000-0000-0000F2100000}"/>
    <cellStyle name="Migliaia [0] 24 2 3 3" xfId="16032" xr:uid="{00000000-0005-0000-0000-0000F3100000}"/>
    <cellStyle name="Migliaia [0] 24 2 3 4" xfId="21334"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6" xr:uid="{00000000-0005-0000-0000-0000F8100000}"/>
    <cellStyle name="Migliaia [0] 24 3 2 2 2" xfId="18684" xr:uid="{00000000-0005-0000-0000-0000F9100000}"/>
    <cellStyle name="Migliaia [0] 24 3 2 2 3" xfId="23986" xr:uid="{00000000-0005-0000-0000-0000FA100000}"/>
    <cellStyle name="Migliaia [0] 24 3 2 3" xfId="16033" xr:uid="{00000000-0005-0000-0000-0000FB100000}"/>
    <cellStyle name="Migliaia [0] 24 3 2 4" xfId="21335" xr:uid="{00000000-0005-0000-0000-0000FC100000}"/>
    <cellStyle name="Migliaia [0] 24 4" xfId="2002" xr:uid="{00000000-0005-0000-0000-0000FD100000}"/>
    <cellStyle name="Migliaia [0] 24 4 2" xfId="11858" xr:uid="{00000000-0005-0000-0000-0000FE100000}"/>
    <cellStyle name="Migliaia [0] 24 4 2 2" xfId="15421" xr:uid="{00000000-0005-0000-0000-0000FF100000}"/>
    <cellStyle name="Migliaia [0] 24 4 2 2 2" xfId="20767" xr:uid="{00000000-0005-0000-0000-000000110000}"/>
    <cellStyle name="Migliaia [0] 24 4 2 2 3" xfId="26069" xr:uid="{00000000-0005-0000-0000-000001110000}"/>
    <cellStyle name="Migliaia [0] 24 4 2 3" xfId="18116" xr:uid="{00000000-0005-0000-0000-000002110000}"/>
    <cellStyle name="Migliaia [0] 24 4 2 4" xfId="23418" xr:uid="{00000000-0005-0000-0000-000003110000}"/>
    <cellStyle name="Migliaia [0] 24 4 3" xfId="12867" xr:uid="{00000000-0005-0000-0000-000004110000}"/>
    <cellStyle name="Migliaia [0] 24 4 3 2" xfId="18685" xr:uid="{00000000-0005-0000-0000-000005110000}"/>
    <cellStyle name="Migliaia [0] 24 4 3 3" xfId="23987" xr:uid="{00000000-0005-0000-0000-000006110000}"/>
    <cellStyle name="Migliaia [0] 24 4 4" xfId="16034" xr:uid="{00000000-0005-0000-0000-000007110000}"/>
    <cellStyle name="Migliaia [0] 24 4 5" xfId="21336" xr:uid="{00000000-0005-0000-0000-000008110000}"/>
    <cellStyle name="Migliaia [0] 24 5" xfId="2003" xr:uid="{00000000-0005-0000-0000-000009110000}"/>
    <cellStyle name="Migliaia [0] 24 5 2" xfId="12868" xr:uid="{00000000-0005-0000-0000-00000A110000}"/>
    <cellStyle name="Migliaia [0] 24 5 2 2" xfId="18686" xr:uid="{00000000-0005-0000-0000-00000B110000}"/>
    <cellStyle name="Migliaia [0] 24 5 2 3" xfId="23988" xr:uid="{00000000-0005-0000-0000-00000C110000}"/>
    <cellStyle name="Migliaia [0] 24 5 3" xfId="16035" xr:uid="{00000000-0005-0000-0000-00000D110000}"/>
    <cellStyle name="Migliaia [0] 24 5 4" xfId="21337" xr:uid="{00000000-0005-0000-0000-00000E110000}"/>
    <cellStyle name="Migliaia [0] 24 6" xfId="12864" xr:uid="{00000000-0005-0000-0000-00000F110000}"/>
    <cellStyle name="Migliaia [0] 24 6 2" xfId="18682" xr:uid="{00000000-0005-0000-0000-000010110000}"/>
    <cellStyle name="Migliaia [0] 24 6 3" xfId="23984" xr:uid="{00000000-0005-0000-0000-000011110000}"/>
    <cellStyle name="Migliaia [0] 24 7" xfId="16031" xr:uid="{00000000-0005-0000-0000-000012110000}"/>
    <cellStyle name="Migliaia [0] 24 8" xfId="21333"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70" xr:uid="{00000000-0005-0000-0000-000019110000}"/>
    <cellStyle name="Migliaia [0] 25 2 3 2 2" xfId="18688" xr:uid="{00000000-0005-0000-0000-00001A110000}"/>
    <cellStyle name="Migliaia [0] 25 2 3 2 3" xfId="23990" xr:uid="{00000000-0005-0000-0000-00001B110000}"/>
    <cellStyle name="Migliaia [0] 25 2 3 3" xfId="16037" xr:uid="{00000000-0005-0000-0000-00001C110000}"/>
    <cellStyle name="Migliaia [0] 25 2 3 4" xfId="21339"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1" xr:uid="{00000000-0005-0000-0000-000021110000}"/>
    <cellStyle name="Migliaia [0] 25 3 2 2 2" xfId="18689" xr:uid="{00000000-0005-0000-0000-000022110000}"/>
    <cellStyle name="Migliaia [0] 25 3 2 2 3" xfId="23991" xr:uid="{00000000-0005-0000-0000-000023110000}"/>
    <cellStyle name="Migliaia [0] 25 3 2 3" xfId="16038" xr:uid="{00000000-0005-0000-0000-000024110000}"/>
    <cellStyle name="Migliaia [0] 25 3 2 4" xfId="21340" xr:uid="{00000000-0005-0000-0000-000025110000}"/>
    <cellStyle name="Migliaia [0] 25 4" xfId="2010" xr:uid="{00000000-0005-0000-0000-000026110000}"/>
    <cellStyle name="Migliaia [0] 25 4 2" xfId="11859" xr:uid="{00000000-0005-0000-0000-000027110000}"/>
    <cellStyle name="Migliaia [0] 25 4 2 2" xfId="15422" xr:uid="{00000000-0005-0000-0000-000028110000}"/>
    <cellStyle name="Migliaia [0] 25 4 2 2 2" xfId="20768" xr:uid="{00000000-0005-0000-0000-000029110000}"/>
    <cellStyle name="Migliaia [0] 25 4 2 2 3" xfId="26070" xr:uid="{00000000-0005-0000-0000-00002A110000}"/>
    <cellStyle name="Migliaia [0] 25 4 2 3" xfId="18117" xr:uid="{00000000-0005-0000-0000-00002B110000}"/>
    <cellStyle name="Migliaia [0] 25 4 2 4" xfId="23419" xr:uid="{00000000-0005-0000-0000-00002C110000}"/>
    <cellStyle name="Migliaia [0] 25 4 3" xfId="12872" xr:uid="{00000000-0005-0000-0000-00002D110000}"/>
    <cellStyle name="Migliaia [0] 25 4 3 2" xfId="18690" xr:uid="{00000000-0005-0000-0000-00002E110000}"/>
    <cellStyle name="Migliaia [0] 25 4 3 3" xfId="23992" xr:uid="{00000000-0005-0000-0000-00002F110000}"/>
    <cellStyle name="Migliaia [0] 25 4 4" xfId="16039" xr:uid="{00000000-0005-0000-0000-000030110000}"/>
    <cellStyle name="Migliaia [0] 25 4 5" xfId="21341" xr:uid="{00000000-0005-0000-0000-000031110000}"/>
    <cellStyle name="Migliaia [0] 25 5" xfId="2011" xr:uid="{00000000-0005-0000-0000-000032110000}"/>
    <cellStyle name="Migliaia [0] 25 5 2" xfId="12873" xr:uid="{00000000-0005-0000-0000-000033110000}"/>
    <cellStyle name="Migliaia [0] 25 5 2 2" xfId="18691" xr:uid="{00000000-0005-0000-0000-000034110000}"/>
    <cellStyle name="Migliaia [0] 25 5 2 3" xfId="23993" xr:uid="{00000000-0005-0000-0000-000035110000}"/>
    <cellStyle name="Migliaia [0] 25 5 3" xfId="16040" xr:uid="{00000000-0005-0000-0000-000036110000}"/>
    <cellStyle name="Migliaia [0] 25 5 4" xfId="21342" xr:uid="{00000000-0005-0000-0000-000037110000}"/>
    <cellStyle name="Migliaia [0] 25 6" xfId="12869" xr:uid="{00000000-0005-0000-0000-000038110000}"/>
    <cellStyle name="Migliaia [0] 25 6 2" xfId="18687" xr:uid="{00000000-0005-0000-0000-000039110000}"/>
    <cellStyle name="Migliaia [0] 25 6 3" xfId="23989" xr:uid="{00000000-0005-0000-0000-00003A110000}"/>
    <cellStyle name="Migliaia [0] 25 7" xfId="16036" xr:uid="{00000000-0005-0000-0000-00003B110000}"/>
    <cellStyle name="Migliaia [0] 25 8" xfId="21338"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5" xr:uid="{00000000-0005-0000-0000-000042110000}"/>
    <cellStyle name="Migliaia [0] 26 2 3 2 2" xfId="18693" xr:uid="{00000000-0005-0000-0000-000043110000}"/>
    <cellStyle name="Migliaia [0] 26 2 3 2 3" xfId="23995" xr:uid="{00000000-0005-0000-0000-000044110000}"/>
    <cellStyle name="Migliaia [0] 26 2 3 3" xfId="16042" xr:uid="{00000000-0005-0000-0000-000045110000}"/>
    <cellStyle name="Migliaia [0] 26 2 3 4" xfId="21344"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6" xr:uid="{00000000-0005-0000-0000-00004A110000}"/>
    <cellStyle name="Migliaia [0] 26 3 2 2 2" xfId="18694" xr:uid="{00000000-0005-0000-0000-00004B110000}"/>
    <cellStyle name="Migliaia [0] 26 3 2 2 3" xfId="23996" xr:uid="{00000000-0005-0000-0000-00004C110000}"/>
    <cellStyle name="Migliaia [0] 26 3 2 3" xfId="16043" xr:uid="{00000000-0005-0000-0000-00004D110000}"/>
    <cellStyle name="Migliaia [0] 26 3 2 4" xfId="21345" xr:uid="{00000000-0005-0000-0000-00004E110000}"/>
    <cellStyle name="Migliaia [0] 26 4" xfId="2018" xr:uid="{00000000-0005-0000-0000-00004F110000}"/>
    <cellStyle name="Migliaia [0] 26 4 2" xfId="11860" xr:uid="{00000000-0005-0000-0000-000050110000}"/>
    <cellStyle name="Migliaia [0] 26 4 2 2" xfId="15423" xr:uid="{00000000-0005-0000-0000-000051110000}"/>
    <cellStyle name="Migliaia [0] 26 4 2 2 2" xfId="20769" xr:uid="{00000000-0005-0000-0000-000052110000}"/>
    <cellStyle name="Migliaia [0] 26 4 2 2 3" xfId="26071" xr:uid="{00000000-0005-0000-0000-000053110000}"/>
    <cellStyle name="Migliaia [0] 26 4 2 3" xfId="18118" xr:uid="{00000000-0005-0000-0000-000054110000}"/>
    <cellStyle name="Migliaia [0] 26 4 2 4" xfId="23420" xr:uid="{00000000-0005-0000-0000-000055110000}"/>
    <cellStyle name="Migliaia [0] 26 4 3" xfId="12877" xr:uid="{00000000-0005-0000-0000-000056110000}"/>
    <cellStyle name="Migliaia [0] 26 4 3 2" xfId="18695" xr:uid="{00000000-0005-0000-0000-000057110000}"/>
    <cellStyle name="Migliaia [0] 26 4 3 3" xfId="23997" xr:uid="{00000000-0005-0000-0000-000058110000}"/>
    <cellStyle name="Migliaia [0] 26 4 4" xfId="16044" xr:uid="{00000000-0005-0000-0000-000059110000}"/>
    <cellStyle name="Migliaia [0] 26 4 5" xfId="21346" xr:uid="{00000000-0005-0000-0000-00005A110000}"/>
    <cellStyle name="Migliaia [0] 26 5" xfId="2019" xr:uid="{00000000-0005-0000-0000-00005B110000}"/>
    <cellStyle name="Migliaia [0] 26 5 2" xfId="12878" xr:uid="{00000000-0005-0000-0000-00005C110000}"/>
    <cellStyle name="Migliaia [0] 26 5 2 2" xfId="18696" xr:uid="{00000000-0005-0000-0000-00005D110000}"/>
    <cellStyle name="Migliaia [0] 26 5 2 3" xfId="23998" xr:uid="{00000000-0005-0000-0000-00005E110000}"/>
    <cellStyle name="Migliaia [0] 26 5 3" xfId="16045" xr:uid="{00000000-0005-0000-0000-00005F110000}"/>
    <cellStyle name="Migliaia [0] 26 5 4" xfId="21347" xr:uid="{00000000-0005-0000-0000-000060110000}"/>
    <cellStyle name="Migliaia [0] 26 6" xfId="12874" xr:uid="{00000000-0005-0000-0000-000061110000}"/>
    <cellStyle name="Migliaia [0] 26 6 2" xfId="18692" xr:uid="{00000000-0005-0000-0000-000062110000}"/>
    <cellStyle name="Migliaia [0] 26 6 3" xfId="23994" xr:uid="{00000000-0005-0000-0000-000063110000}"/>
    <cellStyle name="Migliaia [0] 26 7" xfId="16041" xr:uid="{00000000-0005-0000-0000-000064110000}"/>
    <cellStyle name="Migliaia [0] 26 8" xfId="21343"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80" xr:uid="{00000000-0005-0000-0000-00006B110000}"/>
    <cellStyle name="Migliaia [0] 27 2 3 2 2" xfId="18698" xr:uid="{00000000-0005-0000-0000-00006C110000}"/>
    <cellStyle name="Migliaia [0] 27 2 3 2 3" xfId="24000" xr:uid="{00000000-0005-0000-0000-00006D110000}"/>
    <cellStyle name="Migliaia [0] 27 2 3 3" xfId="16047" xr:uid="{00000000-0005-0000-0000-00006E110000}"/>
    <cellStyle name="Migliaia [0] 27 2 3 4" xfId="21349"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1" xr:uid="{00000000-0005-0000-0000-000073110000}"/>
    <cellStyle name="Migliaia [0] 27 3 2 2 2" xfId="18699" xr:uid="{00000000-0005-0000-0000-000074110000}"/>
    <cellStyle name="Migliaia [0] 27 3 2 2 3" xfId="24001" xr:uid="{00000000-0005-0000-0000-000075110000}"/>
    <cellStyle name="Migliaia [0] 27 3 2 3" xfId="16048" xr:uid="{00000000-0005-0000-0000-000076110000}"/>
    <cellStyle name="Migliaia [0] 27 3 2 4" xfId="21350" xr:uid="{00000000-0005-0000-0000-000077110000}"/>
    <cellStyle name="Migliaia [0] 27 4" xfId="2026" xr:uid="{00000000-0005-0000-0000-000078110000}"/>
    <cellStyle name="Migliaia [0] 27 4 2" xfId="11861" xr:uid="{00000000-0005-0000-0000-000079110000}"/>
    <cellStyle name="Migliaia [0] 27 4 2 2" xfId="15424" xr:uid="{00000000-0005-0000-0000-00007A110000}"/>
    <cellStyle name="Migliaia [0] 27 4 2 2 2" xfId="20770" xr:uid="{00000000-0005-0000-0000-00007B110000}"/>
    <cellStyle name="Migliaia [0] 27 4 2 2 3" xfId="26072" xr:uid="{00000000-0005-0000-0000-00007C110000}"/>
    <cellStyle name="Migliaia [0] 27 4 2 3" xfId="18119" xr:uid="{00000000-0005-0000-0000-00007D110000}"/>
    <cellStyle name="Migliaia [0] 27 4 2 4" xfId="23421" xr:uid="{00000000-0005-0000-0000-00007E110000}"/>
    <cellStyle name="Migliaia [0] 27 4 3" xfId="12882" xr:uid="{00000000-0005-0000-0000-00007F110000}"/>
    <cellStyle name="Migliaia [0] 27 4 3 2" xfId="18700" xr:uid="{00000000-0005-0000-0000-000080110000}"/>
    <cellStyle name="Migliaia [0] 27 4 3 3" xfId="24002" xr:uid="{00000000-0005-0000-0000-000081110000}"/>
    <cellStyle name="Migliaia [0] 27 4 4" xfId="16049" xr:uid="{00000000-0005-0000-0000-000082110000}"/>
    <cellStyle name="Migliaia [0] 27 4 5" xfId="21351" xr:uid="{00000000-0005-0000-0000-000083110000}"/>
    <cellStyle name="Migliaia [0] 27 5" xfId="2027" xr:uid="{00000000-0005-0000-0000-000084110000}"/>
    <cellStyle name="Migliaia [0] 27 5 2" xfId="12883" xr:uid="{00000000-0005-0000-0000-000085110000}"/>
    <cellStyle name="Migliaia [0] 27 5 2 2" xfId="18701" xr:uid="{00000000-0005-0000-0000-000086110000}"/>
    <cellStyle name="Migliaia [0] 27 5 2 3" xfId="24003" xr:uid="{00000000-0005-0000-0000-000087110000}"/>
    <cellStyle name="Migliaia [0] 27 5 3" xfId="16050" xr:uid="{00000000-0005-0000-0000-000088110000}"/>
    <cellStyle name="Migliaia [0] 27 5 4" xfId="21352" xr:uid="{00000000-0005-0000-0000-000089110000}"/>
    <cellStyle name="Migliaia [0] 27 6" xfId="12879" xr:uid="{00000000-0005-0000-0000-00008A110000}"/>
    <cellStyle name="Migliaia [0] 27 6 2" xfId="18697" xr:uid="{00000000-0005-0000-0000-00008B110000}"/>
    <cellStyle name="Migliaia [0] 27 6 3" xfId="23999" xr:uid="{00000000-0005-0000-0000-00008C110000}"/>
    <cellStyle name="Migliaia [0] 27 7" xfId="16046" xr:uid="{00000000-0005-0000-0000-00008D110000}"/>
    <cellStyle name="Migliaia [0] 27 8" xfId="21348"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5" xr:uid="{00000000-0005-0000-0000-000094110000}"/>
    <cellStyle name="Migliaia [0] 28 2 3 2 2" xfId="18703" xr:uid="{00000000-0005-0000-0000-000095110000}"/>
    <cellStyle name="Migliaia [0] 28 2 3 2 3" xfId="24005" xr:uid="{00000000-0005-0000-0000-000096110000}"/>
    <cellStyle name="Migliaia [0] 28 2 3 3" xfId="16052" xr:uid="{00000000-0005-0000-0000-000097110000}"/>
    <cellStyle name="Migliaia [0] 28 2 3 4" xfId="21354"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6" xr:uid="{00000000-0005-0000-0000-00009C110000}"/>
    <cellStyle name="Migliaia [0] 28 3 2 2 2" xfId="18704" xr:uid="{00000000-0005-0000-0000-00009D110000}"/>
    <cellStyle name="Migliaia [0] 28 3 2 2 3" xfId="24006" xr:uid="{00000000-0005-0000-0000-00009E110000}"/>
    <cellStyle name="Migliaia [0] 28 3 2 3" xfId="16053" xr:uid="{00000000-0005-0000-0000-00009F110000}"/>
    <cellStyle name="Migliaia [0] 28 3 2 4" xfId="21355" xr:uid="{00000000-0005-0000-0000-0000A0110000}"/>
    <cellStyle name="Migliaia [0] 28 4" xfId="2034" xr:uid="{00000000-0005-0000-0000-0000A1110000}"/>
    <cellStyle name="Migliaia [0] 28 4 2" xfId="11862" xr:uid="{00000000-0005-0000-0000-0000A2110000}"/>
    <cellStyle name="Migliaia [0] 28 4 2 2" xfId="15425" xr:uid="{00000000-0005-0000-0000-0000A3110000}"/>
    <cellStyle name="Migliaia [0] 28 4 2 2 2" xfId="20771" xr:uid="{00000000-0005-0000-0000-0000A4110000}"/>
    <cellStyle name="Migliaia [0] 28 4 2 2 3" xfId="26073" xr:uid="{00000000-0005-0000-0000-0000A5110000}"/>
    <cellStyle name="Migliaia [0] 28 4 2 3" xfId="18120" xr:uid="{00000000-0005-0000-0000-0000A6110000}"/>
    <cellStyle name="Migliaia [0] 28 4 2 4" xfId="23422" xr:uid="{00000000-0005-0000-0000-0000A7110000}"/>
    <cellStyle name="Migliaia [0] 28 4 3" xfId="12887" xr:uid="{00000000-0005-0000-0000-0000A8110000}"/>
    <cellStyle name="Migliaia [0] 28 4 3 2" xfId="18705" xr:uid="{00000000-0005-0000-0000-0000A9110000}"/>
    <cellStyle name="Migliaia [0] 28 4 3 3" xfId="24007" xr:uid="{00000000-0005-0000-0000-0000AA110000}"/>
    <cellStyle name="Migliaia [0] 28 4 4" xfId="16054" xr:uid="{00000000-0005-0000-0000-0000AB110000}"/>
    <cellStyle name="Migliaia [0] 28 4 5" xfId="21356" xr:uid="{00000000-0005-0000-0000-0000AC110000}"/>
    <cellStyle name="Migliaia [0] 28 5" xfId="2035" xr:uid="{00000000-0005-0000-0000-0000AD110000}"/>
    <cellStyle name="Migliaia [0] 28 5 2" xfId="12888" xr:uid="{00000000-0005-0000-0000-0000AE110000}"/>
    <cellStyle name="Migliaia [0] 28 5 2 2" xfId="18706" xr:uid="{00000000-0005-0000-0000-0000AF110000}"/>
    <cellStyle name="Migliaia [0] 28 5 2 3" xfId="24008" xr:uid="{00000000-0005-0000-0000-0000B0110000}"/>
    <cellStyle name="Migliaia [0] 28 5 3" xfId="16055" xr:uid="{00000000-0005-0000-0000-0000B1110000}"/>
    <cellStyle name="Migliaia [0] 28 5 4" xfId="21357" xr:uid="{00000000-0005-0000-0000-0000B2110000}"/>
    <cellStyle name="Migliaia [0] 28 6" xfId="12884" xr:uid="{00000000-0005-0000-0000-0000B3110000}"/>
    <cellStyle name="Migliaia [0] 28 6 2" xfId="18702" xr:uid="{00000000-0005-0000-0000-0000B4110000}"/>
    <cellStyle name="Migliaia [0] 28 6 3" xfId="24004" xr:uid="{00000000-0005-0000-0000-0000B5110000}"/>
    <cellStyle name="Migliaia [0] 28 7" xfId="16051" xr:uid="{00000000-0005-0000-0000-0000B6110000}"/>
    <cellStyle name="Migliaia [0] 28 8" xfId="21353"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90" xr:uid="{00000000-0005-0000-0000-0000BD110000}"/>
    <cellStyle name="Migliaia [0] 29 2 3 2 2" xfId="18708" xr:uid="{00000000-0005-0000-0000-0000BE110000}"/>
    <cellStyle name="Migliaia [0] 29 2 3 2 3" xfId="24010" xr:uid="{00000000-0005-0000-0000-0000BF110000}"/>
    <cellStyle name="Migliaia [0] 29 2 3 3" xfId="16057" xr:uid="{00000000-0005-0000-0000-0000C0110000}"/>
    <cellStyle name="Migliaia [0] 29 2 3 4" xfId="21359"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1" xr:uid="{00000000-0005-0000-0000-0000C5110000}"/>
    <cellStyle name="Migliaia [0] 29 3 2 2 2" xfId="18709" xr:uid="{00000000-0005-0000-0000-0000C6110000}"/>
    <cellStyle name="Migliaia [0] 29 3 2 2 3" xfId="24011" xr:uid="{00000000-0005-0000-0000-0000C7110000}"/>
    <cellStyle name="Migliaia [0] 29 3 2 3" xfId="16058" xr:uid="{00000000-0005-0000-0000-0000C8110000}"/>
    <cellStyle name="Migliaia [0] 29 3 2 4" xfId="21360" xr:uid="{00000000-0005-0000-0000-0000C9110000}"/>
    <cellStyle name="Migliaia [0] 29 4" xfId="2042" xr:uid="{00000000-0005-0000-0000-0000CA110000}"/>
    <cellStyle name="Migliaia [0] 29 4 2" xfId="11863" xr:uid="{00000000-0005-0000-0000-0000CB110000}"/>
    <cellStyle name="Migliaia [0] 29 4 2 2" xfId="15426" xr:uid="{00000000-0005-0000-0000-0000CC110000}"/>
    <cellStyle name="Migliaia [0] 29 4 2 2 2" xfId="20772" xr:uid="{00000000-0005-0000-0000-0000CD110000}"/>
    <cellStyle name="Migliaia [0] 29 4 2 2 3" xfId="26074" xr:uid="{00000000-0005-0000-0000-0000CE110000}"/>
    <cellStyle name="Migliaia [0] 29 4 2 3" xfId="18121" xr:uid="{00000000-0005-0000-0000-0000CF110000}"/>
    <cellStyle name="Migliaia [0] 29 4 2 4" xfId="23423" xr:uid="{00000000-0005-0000-0000-0000D0110000}"/>
    <cellStyle name="Migliaia [0] 29 4 3" xfId="12892" xr:uid="{00000000-0005-0000-0000-0000D1110000}"/>
    <cellStyle name="Migliaia [0] 29 4 3 2" xfId="18710" xr:uid="{00000000-0005-0000-0000-0000D2110000}"/>
    <cellStyle name="Migliaia [0] 29 4 3 3" xfId="24012" xr:uid="{00000000-0005-0000-0000-0000D3110000}"/>
    <cellStyle name="Migliaia [0] 29 4 4" xfId="16059" xr:uid="{00000000-0005-0000-0000-0000D4110000}"/>
    <cellStyle name="Migliaia [0] 29 4 5" xfId="21361" xr:uid="{00000000-0005-0000-0000-0000D5110000}"/>
    <cellStyle name="Migliaia [0] 29 5" xfId="2043" xr:uid="{00000000-0005-0000-0000-0000D6110000}"/>
    <cellStyle name="Migliaia [0] 29 5 2" xfId="12893" xr:uid="{00000000-0005-0000-0000-0000D7110000}"/>
    <cellStyle name="Migliaia [0] 29 5 2 2" xfId="18711" xr:uid="{00000000-0005-0000-0000-0000D8110000}"/>
    <cellStyle name="Migliaia [0] 29 5 2 3" xfId="24013" xr:uid="{00000000-0005-0000-0000-0000D9110000}"/>
    <cellStyle name="Migliaia [0] 29 5 3" xfId="16060" xr:uid="{00000000-0005-0000-0000-0000DA110000}"/>
    <cellStyle name="Migliaia [0] 29 5 4" xfId="21362" xr:uid="{00000000-0005-0000-0000-0000DB110000}"/>
    <cellStyle name="Migliaia [0] 29 6" xfId="12889" xr:uid="{00000000-0005-0000-0000-0000DC110000}"/>
    <cellStyle name="Migliaia [0] 29 6 2" xfId="18707" xr:uid="{00000000-0005-0000-0000-0000DD110000}"/>
    <cellStyle name="Migliaia [0] 29 6 3" xfId="24009" xr:uid="{00000000-0005-0000-0000-0000DE110000}"/>
    <cellStyle name="Migliaia [0] 29 7" xfId="16056" xr:uid="{00000000-0005-0000-0000-0000DF110000}"/>
    <cellStyle name="Migliaia [0] 29 8" xfId="21358"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5" xr:uid="{00000000-0005-0000-0000-0000E6110000}"/>
    <cellStyle name="Migliaia [0] 3 2 3 2 2" xfId="18713" xr:uid="{00000000-0005-0000-0000-0000E7110000}"/>
    <cellStyle name="Migliaia [0] 3 2 3 2 3" xfId="24015" xr:uid="{00000000-0005-0000-0000-0000E8110000}"/>
    <cellStyle name="Migliaia [0] 3 2 3 3" xfId="16062" xr:uid="{00000000-0005-0000-0000-0000E9110000}"/>
    <cellStyle name="Migliaia [0] 3 2 3 4" xfId="21364"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6" xr:uid="{00000000-0005-0000-0000-0000EE110000}"/>
    <cellStyle name="Migliaia [0] 3 3 2 2 2" xfId="18714" xr:uid="{00000000-0005-0000-0000-0000EF110000}"/>
    <cellStyle name="Migliaia [0] 3 3 2 2 3" xfId="24016" xr:uid="{00000000-0005-0000-0000-0000F0110000}"/>
    <cellStyle name="Migliaia [0] 3 3 2 3" xfId="16063" xr:uid="{00000000-0005-0000-0000-0000F1110000}"/>
    <cellStyle name="Migliaia [0] 3 3 2 4" xfId="21365" xr:uid="{00000000-0005-0000-0000-0000F2110000}"/>
    <cellStyle name="Migliaia [0] 3 4" xfId="2050" xr:uid="{00000000-0005-0000-0000-0000F3110000}"/>
    <cellStyle name="Migliaia [0] 3 4 2" xfId="11864" xr:uid="{00000000-0005-0000-0000-0000F4110000}"/>
    <cellStyle name="Migliaia [0] 3 4 2 2" xfId="15427" xr:uid="{00000000-0005-0000-0000-0000F5110000}"/>
    <cellStyle name="Migliaia [0] 3 4 2 2 2" xfId="20773" xr:uid="{00000000-0005-0000-0000-0000F6110000}"/>
    <cellStyle name="Migliaia [0] 3 4 2 2 3" xfId="26075" xr:uid="{00000000-0005-0000-0000-0000F7110000}"/>
    <cellStyle name="Migliaia [0] 3 4 2 3" xfId="18122" xr:uid="{00000000-0005-0000-0000-0000F8110000}"/>
    <cellStyle name="Migliaia [0] 3 4 2 4" xfId="23424" xr:uid="{00000000-0005-0000-0000-0000F9110000}"/>
    <cellStyle name="Migliaia [0] 3 4 3" xfId="12897" xr:uid="{00000000-0005-0000-0000-0000FA110000}"/>
    <cellStyle name="Migliaia [0] 3 4 3 2" xfId="18715" xr:uid="{00000000-0005-0000-0000-0000FB110000}"/>
    <cellStyle name="Migliaia [0] 3 4 3 3" xfId="24017" xr:uid="{00000000-0005-0000-0000-0000FC110000}"/>
    <cellStyle name="Migliaia [0] 3 4 4" xfId="16064" xr:uid="{00000000-0005-0000-0000-0000FD110000}"/>
    <cellStyle name="Migliaia [0] 3 4 5" xfId="21366" xr:uid="{00000000-0005-0000-0000-0000FE110000}"/>
    <cellStyle name="Migliaia [0] 3 5" xfId="2051" xr:uid="{00000000-0005-0000-0000-0000FF110000}"/>
    <cellStyle name="Migliaia [0] 3 5 2" xfId="12898" xr:uid="{00000000-0005-0000-0000-000000120000}"/>
    <cellStyle name="Migliaia [0] 3 5 2 2" xfId="18716" xr:uid="{00000000-0005-0000-0000-000001120000}"/>
    <cellStyle name="Migliaia [0] 3 5 2 3" xfId="24018" xr:uid="{00000000-0005-0000-0000-000002120000}"/>
    <cellStyle name="Migliaia [0] 3 5 3" xfId="16065" xr:uid="{00000000-0005-0000-0000-000003120000}"/>
    <cellStyle name="Migliaia [0] 3 5 4" xfId="21367" xr:uid="{00000000-0005-0000-0000-000004120000}"/>
    <cellStyle name="Migliaia [0] 3 6" xfId="12894" xr:uid="{00000000-0005-0000-0000-000005120000}"/>
    <cellStyle name="Migliaia [0] 3 6 2" xfId="18712" xr:uid="{00000000-0005-0000-0000-000006120000}"/>
    <cellStyle name="Migliaia [0] 3 6 3" xfId="24014" xr:uid="{00000000-0005-0000-0000-000007120000}"/>
    <cellStyle name="Migliaia [0] 3 7" xfId="16061" xr:uid="{00000000-0005-0000-0000-000008120000}"/>
    <cellStyle name="Migliaia [0] 3 8" xfId="21363"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900" xr:uid="{00000000-0005-0000-0000-00000F120000}"/>
    <cellStyle name="Migliaia [0] 30 2 3 2 2" xfId="18718" xr:uid="{00000000-0005-0000-0000-000010120000}"/>
    <cellStyle name="Migliaia [0] 30 2 3 2 3" xfId="24020" xr:uid="{00000000-0005-0000-0000-000011120000}"/>
    <cellStyle name="Migliaia [0] 30 2 3 3" xfId="16067" xr:uid="{00000000-0005-0000-0000-000012120000}"/>
    <cellStyle name="Migliaia [0] 30 2 3 4" xfId="21369"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1" xr:uid="{00000000-0005-0000-0000-000017120000}"/>
    <cellStyle name="Migliaia [0] 30 3 2 2 2" xfId="18719" xr:uid="{00000000-0005-0000-0000-000018120000}"/>
    <cellStyle name="Migliaia [0] 30 3 2 2 3" xfId="24021" xr:uid="{00000000-0005-0000-0000-000019120000}"/>
    <cellStyle name="Migliaia [0] 30 3 2 3" xfId="16068" xr:uid="{00000000-0005-0000-0000-00001A120000}"/>
    <cellStyle name="Migliaia [0] 30 3 2 4" xfId="21370" xr:uid="{00000000-0005-0000-0000-00001B120000}"/>
    <cellStyle name="Migliaia [0] 30 4" xfId="2058" xr:uid="{00000000-0005-0000-0000-00001C120000}"/>
    <cellStyle name="Migliaia [0] 30 4 2" xfId="11865" xr:uid="{00000000-0005-0000-0000-00001D120000}"/>
    <cellStyle name="Migliaia [0] 30 4 2 2" xfId="15428" xr:uid="{00000000-0005-0000-0000-00001E120000}"/>
    <cellStyle name="Migliaia [0] 30 4 2 2 2" xfId="20774" xr:uid="{00000000-0005-0000-0000-00001F120000}"/>
    <cellStyle name="Migliaia [0] 30 4 2 2 3" xfId="26076" xr:uid="{00000000-0005-0000-0000-000020120000}"/>
    <cellStyle name="Migliaia [0] 30 4 2 3" xfId="18123" xr:uid="{00000000-0005-0000-0000-000021120000}"/>
    <cellStyle name="Migliaia [0] 30 4 2 4" xfId="23425" xr:uid="{00000000-0005-0000-0000-000022120000}"/>
    <cellStyle name="Migliaia [0] 30 4 3" xfId="12902" xr:uid="{00000000-0005-0000-0000-000023120000}"/>
    <cellStyle name="Migliaia [0] 30 4 3 2" xfId="18720" xr:uid="{00000000-0005-0000-0000-000024120000}"/>
    <cellStyle name="Migliaia [0] 30 4 3 3" xfId="24022" xr:uid="{00000000-0005-0000-0000-000025120000}"/>
    <cellStyle name="Migliaia [0] 30 4 4" xfId="16069" xr:uid="{00000000-0005-0000-0000-000026120000}"/>
    <cellStyle name="Migliaia [0] 30 4 5" xfId="21371" xr:uid="{00000000-0005-0000-0000-000027120000}"/>
    <cellStyle name="Migliaia [0] 30 5" xfId="2059" xr:uid="{00000000-0005-0000-0000-000028120000}"/>
    <cellStyle name="Migliaia [0] 30 5 2" xfId="12903" xr:uid="{00000000-0005-0000-0000-000029120000}"/>
    <cellStyle name="Migliaia [0] 30 5 2 2" xfId="18721" xr:uid="{00000000-0005-0000-0000-00002A120000}"/>
    <cellStyle name="Migliaia [0] 30 5 2 3" xfId="24023" xr:uid="{00000000-0005-0000-0000-00002B120000}"/>
    <cellStyle name="Migliaia [0] 30 5 3" xfId="16070" xr:uid="{00000000-0005-0000-0000-00002C120000}"/>
    <cellStyle name="Migliaia [0] 30 5 4" xfId="21372" xr:uid="{00000000-0005-0000-0000-00002D120000}"/>
    <cellStyle name="Migliaia [0] 30 6" xfId="12899" xr:uid="{00000000-0005-0000-0000-00002E120000}"/>
    <cellStyle name="Migliaia [0] 30 6 2" xfId="18717" xr:uid="{00000000-0005-0000-0000-00002F120000}"/>
    <cellStyle name="Migliaia [0] 30 6 3" xfId="24019" xr:uid="{00000000-0005-0000-0000-000030120000}"/>
    <cellStyle name="Migliaia [0] 30 7" xfId="16066" xr:uid="{00000000-0005-0000-0000-000031120000}"/>
    <cellStyle name="Migliaia [0] 30 8" xfId="21368"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5" xr:uid="{00000000-0005-0000-0000-000038120000}"/>
    <cellStyle name="Migliaia [0] 31 2 3 2 2" xfId="18723" xr:uid="{00000000-0005-0000-0000-000039120000}"/>
    <cellStyle name="Migliaia [0] 31 2 3 2 3" xfId="24025" xr:uid="{00000000-0005-0000-0000-00003A120000}"/>
    <cellStyle name="Migliaia [0] 31 2 3 3" xfId="16072" xr:uid="{00000000-0005-0000-0000-00003B120000}"/>
    <cellStyle name="Migliaia [0] 31 2 3 4" xfId="21374"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6" xr:uid="{00000000-0005-0000-0000-000040120000}"/>
    <cellStyle name="Migliaia [0] 31 3 2 2 2" xfId="18724" xr:uid="{00000000-0005-0000-0000-000041120000}"/>
    <cellStyle name="Migliaia [0] 31 3 2 2 3" xfId="24026" xr:uid="{00000000-0005-0000-0000-000042120000}"/>
    <cellStyle name="Migliaia [0] 31 3 2 3" xfId="16073" xr:uid="{00000000-0005-0000-0000-000043120000}"/>
    <cellStyle name="Migliaia [0] 31 3 2 4" xfId="21375" xr:uid="{00000000-0005-0000-0000-000044120000}"/>
    <cellStyle name="Migliaia [0] 31 4" xfId="2066" xr:uid="{00000000-0005-0000-0000-000045120000}"/>
    <cellStyle name="Migliaia [0] 31 4 2" xfId="11866" xr:uid="{00000000-0005-0000-0000-000046120000}"/>
    <cellStyle name="Migliaia [0] 31 4 2 2" xfId="15429" xr:uid="{00000000-0005-0000-0000-000047120000}"/>
    <cellStyle name="Migliaia [0] 31 4 2 2 2" xfId="20775" xr:uid="{00000000-0005-0000-0000-000048120000}"/>
    <cellStyle name="Migliaia [0] 31 4 2 2 3" xfId="26077" xr:uid="{00000000-0005-0000-0000-000049120000}"/>
    <cellStyle name="Migliaia [0] 31 4 2 3" xfId="18124" xr:uid="{00000000-0005-0000-0000-00004A120000}"/>
    <cellStyle name="Migliaia [0] 31 4 2 4" xfId="23426" xr:uid="{00000000-0005-0000-0000-00004B120000}"/>
    <cellStyle name="Migliaia [0] 31 4 3" xfId="12907" xr:uid="{00000000-0005-0000-0000-00004C120000}"/>
    <cellStyle name="Migliaia [0] 31 4 3 2" xfId="18725" xr:uid="{00000000-0005-0000-0000-00004D120000}"/>
    <cellStyle name="Migliaia [0] 31 4 3 3" xfId="24027" xr:uid="{00000000-0005-0000-0000-00004E120000}"/>
    <cellStyle name="Migliaia [0] 31 4 4" xfId="16074" xr:uid="{00000000-0005-0000-0000-00004F120000}"/>
    <cellStyle name="Migliaia [0] 31 4 5" xfId="21376" xr:uid="{00000000-0005-0000-0000-000050120000}"/>
    <cellStyle name="Migliaia [0] 31 5" xfId="2067" xr:uid="{00000000-0005-0000-0000-000051120000}"/>
    <cellStyle name="Migliaia [0] 31 5 2" xfId="12908" xr:uid="{00000000-0005-0000-0000-000052120000}"/>
    <cellStyle name="Migliaia [0] 31 5 2 2" xfId="18726" xr:uid="{00000000-0005-0000-0000-000053120000}"/>
    <cellStyle name="Migliaia [0] 31 5 2 3" xfId="24028" xr:uid="{00000000-0005-0000-0000-000054120000}"/>
    <cellStyle name="Migliaia [0] 31 5 3" xfId="16075" xr:uid="{00000000-0005-0000-0000-000055120000}"/>
    <cellStyle name="Migliaia [0] 31 5 4" xfId="21377" xr:uid="{00000000-0005-0000-0000-000056120000}"/>
    <cellStyle name="Migliaia [0] 31 6" xfId="12904" xr:uid="{00000000-0005-0000-0000-000057120000}"/>
    <cellStyle name="Migliaia [0] 31 6 2" xfId="18722" xr:uid="{00000000-0005-0000-0000-000058120000}"/>
    <cellStyle name="Migliaia [0] 31 6 3" xfId="24024" xr:uid="{00000000-0005-0000-0000-000059120000}"/>
    <cellStyle name="Migliaia [0] 31 7" xfId="16071" xr:uid="{00000000-0005-0000-0000-00005A120000}"/>
    <cellStyle name="Migliaia [0] 31 8" xfId="21373"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10" xr:uid="{00000000-0005-0000-0000-000061120000}"/>
    <cellStyle name="Migliaia [0] 32 2 3 2 2" xfId="18728" xr:uid="{00000000-0005-0000-0000-000062120000}"/>
    <cellStyle name="Migliaia [0] 32 2 3 2 3" xfId="24030" xr:uid="{00000000-0005-0000-0000-000063120000}"/>
    <cellStyle name="Migliaia [0] 32 2 3 3" xfId="16077" xr:uid="{00000000-0005-0000-0000-000064120000}"/>
    <cellStyle name="Migliaia [0] 32 2 3 4" xfId="21379"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1" xr:uid="{00000000-0005-0000-0000-000069120000}"/>
    <cellStyle name="Migliaia [0] 32 3 2 2 2" xfId="18729" xr:uid="{00000000-0005-0000-0000-00006A120000}"/>
    <cellStyle name="Migliaia [0] 32 3 2 2 3" xfId="24031" xr:uid="{00000000-0005-0000-0000-00006B120000}"/>
    <cellStyle name="Migliaia [0] 32 3 2 3" xfId="16078" xr:uid="{00000000-0005-0000-0000-00006C120000}"/>
    <cellStyle name="Migliaia [0] 32 3 2 4" xfId="21380" xr:uid="{00000000-0005-0000-0000-00006D120000}"/>
    <cellStyle name="Migliaia [0] 32 4" xfId="2074" xr:uid="{00000000-0005-0000-0000-00006E120000}"/>
    <cellStyle name="Migliaia [0] 32 4 2" xfId="11867" xr:uid="{00000000-0005-0000-0000-00006F120000}"/>
    <cellStyle name="Migliaia [0] 32 4 2 2" xfId="15430" xr:uid="{00000000-0005-0000-0000-000070120000}"/>
    <cellStyle name="Migliaia [0] 32 4 2 2 2" xfId="20776" xr:uid="{00000000-0005-0000-0000-000071120000}"/>
    <cellStyle name="Migliaia [0] 32 4 2 2 3" xfId="26078" xr:uid="{00000000-0005-0000-0000-000072120000}"/>
    <cellStyle name="Migliaia [0] 32 4 2 3" xfId="18125" xr:uid="{00000000-0005-0000-0000-000073120000}"/>
    <cellStyle name="Migliaia [0] 32 4 2 4" xfId="23427" xr:uid="{00000000-0005-0000-0000-000074120000}"/>
    <cellStyle name="Migliaia [0] 32 4 3" xfId="12912" xr:uid="{00000000-0005-0000-0000-000075120000}"/>
    <cellStyle name="Migliaia [0] 32 4 3 2" xfId="18730" xr:uid="{00000000-0005-0000-0000-000076120000}"/>
    <cellStyle name="Migliaia [0] 32 4 3 3" xfId="24032" xr:uid="{00000000-0005-0000-0000-000077120000}"/>
    <cellStyle name="Migliaia [0] 32 4 4" xfId="16079" xr:uid="{00000000-0005-0000-0000-000078120000}"/>
    <cellStyle name="Migliaia [0] 32 4 5" xfId="21381" xr:uid="{00000000-0005-0000-0000-000079120000}"/>
    <cellStyle name="Migliaia [0] 32 5" xfId="2075" xr:uid="{00000000-0005-0000-0000-00007A120000}"/>
    <cellStyle name="Migliaia [0] 32 5 2" xfId="12913" xr:uid="{00000000-0005-0000-0000-00007B120000}"/>
    <cellStyle name="Migliaia [0] 32 5 2 2" xfId="18731" xr:uid="{00000000-0005-0000-0000-00007C120000}"/>
    <cellStyle name="Migliaia [0] 32 5 2 3" xfId="24033" xr:uid="{00000000-0005-0000-0000-00007D120000}"/>
    <cellStyle name="Migliaia [0] 32 5 3" xfId="16080" xr:uid="{00000000-0005-0000-0000-00007E120000}"/>
    <cellStyle name="Migliaia [0] 32 5 4" xfId="21382" xr:uid="{00000000-0005-0000-0000-00007F120000}"/>
    <cellStyle name="Migliaia [0] 32 6" xfId="12909" xr:uid="{00000000-0005-0000-0000-000080120000}"/>
    <cellStyle name="Migliaia [0] 32 6 2" xfId="18727" xr:uid="{00000000-0005-0000-0000-000081120000}"/>
    <cellStyle name="Migliaia [0] 32 6 3" xfId="24029" xr:uid="{00000000-0005-0000-0000-000082120000}"/>
    <cellStyle name="Migliaia [0] 32 7" xfId="16076" xr:uid="{00000000-0005-0000-0000-000083120000}"/>
    <cellStyle name="Migliaia [0] 32 8" xfId="21378"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5" xr:uid="{00000000-0005-0000-0000-00008A120000}"/>
    <cellStyle name="Migliaia [0] 33 2 3 2 2" xfId="18733" xr:uid="{00000000-0005-0000-0000-00008B120000}"/>
    <cellStyle name="Migliaia [0] 33 2 3 2 3" xfId="24035" xr:uid="{00000000-0005-0000-0000-00008C120000}"/>
    <cellStyle name="Migliaia [0] 33 2 3 3" xfId="16082" xr:uid="{00000000-0005-0000-0000-00008D120000}"/>
    <cellStyle name="Migliaia [0] 33 2 3 4" xfId="21384"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6" xr:uid="{00000000-0005-0000-0000-000092120000}"/>
    <cellStyle name="Migliaia [0] 33 3 2 2 2" xfId="18734" xr:uid="{00000000-0005-0000-0000-000093120000}"/>
    <cellStyle name="Migliaia [0] 33 3 2 2 3" xfId="24036" xr:uid="{00000000-0005-0000-0000-000094120000}"/>
    <cellStyle name="Migliaia [0] 33 3 2 3" xfId="16083" xr:uid="{00000000-0005-0000-0000-000095120000}"/>
    <cellStyle name="Migliaia [0] 33 3 2 4" xfId="21385" xr:uid="{00000000-0005-0000-0000-000096120000}"/>
    <cellStyle name="Migliaia [0] 33 4" xfId="2082" xr:uid="{00000000-0005-0000-0000-000097120000}"/>
    <cellStyle name="Migliaia [0] 33 4 2" xfId="11868" xr:uid="{00000000-0005-0000-0000-000098120000}"/>
    <cellStyle name="Migliaia [0] 33 4 2 2" xfId="15431" xr:uid="{00000000-0005-0000-0000-000099120000}"/>
    <cellStyle name="Migliaia [0] 33 4 2 2 2" xfId="20777" xr:uid="{00000000-0005-0000-0000-00009A120000}"/>
    <cellStyle name="Migliaia [0] 33 4 2 2 3" xfId="26079" xr:uid="{00000000-0005-0000-0000-00009B120000}"/>
    <cellStyle name="Migliaia [0] 33 4 2 3" xfId="18126" xr:uid="{00000000-0005-0000-0000-00009C120000}"/>
    <cellStyle name="Migliaia [0] 33 4 2 4" xfId="23428" xr:uid="{00000000-0005-0000-0000-00009D120000}"/>
    <cellStyle name="Migliaia [0] 33 4 3" xfId="12917" xr:uid="{00000000-0005-0000-0000-00009E120000}"/>
    <cellStyle name="Migliaia [0] 33 4 3 2" xfId="18735" xr:uid="{00000000-0005-0000-0000-00009F120000}"/>
    <cellStyle name="Migliaia [0] 33 4 3 3" xfId="24037" xr:uid="{00000000-0005-0000-0000-0000A0120000}"/>
    <cellStyle name="Migliaia [0] 33 4 4" xfId="16084" xr:uid="{00000000-0005-0000-0000-0000A1120000}"/>
    <cellStyle name="Migliaia [0] 33 4 5" xfId="21386" xr:uid="{00000000-0005-0000-0000-0000A2120000}"/>
    <cellStyle name="Migliaia [0] 33 5" xfId="2083" xr:uid="{00000000-0005-0000-0000-0000A3120000}"/>
    <cellStyle name="Migliaia [0] 33 5 2" xfId="12918" xr:uid="{00000000-0005-0000-0000-0000A4120000}"/>
    <cellStyle name="Migliaia [0] 33 5 2 2" xfId="18736" xr:uid="{00000000-0005-0000-0000-0000A5120000}"/>
    <cellStyle name="Migliaia [0] 33 5 2 3" xfId="24038" xr:uid="{00000000-0005-0000-0000-0000A6120000}"/>
    <cellStyle name="Migliaia [0] 33 5 3" xfId="16085" xr:uid="{00000000-0005-0000-0000-0000A7120000}"/>
    <cellStyle name="Migliaia [0] 33 5 4" xfId="21387" xr:uid="{00000000-0005-0000-0000-0000A8120000}"/>
    <cellStyle name="Migliaia [0] 33 6" xfId="12914" xr:uid="{00000000-0005-0000-0000-0000A9120000}"/>
    <cellStyle name="Migliaia [0] 33 6 2" xfId="18732" xr:uid="{00000000-0005-0000-0000-0000AA120000}"/>
    <cellStyle name="Migliaia [0] 33 6 3" xfId="24034" xr:uid="{00000000-0005-0000-0000-0000AB120000}"/>
    <cellStyle name="Migliaia [0] 33 7" xfId="16081" xr:uid="{00000000-0005-0000-0000-0000AC120000}"/>
    <cellStyle name="Migliaia [0] 33 8" xfId="21383"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20" xr:uid="{00000000-0005-0000-0000-0000B3120000}"/>
    <cellStyle name="Migliaia [0] 34 2 3 2 2" xfId="18738" xr:uid="{00000000-0005-0000-0000-0000B4120000}"/>
    <cellStyle name="Migliaia [0] 34 2 3 2 3" xfId="24040" xr:uid="{00000000-0005-0000-0000-0000B5120000}"/>
    <cellStyle name="Migliaia [0] 34 2 3 3" xfId="16087" xr:uid="{00000000-0005-0000-0000-0000B6120000}"/>
    <cellStyle name="Migliaia [0] 34 2 3 4" xfId="21389"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1" xr:uid="{00000000-0005-0000-0000-0000BB120000}"/>
    <cellStyle name="Migliaia [0] 34 3 2 2 2" xfId="18739" xr:uid="{00000000-0005-0000-0000-0000BC120000}"/>
    <cellStyle name="Migliaia [0] 34 3 2 2 3" xfId="24041" xr:uid="{00000000-0005-0000-0000-0000BD120000}"/>
    <cellStyle name="Migliaia [0] 34 3 2 3" xfId="16088" xr:uid="{00000000-0005-0000-0000-0000BE120000}"/>
    <cellStyle name="Migliaia [0] 34 3 2 4" xfId="21390" xr:uid="{00000000-0005-0000-0000-0000BF120000}"/>
    <cellStyle name="Migliaia [0] 34 4" xfId="2090" xr:uid="{00000000-0005-0000-0000-0000C0120000}"/>
    <cellStyle name="Migliaia [0] 34 4 2" xfId="11869" xr:uid="{00000000-0005-0000-0000-0000C1120000}"/>
    <cellStyle name="Migliaia [0] 34 4 2 2" xfId="15432" xr:uid="{00000000-0005-0000-0000-0000C2120000}"/>
    <cellStyle name="Migliaia [0] 34 4 2 2 2" xfId="20778" xr:uid="{00000000-0005-0000-0000-0000C3120000}"/>
    <cellStyle name="Migliaia [0] 34 4 2 2 3" xfId="26080" xr:uid="{00000000-0005-0000-0000-0000C4120000}"/>
    <cellStyle name="Migliaia [0] 34 4 2 3" xfId="18127" xr:uid="{00000000-0005-0000-0000-0000C5120000}"/>
    <cellStyle name="Migliaia [0] 34 4 2 4" xfId="23429" xr:uid="{00000000-0005-0000-0000-0000C6120000}"/>
    <cellStyle name="Migliaia [0] 34 4 3" xfId="12922" xr:uid="{00000000-0005-0000-0000-0000C7120000}"/>
    <cellStyle name="Migliaia [0] 34 4 3 2" xfId="18740" xr:uid="{00000000-0005-0000-0000-0000C8120000}"/>
    <cellStyle name="Migliaia [0] 34 4 3 3" xfId="24042" xr:uid="{00000000-0005-0000-0000-0000C9120000}"/>
    <cellStyle name="Migliaia [0] 34 4 4" xfId="16089" xr:uid="{00000000-0005-0000-0000-0000CA120000}"/>
    <cellStyle name="Migliaia [0] 34 4 5" xfId="21391" xr:uid="{00000000-0005-0000-0000-0000CB120000}"/>
    <cellStyle name="Migliaia [0] 34 5" xfId="2091" xr:uid="{00000000-0005-0000-0000-0000CC120000}"/>
    <cellStyle name="Migliaia [0] 34 5 2" xfId="12923" xr:uid="{00000000-0005-0000-0000-0000CD120000}"/>
    <cellStyle name="Migliaia [0] 34 5 2 2" xfId="18741" xr:uid="{00000000-0005-0000-0000-0000CE120000}"/>
    <cellStyle name="Migliaia [0] 34 5 2 3" xfId="24043" xr:uid="{00000000-0005-0000-0000-0000CF120000}"/>
    <cellStyle name="Migliaia [0] 34 5 3" xfId="16090" xr:uid="{00000000-0005-0000-0000-0000D0120000}"/>
    <cellStyle name="Migliaia [0] 34 5 4" xfId="21392" xr:uid="{00000000-0005-0000-0000-0000D1120000}"/>
    <cellStyle name="Migliaia [0] 34 6" xfId="12919" xr:uid="{00000000-0005-0000-0000-0000D2120000}"/>
    <cellStyle name="Migliaia [0] 34 6 2" xfId="18737" xr:uid="{00000000-0005-0000-0000-0000D3120000}"/>
    <cellStyle name="Migliaia [0] 34 6 3" xfId="24039" xr:uid="{00000000-0005-0000-0000-0000D4120000}"/>
    <cellStyle name="Migliaia [0] 34 7" xfId="16086" xr:uid="{00000000-0005-0000-0000-0000D5120000}"/>
    <cellStyle name="Migliaia [0] 34 8" xfId="21388"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5" xr:uid="{00000000-0005-0000-0000-0000DC120000}"/>
    <cellStyle name="Migliaia [0] 35 2 3 2 2" xfId="18743" xr:uid="{00000000-0005-0000-0000-0000DD120000}"/>
    <cellStyle name="Migliaia [0] 35 2 3 2 3" xfId="24045" xr:uid="{00000000-0005-0000-0000-0000DE120000}"/>
    <cellStyle name="Migliaia [0] 35 2 3 3" xfId="16092" xr:uid="{00000000-0005-0000-0000-0000DF120000}"/>
    <cellStyle name="Migliaia [0] 35 2 3 4" xfId="21394"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6" xr:uid="{00000000-0005-0000-0000-0000E4120000}"/>
    <cellStyle name="Migliaia [0] 35 3 2 2 2" xfId="18744" xr:uid="{00000000-0005-0000-0000-0000E5120000}"/>
    <cellStyle name="Migliaia [0] 35 3 2 2 3" xfId="24046" xr:uid="{00000000-0005-0000-0000-0000E6120000}"/>
    <cellStyle name="Migliaia [0] 35 3 2 3" xfId="16093" xr:uid="{00000000-0005-0000-0000-0000E7120000}"/>
    <cellStyle name="Migliaia [0] 35 3 2 4" xfId="21395" xr:uid="{00000000-0005-0000-0000-0000E8120000}"/>
    <cellStyle name="Migliaia [0] 35 4" xfId="2098" xr:uid="{00000000-0005-0000-0000-0000E9120000}"/>
    <cellStyle name="Migliaia [0] 35 4 2" xfId="11870" xr:uid="{00000000-0005-0000-0000-0000EA120000}"/>
    <cellStyle name="Migliaia [0] 35 4 2 2" xfId="15433" xr:uid="{00000000-0005-0000-0000-0000EB120000}"/>
    <cellStyle name="Migliaia [0] 35 4 2 2 2" xfId="20779" xr:uid="{00000000-0005-0000-0000-0000EC120000}"/>
    <cellStyle name="Migliaia [0] 35 4 2 2 3" xfId="26081" xr:uid="{00000000-0005-0000-0000-0000ED120000}"/>
    <cellStyle name="Migliaia [0] 35 4 2 3" xfId="18128" xr:uid="{00000000-0005-0000-0000-0000EE120000}"/>
    <cellStyle name="Migliaia [0] 35 4 2 4" xfId="23430" xr:uid="{00000000-0005-0000-0000-0000EF120000}"/>
    <cellStyle name="Migliaia [0] 35 4 3" xfId="12927" xr:uid="{00000000-0005-0000-0000-0000F0120000}"/>
    <cellStyle name="Migliaia [0] 35 4 3 2" xfId="18745" xr:uid="{00000000-0005-0000-0000-0000F1120000}"/>
    <cellStyle name="Migliaia [0] 35 4 3 3" xfId="24047" xr:uid="{00000000-0005-0000-0000-0000F2120000}"/>
    <cellStyle name="Migliaia [0] 35 4 4" xfId="16094" xr:uid="{00000000-0005-0000-0000-0000F3120000}"/>
    <cellStyle name="Migliaia [0] 35 4 5" xfId="21396" xr:uid="{00000000-0005-0000-0000-0000F4120000}"/>
    <cellStyle name="Migliaia [0] 35 5" xfId="2099" xr:uid="{00000000-0005-0000-0000-0000F5120000}"/>
    <cellStyle name="Migliaia [0] 35 5 2" xfId="12928" xr:uid="{00000000-0005-0000-0000-0000F6120000}"/>
    <cellStyle name="Migliaia [0] 35 5 2 2" xfId="18746" xr:uid="{00000000-0005-0000-0000-0000F7120000}"/>
    <cellStyle name="Migliaia [0] 35 5 2 3" xfId="24048" xr:uid="{00000000-0005-0000-0000-0000F8120000}"/>
    <cellStyle name="Migliaia [0] 35 5 3" xfId="16095" xr:uid="{00000000-0005-0000-0000-0000F9120000}"/>
    <cellStyle name="Migliaia [0] 35 5 4" xfId="21397" xr:uid="{00000000-0005-0000-0000-0000FA120000}"/>
    <cellStyle name="Migliaia [0] 35 6" xfId="12924" xr:uid="{00000000-0005-0000-0000-0000FB120000}"/>
    <cellStyle name="Migliaia [0] 35 6 2" xfId="18742" xr:uid="{00000000-0005-0000-0000-0000FC120000}"/>
    <cellStyle name="Migliaia [0] 35 6 3" xfId="24044" xr:uid="{00000000-0005-0000-0000-0000FD120000}"/>
    <cellStyle name="Migliaia [0] 35 7" xfId="16091" xr:uid="{00000000-0005-0000-0000-0000FE120000}"/>
    <cellStyle name="Migliaia [0] 35 8" xfId="21393"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30" xr:uid="{00000000-0005-0000-0000-000005130000}"/>
    <cellStyle name="Migliaia [0] 36 2 3 2 2" xfId="18748" xr:uid="{00000000-0005-0000-0000-000006130000}"/>
    <cellStyle name="Migliaia [0] 36 2 3 2 3" xfId="24050" xr:uid="{00000000-0005-0000-0000-000007130000}"/>
    <cellStyle name="Migliaia [0] 36 2 3 3" xfId="16097" xr:uid="{00000000-0005-0000-0000-000008130000}"/>
    <cellStyle name="Migliaia [0] 36 2 3 4" xfId="21399"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1" xr:uid="{00000000-0005-0000-0000-00000D130000}"/>
    <cellStyle name="Migliaia [0] 36 3 2 2 2" xfId="18749" xr:uid="{00000000-0005-0000-0000-00000E130000}"/>
    <cellStyle name="Migliaia [0] 36 3 2 2 3" xfId="24051" xr:uid="{00000000-0005-0000-0000-00000F130000}"/>
    <cellStyle name="Migliaia [0] 36 3 2 3" xfId="16098" xr:uid="{00000000-0005-0000-0000-000010130000}"/>
    <cellStyle name="Migliaia [0] 36 3 2 4" xfId="21400" xr:uid="{00000000-0005-0000-0000-000011130000}"/>
    <cellStyle name="Migliaia [0] 36 4" xfId="2106" xr:uid="{00000000-0005-0000-0000-000012130000}"/>
    <cellStyle name="Migliaia [0] 36 4 2" xfId="11871" xr:uid="{00000000-0005-0000-0000-000013130000}"/>
    <cellStyle name="Migliaia [0] 36 4 2 2" xfId="15434" xr:uid="{00000000-0005-0000-0000-000014130000}"/>
    <cellStyle name="Migliaia [0] 36 4 2 2 2" xfId="20780" xr:uid="{00000000-0005-0000-0000-000015130000}"/>
    <cellStyle name="Migliaia [0] 36 4 2 2 3" xfId="26082" xr:uid="{00000000-0005-0000-0000-000016130000}"/>
    <cellStyle name="Migliaia [0] 36 4 2 3" xfId="18129" xr:uid="{00000000-0005-0000-0000-000017130000}"/>
    <cellStyle name="Migliaia [0] 36 4 2 4" xfId="23431" xr:uid="{00000000-0005-0000-0000-000018130000}"/>
    <cellStyle name="Migliaia [0] 36 4 3" xfId="12932" xr:uid="{00000000-0005-0000-0000-000019130000}"/>
    <cellStyle name="Migliaia [0] 36 4 3 2" xfId="18750" xr:uid="{00000000-0005-0000-0000-00001A130000}"/>
    <cellStyle name="Migliaia [0] 36 4 3 3" xfId="24052" xr:uid="{00000000-0005-0000-0000-00001B130000}"/>
    <cellStyle name="Migliaia [0] 36 4 4" xfId="16099" xr:uid="{00000000-0005-0000-0000-00001C130000}"/>
    <cellStyle name="Migliaia [0] 36 4 5" xfId="21401" xr:uid="{00000000-0005-0000-0000-00001D130000}"/>
    <cellStyle name="Migliaia [0] 36 5" xfId="2107" xr:uid="{00000000-0005-0000-0000-00001E130000}"/>
    <cellStyle name="Migliaia [0] 36 5 2" xfId="12933" xr:uid="{00000000-0005-0000-0000-00001F130000}"/>
    <cellStyle name="Migliaia [0] 36 5 2 2" xfId="18751" xr:uid="{00000000-0005-0000-0000-000020130000}"/>
    <cellStyle name="Migliaia [0] 36 5 2 3" xfId="24053" xr:uid="{00000000-0005-0000-0000-000021130000}"/>
    <cellStyle name="Migliaia [0] 36 5 3" xfId="16100" xr:uid="{00000000-0005-0000-0000-000022130000}"/>
    <cellStyle name="Migliaia [0] 36 5 4" xfId="21402" xr:uid="{00000000-0005-0000-0000-000023130000}"/>
    <cellStyle name="Migliaia [0] 36 6" xfId="12929" xr:uid="{00000000-0005-0000-0000-000024130000}"/>
    <cellStyle name="Migliaia [0] 36 6 2" xfId="18747" xr:uid="{00000000-0005-0000-0000-000025130000}"/>
    <cellStyle name="Migliaia [0] 36 6 3" xfId="24049" xr:uid="{00000000-0005-0000-0000-000026130000}"/>
    <cellStyle name="Migliaia [0] 36 7" xfId="16096" xr:uid="{00000000-0005-0000-0000-000027130000}"/>
    <cellStyle name="Migliaia [0] 36 8" xfId="21398"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5" xr:uid="{00000000-0005-0000-0000-00002E130000}"/>
    <cellStyle name="Migliaia [0] 37 2 3 2 2" xfId="18753" xr:uid="{00000000-0005-0000-0000-00002F130000}"/>
    <cellStyle name="Migliaia [0] 37 2 3 2 3" xfId="24055" xr:uid="{00000000-0005-0000-0000-000030130000}"/>
    <cellStyle name="Migliaia [0] 37 2 3 3" xfId="16102" xr:uid="{00000000-0005-0000-0000-000031130000}"/>
    <cellStyle name="Migliaia [0] 37 2 3 4" xfId="21404"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6" xr:uid="{00000000-0005-0000-0000-000036130000}"/>
    <cellStyle name="Migliaia [0] 37 3 2 2 2" xfId="18754" xr:uid="{00000000-0005-0000-0000-000037130000}"/>
    <cellStyle name="Migliaia [0] 37 3 2 2 3" xfId="24056" xr:uid="{00000000-0005-0000-0000-000038130000}"/>
    <cellStyle name="Migliaia [0] 37 3 2 3" xfId="16103" xr:uid="{00000000-0005-0000-0000-000039130000}"/>
    <cellStyle name="Migliaia [0] 37 3 2 4" xfId="21405" xr:uid="{00000000-0005-0000-0000-00003A130000}"/>
    <cellStyle name="Migliaia [0] 37 4" xfId="2114" xr:uid="{00000000-0005-0000-0000-00003B130000}"/>
    <cellStyle name="Migliaia [0] 37 4 2" xfId="11872" xr:uid="{00000000-0005-0000-0000-00003C130000}"/>
    <cellStyle name="Migliaia [0] 37 4 2 2" xfId="15435" xr:uid="{00000000-0005-0000-0000-00003D130000}"/>
    <cellStyle name="Migliaia [0] 37 4 2 2 2" xfId="20781" xr:uid="{00000000-0005-0000-0000-00003E130000}"/>
    <cellStyle name="Migliaia [0] 37 4 2 2 3" xfId="26083" xr:uid="{00000000-0005-0000-0000-00003F130000}"/>
    <cellStyle name="Migliaia [0] 37 4 2 3" xfId="18130" xr:uid="{00000000-0005-0000-0000-000040130000}"/>
    <cellStyle name="Migliaia [0] 37 4 2 4" xfId="23432" xr:uid="{00000000-0005-0000-0000-000041130000}"/>
    <cellStyle name="Migliaia [0] 37 4 3" xfId="12937" xr:uid="{00000000-0005-0000-0000-000042130000}"/>
    <cellStyle name="Migliaia [0] 37 4 3 2" xfId="18755" xr:uid="{00000000-0005-0000-0000-000043130000}"/>
    <cellStyle name="Migliaia [0] 37 4 3 3" xfId="24057" xr:uid="{00000000-0005-0000-0000-000044130000}"/>
    <cellStyle name="Migliaia [0] 37 4 4" xfId="16104" xr:uid="{00000000-0005-0000-0000-000045130000}"/>
    <cellStyle name="Migliaia [0] 37 4 5" xfId="21406" xr:uid="{00000000-0005-0000-0000-000046130000}"/>
    <cellStyle name="Migliaia [0] 37 5" xfId="2115" xr:uid="{00000000-0005-0000-0000-000047130000}"/>
    <cellStyle name="Migliaia [0] 37 5 2" xfId="12938" xr:uid="{00000000-0005-0000-0000-000048130000}"/>
    <cellStyle name="Migliaia [0] 37 5 2 2" xfId="18756" xr:uid="{00000000-0005-0000-0000-000049130000}"/>
    <cellStyle name="Migliaia [0] 37 5 2 3" xfId="24058" xr:uid="{00000000-0005-0000-0000-00004A130000}"/>
    <cellStyle name="Migliaia [0] 37 5 3" xfId="16105" xr:uid="{00000000-0005-0000-0000-00004B130000}"/>
    <cellStyle name="Migliaia [0] 37 5 4" xfId="21407" xr:uid="{00000000-0005-0000-0000-00004C130000}"/>
    <cellStyle name="Migliaia [0] 37 6" xfId="12934" xr:uid="{00000000-0005-0000-0000-00004D130000}"/>
    <cellStyle name="Migliaia [0] 37 6 2" xfId="18752" xr:uid="{00000000-0005-0000-0000-00004E130000}"/>
    <cellStyle name="Migliaia [0] 37 6 3" xfId="24054" xr:uid="{00000000-0005-0000-0000-00004F130000}"/>
    <cellStyle name="Migliaia [0] 37 7" xfId="16101" xr:uid="{00000000-0005-0000-0000-000050130000}"/>
    <cellStyle name="Migliaia [0] 37 8" xfId="21403"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40" xr:uid="{00000000-0005-0000-0000-000057130000}"/>
    <cellStyle name="Migliaia [0] 38 2 3 2 2" xfId="18758" xr:uid="{00000000-0005-0000-0000-000058130000}"/>
    <cellStyle name="Migliaia [0] 38 2 3 2 3" xfId="24060" xr:uid="{00000000-0005-0000-0000-000059130000}"/>
    <cellStyle name="Migliaia [0] 38 2 3 3" xfId="16107" xr:uid="{00000000-0005-0000-0000-00005A130000}"/>
    <cellStyle name="Migliaia [0] 38 2 3 4" xfId="21409"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1" xr:uid="{00000000-0005-0000-0000-00005F130000}"/>
    <cellStyle name="Migliaia [0] 38 3 2 2 2" xfId="18759" xr:uid="{00000000-0005-0000-0000-000060130000}"/>
    <cellStyle name="Migliaia [0] 38 3 2 2 3" xfId="24061" xr:uid="{00000000-0005-0000-0000-000061130000}"/>
    <cellStyle name="Migliaia [0] 38 3 2 3" xfId="16108" xr:uid="{00000000-0005-0000-0000-000062130000}"/>
    <cellStyle name="Migliaia [0] 38 3 2 4" xfId="21410" xr:uid="{00000000-0005-0000-0000-000063130000}"/>
    <cellStyle name="Migliaia [0] 38 4" xfId="2122" xr:uid="{00000000-0005-0000-0000-000064130000}"/>
    <cellStyle name="Migliaia [0] 38 4 2" xfId="11873" xr:uid="{00000000-0005-0000-0000-000065130000}"/>
    <cellStyle name="Migliaia [0] 38 4 2 2" xfId="15436" xr:uid="{00000000-0005-0000-0000-000066130000}"/>
    <cellStyle name="Migliaia [0] 38 4 2 2 2" xfId="20782" xr:uid="{00000000-0005-0000-0000-000067130000}"/>
    <cellStyle name="Migliaia [0] 38 4 2 2 3" xfId="26084" xr:uid="{00000000-0005-0000-0000-000068130000}"/>
    <cellStyle name="Migliaia [0] 38 4 2 3" xfId="18131" xr:uid="{00000000-0005-0000-0000-000069130000}"/>
    <cellStyle name="Migliaia [0] 38 4 2 4" xfId="23433" xr:uid="{00000000-0005-0000-0000-00006A130000}"/>
    <cellStyle name="Migliaia [0] 38 4 3" xfId="12942" xr:uid="{00000000-0005-0000-0000-00006B130000}"/>
    <cellStyle name="Migliaia [0] 38 4 3 2" xfId="18760" xr:uid="{00000000-0005-0000-0000-00006C130000}"/>
    <cellStyle name="Migliaia [0] 38 4 3 3" xfId="24062" xr:uid="{00000000-0005-0000-0000-00006D130000}"/>
    <cellStyle name="Migliaia [0] 38 4 4" xfId="16109" xr:uid="{00000000-0005-0000-0000-00006E130000}"/>
    <cellStyle name="Migliaia [0] 38 4 5" xfId="21411" xr:uid="{00000000-0005-0000-0000-00006F130000}"/>
    <cellStyle name="Migliaia [0] 38 5" xfId="2123" xr:uid="{00000000-0005-0000-0000-000070130000}"/>
    <cellStyle name="Migliaia [0] 38 5 2" xfId="12943" xr:uid="{00000000-0005-0000-0000-000071130000}"/>
    <cellStyle name="Migliaia [0] 38 5 2 2" xfId="18761" xr:uid="{00000000-0005-0000-0000-000072130000}"/>
    <cellStyle name="Migliaia [0] 38 5 2 3" xfId="24063" xr:uid="{00000000-0005-0000-0000-000073130000}"/>
    <cellStyle name="Migliaia [0] 38 5 3" xfId="16110" xr:uid="{00000000-0005-0000-0000-000074130000}"/>
    <cellStyle name="Migliaia [0] 38 5 4" xfId="21412" xr:uid="{00000000-0005-0000-0000-000075130000}"/>
    <cellStyle name="Migliaia [0] 38 6" xfId="12939" xr:uid="{00000000-0005-0000-0000-000076130000}"/>
    <cellStyle name="Migliaia [0] 38 6 2" xfId="18757" xr:uid="{00000000-0005-0000-0000-000077130000}"/>
    <cellStyle name="Migliaia [0] 38 6 3" xfId="24059" xr:uid="{00000000-0005-0000-0000-000078130000}"/>
    <cellStyle name="Migliaia [0] 38 7" xfId="16106" xr:uid="{00000000-0005-0000-0000-000079130000}"/>
    <cellStyle name="Migliaia [0] 38 8" xfId="21408"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5" xr:uid="{00000000-0005-0000-0000-000080130000}"/>
    <cellStyle name="Migliaia [0] 39 2 3 2 2" xfId="18763" xr:uid="{00000000-0005-0000-0000-000081130000}"/>
    <cellStyle name="Migliaia [0] 39 2 3 2 3" xfId="24065" xr:uid="{00000000-0005-0000-0000-000082130000}"/>
    <cellStyle name="Migliaia [0] 39 2 3 3" xfId="16112" xr:uid="{00000000-0005-0000-0000-000083130000}"/>
    <cellStyle name="Migliaia [0] 39 2 3 4" xfId="21414"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6" xr:uid="{00000000-0005-0000-0000-000088130000}"/>
    <cellStyle name="Migliaia [0] 39 3 2 2 2" xfId="18764" xr:uid="{00000000-0005-0000-0000-000089130000}"/>
    <cellStyle name="Migliaia [0] 39 3 2 2 3" xfId="24066" xr:uid="{00000000-0005-0000-0000-00008A130000}"/>
    <cellStyle name="Migliaia [0] 39 3 2 3" xfId="16113" xr:uid="{00000000-0005-0000-0000-00008B130000}"/>
    <cellStyle name="Migliaia [0] 39 3 2 4" xfId="21415" xr:uid="{00000000-0005-0000-0000-00008C130000}"/>
    <cellStyle name="Migliaia [0] 39 4" xfId="2130" xr:uid="{00000000-0005-0000-0000-00008D130000}"/>
    <cellStyle name="Migliaia [0] 39 4 2" xfId="11874" xr:uid="{00000000-0005-0000-0000-00008E130000}"/>
    <cellStyle name="Migliaia [0] 39 4 2 2" xfId="15437" xr:uid="{00000000-0005-0000-0000-00008F130000}"/>
    <cellStyle name="Migliaia [0] 39 4 2 2 2" xfId="20783" xr:uid="{00000000-0005-0000-0000-000090130000}"/>
    <cellStyle name="Migliaia [0] 39 4 2 2 3" xfId="26085" xr:uid="{00000000-0005-0000-0000-000091130000}"/>
    <cellStyle name="Migliaia [0] 39 4 2 3" xfId="18132" xr:uid="{00000000-0005-0000-0000-000092130000}"/>
    <cellStyle name="Migliaia [0] 39 4 2 4" xfId="23434" xr:uid="{00000000-0005-0000-0000-000093130000}"/>
    <cellStyle name="Migliaia [0] 39 4 3" xfId="12947" xr:uid="{00000000-0005-0000-0000-000094130000}"/>
    <cellStyle name="Migliaia [0] 39 4 3 2" xfId="18765" xr:uid="{00000000-0005-0000-0000-000095130000}"/>
    <cellStyle name="Migliaia [0] 39 4 3 3" xfId="24067" xr:uid="{00000000-0005-0000-0000-000096130000}"/>
    <cellStyle name="Migliaia [0] 39 4 4" xfId="16114" xr:uid="{00000000-0005-0000-0000-000097130000}"/>
    <cellStyle name="Migliaia [0] 39 4 5" xfId="21416" xr:uid="{00000000-0005-0000-0000-000098130000}"/>
    <cellStyle name="Migliaia [0] 39 5" xfId="2131" xr:uid="{00000000-0005-0000-0000-000099130000}"/>
    <cellStyle name="Migliaia [0] 39 5 2" xfId="12948" xr:uid="{00000000-0005-0000-0000-00009A130000}"/>
    <cellStyle name="Migliaia [0] 39 5 2 2" xfId="18766" xr:uid="{00000000-0005-0000-0000-00009B130000}"/>
    <cellStyle name="Migliaia [0] 39 5 2 3" xfId="24068" xr:uid="{00000000-0005-0000-0000-00009C130000}"/>
    <cellStyle name="Migliaia [0] 39 5 3" xfId="16115" xr:uid="{00000000-0005-0000-0000-00009D130000}"/>
    <cellStyle name="Migliaia [0] 39 5 4" xfId="21417" xr:uid="{00000000-0005-0000-0000-00009E130000}"/>
    <cellStyle name="Migliaia [0] 39 6" xfId="12944" xr:uid="{00000000-0005-0000-0000-00009F130000}"/>
    <cellStyle name="Migliaia [0] 39 6 2" xfId="18762" xr:uid="{00000000-0005-0000-0000-0000A0130000}"/>
    <cellStyle name="Migliaia [0] 39 6 3" xfId="24064" xr:uid="{00000000-0005-0000-0000-0000A1130000}"/>
    <cellStyle name="Migliaia [0] 39 7" xfId="16111" xr:uid="{00000000-0005-0000-0000-0000A2130000}"/>
    <cellStyle name="Migliaia [0] 39 8" xfId="21413"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50" xr:uid="{00000000-0005-0000-0000-0000A9130000}"/>
    <cellStyle name="Migliaia [0] 4 2 3 2 2" xfId="18768" xr:uid="{00000000-0005-0000-0000-0000AA130000}"/>
    <cellStyle name="Migliaia [0] 4 2 3 2 3" xfId="24070" xr:uid="{00000000-0005-0000-0000-0000AB130000}"/>
    <cellStyle name="Migliaia [0] 4 2 3 3" xfId="16117" xr:uid="{00000000-0005-0000-0000-0000AC130000}"/>
    <cellStyle name="Migliaia [0] 4 2 3 4" xfId="21419"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1" xr:uid="{00000000-0005-0000-0000-0000B1130000}"/>
    <cellStyle name="Migliaia [0] 4 3 2 2 2" xfId="18769" xr:uid="{00000000-0005-0000-0000-0000B2130000}"/>
    <cellStyle name="Migliaia [0] 4 3 2 2 3" xfId="24071" xr:uid="{00000000-0005-0000-0000-0000B3130000}"/>
    <cellStyle name="Migliaia [0] 4 3 2 3" xfId="16118" xr:uid="{00000000-0005-0000-0000-0000B4130000}"/>
    <cellStyle name="Migliaia [0] 4 3 2 4" xfId="21420" xr:uid="{00000000-0005-0000-0000-0000B5130000}"/>
    <cellStyle name="Migliaia [0] 4 4" xfId="2138" xr:uid="{00000000-0005-0000-0000-0000B6130000}"/>
    <cellStyle name="Migliaia [0] 4 4 2" xfId="11875" xr:uid="{00000000-0005-0000-0000-0000B7130000}"/>
    <cellStyle name="Migliaia [0] 4 4 2 2" xfId="15438" xr:uid="{00000000-0005-0000-0000-0000B8130000}"/>
    <cellStyle name="Migliaia [0] 4 4 2 2 2" xfId="20784" xr:uid="{00000000-0005-0000-0000-0000B9130000}"/>
    <cellStyle name="Migliaia [0] 4 4 2 2 3" xfId="26086" xr:uid="{00000000-0005-0000-0000-0000BA130000}"/>
    <cellStyle name="Migliaia [0] 4 4 2 3" xfId="18133" xr:uid="{00000000-0005-0000-0000-0000BB130000}"/>
    <cellStyle name="Migliaia [0] 4 4 2 4" xfId="23435" xr:uid="{00000000-0005-0000-0000-0000BC130000}"/>
    <cellStyle name="Migliaia [0] 4 4 3" xfId="12952" xr:uid="{00000000-0005-0000-0000-0000BD130000}"/>
    <cellStyle name="Migliaia [0] 4 4 3 2" xfId="18770" xr:uid="{00000000-0005-0000-0000-0000BE130000}"/>
    <cellStyle name="Migliaia [0] 4 4 3 3" xfId="24072" xr:uid="{00000000-0005-0000-0000-0000BF130000}"/>
    <cellStyle name="Migliaia [0] 4 4 4" xfId="16119" xr:uid="{00000000-0005-0000-0000-0000C0130000}"/>
    <cellStyle name="Migliaia [0] 4 4 5" xfId="21421" xr:uid="{00000000-0005-0000-0000-0000C1130000}"/>
    <cellStyle name="Migliaia [0] 4 5" xfId="2139" xr:uid="{00000000-0005-0000-0000-0000C2130000}"/>
    <cellStyle name="Migliaia [0] 4 5 2" xfId="12953" xr:uid="{00000000-0005-0000-0000-0000C3130000}"/>
    <cellStyle name="Migliaia [0] 4 5 2 2" xfId="18771" xr:uid="{00000000-0005-0000-0000-0000C4130000}"/>
    <cellStyle name="Migliaia [0] 4 5 2 3" xfId="24073" xr:uid="{00000000-0005-0000-0000-0000C5130000}"/>
    <cellStyle name="Migliaia [0] 4 5 3" xfId="16120" xr:uid="{00000000-0005-0000-0000-0000C6130000}"/>
    <cellStyle name="Migliaia [0] 4 5 4" xfId="21422" xr:uid="{00000000-0005-0000-0000-0000C7130000}"/>
    <cellStyle name="Migliaia [0] 4 6" xfId="12949" xr:uid="{00000000-0005-0000-0000-0000C8130000}"/>
    <cellStyle name="Migliaia [0] 4 6 2" xfId="18767" xr:uid="{00000000-0005-0000-0000-0000C9130000}"/>
    <cellStyle name="Migliaia [0] 4 6 3" xfId="24069" xr:uid="{00000000-0005-0000-0000-0000CA130000}"/>
    <cellStyle name="Migliaia [0] 4 7" xfId="16116" xr:uid="{00000000-0005-0000-0000-0000CB130000}"/>
    <cellStyle name="Migliaia [0] 4 8" xfId="21418"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5" xr:uid="{00000000-0005-0000-0000-0000D2130000}"/>
    <cellStyle name="Migliaia [0] 40 2 3 2 2" xfId="18773" xr:uid="{00000000-0005-0000-0000-0000D3130000}"/>
    <cellStyle name="Migliaia [0] 40 2 3 2 3" xfId="24075" xr:uid="{00000000-0005-0000-0000-0000D4130000}"/>
    <cellStyle name="Migliaia [0] 40 2 3 3" xfId="16122" xr:uid="{00000000-0005-0000-0000-0000D5130000}"/>
    <cellStyle name="Migliaia [0] 40 2 3 4" xfId="21424"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6" xr:uid="{00000000-0005-0000-0000-0000DA130000}"/>
    <cellStyle name="Migliaia [0] 40 3 2 2 2" xfId="18774" xr:uid="{00000000-0005-0000-0000-0000DB130000}"/>
    <cellStyle name="Migliaia [0] 40 3 2 2 3" xfId="24076" xr:uid="{00000000-0005-0000-0000-0000DC130000}"/>
    <cellStyle name="Migliaia [0] 40 3 2 3" xfId="16123" xr:uid="{00000000-0005-0000-0000-0000DD130000}"/>
    <cellStyle name="Migliaia [0] 40 3 2 4" xfId="21425" xr:uid="{00000000-0005-0000-0000-0000DE130000}"/>
    <cellStyle name="Migliaia [0] 40 4" xfId="2146" xr:uid="{00000000-0005-0000-0000-0000DF130000}"/>
    <cellStyle name="Migliaia [0] 40 4 2" xfId="11876" xr:uid="{00000000-0005-0000-0000-0000E0130000}"/>
    <cellStyle name="Migliaia [0] 40 4 2 2" xfId="15439" xr:uid="{00000000-0005-0000-0000-0000E1130000}"/>
    <cellStyle name="Migliaia [0] 40 4 2 2 2" xfId="20785" xr:uid="{00000000-0005-0000-0000-0000E2130000}"/>
    <cellStyle name="Migliaia [0] 40 4 2 2 3" xfId="26087" xr:uid="{00000000-0005-0000-0000-0000E3130000}"/>
    <cellStyle name="Migliaia [0] 40 4 2 3" xfId="18134" xr:uid="{00000000-0005-0000-0000-0000E4130000}"/>
    <cellStyle name="Migliaia [0] 40 4 2 4" xfId="23436" xr:uid="{00000000-0005-0000-0000-0000E5130000}"/>
    <cellStyle name="Migliaia [0] 40 4 3" xfId="12957" xr:uid="{00000000-0005-0000-0000-0000E6130000}"/>
    <cellStyle name="Migliaia [0] 40 4 3 2" xfId="18775" xr:uid="{00000000-0005-0000-0000-0000E7130000}"/>
    <cellStyle name="Migliaia [0] 40 4 3 3" xfId="24077" xr:uid="{00000000-0005-0000-0000-0000E8130000}"/>
    <cellStyle name="Migliaia [0] 40 4 4" xfId="16124" xr:uid="{00000000-0005-0000-0000-0000E9130000}"/>
    <cellStyle name="Migliaia [0] 40 4 5" xfId="21426" xr:uid="{00000000-0005-0000-0000-0000EA130000}"/>
    <cellStyle name="Migliaia [0] 40 5" xfId="2147" xr:uid="{00000000-0005-0000-0000-0000EB130000}"/>
    <cellStyle name="Migliaia [0] 40 5 2" xfId="12958" xr:uid="{00000000-0005-0000-0000-0000EC130000}"/>
    <cellStyle name="Migliaia [0] 40 5 2 2" xfId="18776" xr:uid="{00000000-0005-0000-0000-0000ED130000}"/>
    <cellStyle name="Migliaia [0] 40 5 2 3" xfId="24078" xr:uid="{00000000-0005-0000-0000-0000EE130000}"/>
    <cellStyle name="Migliaia [0] 40 5 3" xfId="16125" xr:uid="{00000000-0005-0000-0000-0000EF130000}"/>
    <cellStyle name="Migliaia [0] 40 5 4" xfId="21427" xr:uid="{00000000-0005-0000-0000-0000F0130000}"/>
    <cellStyle name="Migliaia [0] 40 6" xfId="12954" xr:uid="{00000000-0005-0000-0000-0000F1130000}"/>
    <cellStyle name="Migliaia [0] 40 6 2" xfId="18772" xr:uid="{00000000-0005-0000-0000-0000F2130000}"/>
    <cellStyle name="Migliaia [0] 40 6 3" xfId="24074" xr:uid="{00000000-0005-0000-0000-0000F3130000}"/>
    <cellStyle name="Migliaia [0] 40 7" xfId="16121" xr:uid="{00000000-0005-0000-0000-0000F4130000}"/>
    <cellStyle name="Migliaia [0] 40 8" xfId="21423"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60" xr:uid="{00000000-0005-0000-0000-0000FB130000}"/>
    <cellStyle name="Migliaia [0] 41 2 3 2 2" xfId="18778" xr:uid="{00000000-0005-0000-0000-0000FC130000}"/>
    <cellStyle name="Migliaia [0] 41 2 3 2 3" xfId="24080" xr:uid="{00000000-0005-0000-0000-0000FD130000}"/>
    <cellStyle name="Migliaia [0] 41 2 3 3" xfId="16127" xr:uid="{00000000-0005-0000-0000-0000FE130000}"/>
    <cellStyle name="Migliaia [0] 41 2 3 4" xfId="21429"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1" xr:uid="{00000000-0005-0000-0000-000003140000}"/>
    <cellStyle name="Migliaia [0] 41 3 2 2 2" xfId="18779" xr:uid="{00000000-0005-0000-0000-000004140000}"/>
    <cellStyle name="Migliaia [0] 41 3 2 2 3" xfId="24081" xr:uid="{00000000-0005-0000-0000-000005140000}"/>
    <cellStyle name="Migliaia [0] 41 3 2 3" xfId="16128" xr:uid="{00000000-0005-0000-0000-000006140000}"/>
    <cellStyle name="Migliaia [0] 41 3 2 4" xfId="21430" xr:uid="{00000000-0005-0000-0000-000007140000}"/>
    <cellStyle name="Migliaia [0] 41 4" xfId="2154" xr:uid="{00000000-0005-0000-0000-000008140000}"/>
    <cellStyle name="Migliaia [0] 41 4 2" xfId="11877" xr:uid="{00000000-0005-0000-0000-000009140000}"/>
    <cellStyle name="Migliaia [0] 41 4 2 2" xfId="15440" xr:uid="{00000000-0005-0000-0000-00000A140000}"/>
    <cellStyle name="Migliaia [0] 41 4 2 2 2" xfId="20786" xr:uid="{00000000-0005-0000-0000-00000B140000}"/>
    <cellStyle name="Migliaia [0] 41 4 2 2 3" xfId="26088" xr:uid="{00000000-0005-0000-0000-00000C140000}"/>
    <cellStyle name="Migliaia [0] 41 4 2 3" xfId="18135" xr:uid="{00000000-0005-0000-0000-00000D140000}"/>
    <cellStyle name="Migliaia [0] 41 4 2 4" xfId="23437" xr:uid="{00000000-0005-0000-0000-00000E140000}"/>
    <cellStyle name="Migliaia [0] 41 4 3" xfId="12962" xr:uid="{00000000-0005-0000-0000-00000F140000}"/>
    <cellStyle name="Migliaia [0] 41 4 3 2" xfId="18780" xr:uid="{00000000-0005-0000-0000-000010140000}"/>
    <cellStyle name="Migliaia [0] 41 4 3 3" xfId="24082" xr:uid="{00000000-0005-0000-0000-000011140000}"/>
    <cellStyle name="Migliaia [0] 41 4 4" xfId="16129" xr:uid="{00000000-0005-0000-0000-000012140000}"/>
    <cellStyle name="Migliaia [0] 41 4 5" xfId="21431" xr:uid="{00000000-0005-0000-0000-000013140000}"/>
    <cellStyle name="Migliaia [0] 41 5" xfId="2155" xr:uid="{00000000-0005-0000-0000-000014140000}"/>
    <cellStyle name="Migliaia [0] 41 5 2" xfId="12963" xr:uid="{00000000-0005-0000-0000-000015140000}"/>
    <cellStyle name="Migliaia [0] 41 5 2 2" xfId="18781" xr:uid="{00000000-0005-0000-0000-000016140000}"/>
    <cellStyle name="Migliaia [0] 41 5 2 3" xfId="24083" xr:uid="{00000000-0005-0000-0000-000017140000}"/>
    <cellStyle name="Migliaia [0] 41 5 3" xfId="16130" xr:uid="{00000000-0005-0000-0000-000018140000}"/>
    <cellStyle name="Migliaia [0] 41 5 4" xfId="21432" xr:uid="{00000000-0005-0000-0000-000019140000}"/>
    <cellStyle name="Migliaia [0] 41 6" xfId="12959" xr:uid="{00000000-0005-0000-0000-00001A140000}"/>
    <cellStyle name="Migliaia [0] 41 6 2" xfId="18777" xr:uid="{00000000-0005-0000-0000-00001B140000}"/>
    <cellStyle name="Migliaia [0] 41 6 3" xfId="24079" xr:uid="{00000000-0005-0000-0000-00001C140000}"/>
    <cellStyle name="Migliaia [0] 41 7" xfId="16126" xr:uid="{00000000-0005-0000-0000-00001D140000}"/>
    <cellStyle name="Migliaia [0] 41 8" xfId="21428"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5" xr:uid="{00000000-0005-0000-0000-000024140000}"/>
    <cellStyle name="Migliaia [0] 42 2 3 2 2" xfId="18783" xr:uid="{00000000-0005-0000-0000-000025140000}"/>
    <cellStyle name="Migliaia [0] 42 2 3 2 3" xfId="24085" xr:uid="{00000000-0005-0000-0000-000026140000}"/>
    <cellStyle name="Migliaia [0] 42 2 3 3" xfId="16132" xr:uid="{00000000-0005-0000-0000-000027140000}"/>
    <cellStyle name="Migliaia [0] 42 2 3 4" xfId="21434"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6" xr:uid="{00000000-0005-0000-0000-00002C140000}"/>
    <cellStyle name="Migliaia [0] 42 3 2 2 2" xfId="18784" xr:uid="{00000000-0005-0000-0000-00002D140000}"/>
    <cellStyle name="Migliaia [0] 42 3 2 2 3" xfId="24086" xr:uid="{00000000-0005-0000-0000-00002E140000}"/>
    <cellStyle name="Migliaia [0] 42 3 2 3" xfId="16133" xr:uid="{00000000-0005-0000-0000-00002F140000}"/>
    <cellStyle name="Migliaia [0] 42 3 2 4" xfId="21435" xr:uid="{00000000-0005-0000-0000-000030140000}"/>
    <cellStyle name="Migliaia [0] 42 4" xfId="2162" xr:uid="{00000000-0005-0000-0000-000031140000}"/>
    <cellStyle name="Migliaia [0] 42 4 2" xfId="11878" xr:uid="{00000000-0005-0000-0000-000032140000}"/>
    <cellStyle name="Migliaia [0] 42 4 2 2" xfId="15441" xr:uid="{00000000-0005-0000-0000-000033140000}"/>
    <cellStyle name="Migliaia [0] 42 4 2 2 2" xfId="20787" xr:uid="{00000000-0005-0000-0000-000034140000}"/>
    <cellStyle name="Migliaia [0] 42 4 2 2 3" xfId="26089" xr:uid="{00000000-0005-0000-0000-000035140000}"/>
    <cellStyle name="Migliaia [0] 42 4 2 3" xfId="18136" xr:uid="{00000000-0005-0000-0000-000036140000}"/>
    <cellStyle name="Migliaia [0] 42 4 2 4" xfId="23438" xr:uid="{00000000-0005-0000-0000-000037140000}"/>
    <cellStyle name="Migliaia [0] 42 4 3" xfId="12967" xr:uid="{00000000-0005-0000-0000-000038140000}"/>
    <cellStyle name="Migliaia [0] 42 4 3 2" xfId="18785" xr:uid="{00000000-0005-0000-0000-000039140000}"/>
    <cellStyle name="Migliaia [0] 42 4 3 3" xfId="24087" xr:uid="{00000000-0005-0000-0000-00003A140000}"/>
    <cellStyle name="Migliaia [0] 42 4 4" xfId="16134" xr:uid="{00000000-0005-0000-0000-00003B140000}"/>
    <cellStyle name="Migliaia [0] 42 4 5" xfId="21436" xr:uid="{00000000-0005-0000-0000-00003C140000}"/>
    <cellStyle name="Migliaia [0] 42 5" xfId="2163" xr:uid="{00000000-0005-0000-0000-00003D140000}"/>
    <cellStyle name="Migliaia [0] 42 5 2" xfId="12968" xr:uid="{00000000-0005-0000-0000-00003E140000}"/>
    <cellStyle name="Migliaia [0] 42 5 2 2" xfId="18786" xr:uid="{00000000-0005-0000-0000-00003F140000}"/>
    <cellStyle name="Migliaia [0] 42 5 2 3" xfId="24088" xr:uid="{00000000-0005-0000-0000-000040140000}"/>
    <cellStyle name="Migliaia [0] 42 5 3" xfId="16135" xr:uid="{00000000-0005-0000-0000-000041140000}"/>
    <cellStyle name="Migliaia [0] 42 5 4" xfId="21437" xr:uid="{00000000-0005-0000-0000-000042140000}"/>
    <cellStyle name="Migliaia [0] 42 6" xfId="12964" xr:uid="{00000000-0005-0000-0000-000043140000}"/>
    <cellStyle name="Migliaia [0] 42 6 2" xfId="18782" xr:uid="{00000000-0005-0000-0000-000044140000}"/>
    <cellStyle name="Migliaia [0] 42 6 3" xfId="24084" xr:uid="{00000000-0005-0000-0000-000045140000}"/>
    <cellStyle name="Migliaia [0] 42 7" xfId="16131" xr:uid="{00000000-0005-0000-0000-000046140000}"/>
    <cellStyle name="Migliaia [0] 42 8" xfId="21433"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70" xr:uid="{00000000-0005-0000-0000-00004D140000}"/>
    <cellStyle name="Migliaia [0] 43 2 3 2 2" xfId="18788" xr:uid="{00000000-0005-0000-0000-00004E140000}"/>
    <cellStyle name="Migliaia [0] 43 2 3 2 3" xfId="24090" xr:uid="{00000000-0005-0000-0000-00004F140000}"/>
    <cellStyle name="Migliaia [0] 43 2 3 3" xfId="16137" xr:uid="{00000000-0005-0000-0000-000050140000}"/>
    <cellStyle name="Migliaia [0] 43 2 3 4" xfId="21439"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1" xr:uid="{00000000-0005-0000-0000-000055140000}"/>
    <cellStyle name="Migliaia [0] 43 3 2 2 2" xfId="18789" xr:uid="{00000000-0005-0000-0000-000056140000}"/>
    <cellStyle name="Migliaia [0] 43 3 2 2 3" xfId="24091" xr:uid="{00000000-0005-0000-0000-000057140000}"/>
    <cellStyle name="Migliaia [0] 43 3 2 3" xfId="16138" xr:uid="{00000000-0005-0000-0000-000058140000}"/>
    <cellStyle name="Migliaia [0] 43 3 2 4" xfId="21440" xr:uid="{00000000-0005-0000-0000-000059140000}"/>
    <cellStyle name="Migliaia [0] 43 4" xfId="2170" xr:uid="{00000000-0005-0000-0000-00005A140000}"/>
    <cellStyle name="Migliaia [0] 43 4 2" xfId="11879" xr:uid="{00000000-0005-0000-0000-00005B140000}"/>
    <cellStyle name="Migliaia [0] 43 4 2 2" xfId="15442" xr:uid="{00000000-0005-0000-0000-00005C140000}"/>
    <cellStyle name="Migliaia [0] 43 4 2 2 2" xfId="20788" xr:uid="{00000000-0005-0000-0000-00005D140000}"/>
    <cellStyle name="Migliaia [0] 43 4 2 2 3" xfId="26090" xr:uid="{00000000-0005-0000-0000-00005E140000}"/>
    <cellStyle name="Migliaia [0] 43 4 2 3" xfId="18137" xr:uid="{00000000-0005-0000-0000-00005F140000}"/>
    <cellStyle name="Migliaia [0] 43 4 2 4" xfId="23439" xr:uid="{00000000-0005-0000-0000-000060140000}"/>
    <cellStyle name="Migliaia [0] 43 4 3" xfId="12972" xr:uid="{00000000-0005-0000-0000-000061140000}"/>
    <cellStyle name="Migliaia [0] 43 4 3 2" xfId="18790" xr:uid="{00000000-0005-0000-0000-000062140000}"/>
    <cellStyle name="Migliaia [0] 43 4 3 3" xfId="24092" xr:uid="{00000000-0005-0000-0000-000063140000}"/>
    <cellStyle name="Migliaia [0] 43 4 4" xfId="16139" xr:uid="{00000000-0005-0000-0000-000064140000}"/>
    <cellStyle name="Migliaia [0] 43 4 5" xfId="21441" xr:uid="{00000000-0005-0000-0000-000065140000}"/>
    <cellStyle name="Migliaia [0] 43 5" xfId="2171" xr:uid="{00000000-0005-0000-0000-000066140000}"/>
    <cellStyle name="Migliaia [0] 43 5 2" xfId="12973" xr:uid="{00000000-0005-0000-0000-000067140000}"/>
    <cellStyle name="Migliaia [0] 43 5 2 2" xfId="18791" xr:uid="{00000000-0005-0000-0000-000068140000}"/>
    <cellStyle name="Migliaia [0] 43 5 2 3" xfId="24093" xr:uid="{00000000-0005-0000-0000-000069140000}"/>
    <cellStyle name="Migliaia [0] 43 5 3" xfId="16140" xr:uid="{00000000-0005-0000-0000-00006A140000}"/>
    <cellStyle name="Migliaia [0] 43 5 4" xfId="21442" xr:uid="{00000000-0005-0000-0000-00006B140000}"/>
    <cellStyle name="Migliaia [0] 43 6" xfId="12969" xr:uid="{00000000-0005-0000-0000-00006C140000}"/>
    <cellStyle name="Migliaia [0] 43 6 2" xfId="18787" xr:uid="{00000000-0005-0000-0000-00006D140000}"/>
    <cellStyle name="Migliaia [0] 43 6 3" xfId="24089" xr:uid="{00000000-0005-0000-0000-00006E140000}"/>
    <cellStyle name="Migliaia [0] 43 7" xfId="16136" xr:uid="{00000000-0005-0000-0000-00006F140000}"/>
    <cellStyle name="Migliaia [0] 43 8" xfId="21438"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5" xr:uid="{00000000-0005-0000-0000-000076140000}"/>
    <cellStyle name="Migliaia [0] 44 2 3 2 2" xfId="18793" xr:uid="{00000000-0005-0000-0000-000077140000}"/>
    <cellStyle name="Migliaia [0] 44 2 3 2 3" xfId="24095" xr:uid="{00000000-0005-0000-0000-000078140000}"/>
    <cellStyle name="Migliaia [0] 44 2 3 3" xfId="16142" xr:uid="{00000000-0005-0000-0000-000079140000}"/>
    <cellStyle name="Migliaia [0] 44 2 3 4" xfId="21444"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6" xr:uid="{00000000-0005-0000-0000-00007E140000}"/>
    <cellStyle name="Migliaia [0] 44 3 2 2 2" xfId="18794" xr:uid="{00000000-0005-0000-0000-00007F140000}"/>
    <cellStyle name="Migliaia [0] 44 3 2 2 3" xfId="24096" xr:uid="{00000000-0005-0000-0000-000080140000}"/>
    <cellStyle name="Migliaia [0] 44 3 2 3" xfId="16143" xr:uid="{00000000-0005-0000-0000-000081140000}"/>
    <cellStyle name="Migliaia [0] 44 3 2 4" xfId="21445" xr:uid="{00000000-0005-0000-0000-000082140000}"/>
    <cellStyle name="Migliaia [0] 44 4" xfId="2178" xr:uid="{00000000-0005-0000-0000-000083140000}"/>
    <cellStyle name="Migliaia [0] 44 4 2" xfId="11880" xr:uid="{00000000-0005-0000-0000-000084140000}"/>
    <cellStyle name="Migliaia [0] 44 4 2 2" xfId="15443" xr:uid="{00000000-0005-0000-0000-000085140000}"/>
    <cellStyle name="Migliaia [0] 44 4 2 2 2" xfId="20789" xr:uid="{00000000-0005-0000-0000-000086140000}"/>
    <cellStyle name="Migliaia [0] 44 4 2 2 3" xfId="26091" xr:uid="{00000000-0005-0000-0000-000087140000}"/>
    <cellStyle name="Migliaia [0] 44 4 2 3" xfId="18138" xr:uid="{00000000-0005-0000-0000-000088140000}"/>
    <cellStyle name="Migliaia [0] 44 4 2 4" xfId="23440" xr:uid="{00000000-0005-0000-0000-000089140000}"/>
    <cellStyle name="Migliaia [0] 44 4 3" xfId="12977" xr:uid="{00000000-0005-0000-0000-00008A140000}"/>
    <cellStyle name="Migliaia [0] 44 4 3 2" xfId="18795" xr:uid="{00000000-0005-0000-0000-00008B140000}"/>
    <cellStyle name="Migliaia [0] 44 4 3 3" xfId="24097" xr:uid="{00000000-0005-0000-0000-00008C140000}"/>
    <cellStyle name="Migliaia [0] 44 4 4" xfId="16144" xr:uid="{00000000-0005-0000-0000-00008D140000}"/>
    <cellStyle name="Migliaia [0] 44 4 5" xfId="21446" xr:uid="{00000000-0005-0000-0000-00008E140000}"/>
    <cellStyle name="Migliaia [0] 44 5" xfId="2179" xr:uid="{00000000-0005-0000-0000-00008F140000}"/>
    <cellStyle name="Migliaia [0] 44 5 2" xfId="12978" xr:uid="{00000000-0005-0000-0000-000090140000}"/>
    <cellStyle name="Migliaia [0] 44 5 2 2" xfId="18796" xr:uid="{00000000-0005-0000-0000-000091140000}"/>
    <cellStyle name="Migliaia [0] 44 5 2 3" xfId="24098" xr:uid="{00000000-0005-0000-0000-000092140000}"/>
    <cellStyle name="Migliaia [0] 44 5 3" xfId="16145" xr:uid="{00000000-0005-0000-0000-000093140000}"/>
    <cellStyle name="Migliaia [0] 44 5 4" xfId="21447" xr:uid="{00000000-0005-0000-0000-000094140000}"/>
    <cellStyle name="Migliaia [0] 44 6" xfId="12974" xr:uid="{00000000-0005-0000-0000-000095140000}"/>
    <cellStyle name="Migliaia [0] 44 6 2" xfId="18792" xr:uid="{00000000-0005-0000-0000-000096140000}"/>
    <cellStyle name="Migliaia [0] 44 6 3" xfId="24094" xr:uid="{00000000-0005-0000-0000-000097140000}"/>
    <cellStyle name="Migliaia [0] 44 7" xfId="16141" xr:uid="{00000000-0005-0000-0000-000098140000}"/>
    <cellStyle name="Migliaia [0] 44 8" xfId="21443"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80" xr:uid="{00000000-0005-0000-0000-00009F140000}"/>
    <cellStyle name="Migliaia [0] 45 2 3 2 2" xfId="18798" xr:uid="{00000000-0005-0000-0000-0000A0140000}"/>
    <cellStyle name="Migliaia [0] 45 2 3 2 3" xfId="24100" xr:uid="{00000000-0005-0000-0000-0000A1140000}"/>
    <cellStyle name="Migliaia [0] 45 2 3 3" xfId="16147" xr:uid="{00000000-0005-0000-0000-0000A2140000}"/>
    <cellStyle name="Migliaia [0] 45 2 3 4" xfId="21449"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1" xr:uid="{00000000-0005-0000-0000-0000A7140000}"/>
    <cellStyle name="Migliaia [0] 45 3 2 2 2" xfId="18799" xr:uid="{00000000-0005-0000-0000-0000A8140000}"/>
    <cellStyle name="Migliaia [0] 45 3 2 2 3" xfId="24101" xr:uid="{00000000-0005-0000-0000-0000A9140000}"/>
    <cellStyle name="Migliaia [0] 45 3 2 3" xfId="16148" xr:uid="{00000000-0005-0000-0000-0000AA140000}"/>
    <cellStyle name="Migliaia [0] 45 3 2 4" xfId="21450" xr:uid="{00000000-0005-0000-0000-0000AB140000}"/>
    <cellStyle name="Migliaia [0] 45 4" xfId="2186" xr:uid="{00000000-0005-0000-0000-0000AC140000}"/>
    <cellStyle name="Migliaia [0] 45 4 2" xfId="11881" xr:uid="{00000000-0005-0000-0000-0000AD140000}"/>
    <cellStyle name="Migliaia [0] 45 4 2 2" xfId="15444" xr:uid="{00000000-0005-0000-0000-0000AE140000}"/>
    <cellStyle name="Migliaia [0] 45 4 2 2 2" xfId="20790" xr:uid="{00000000-0005-0000-0000-0000AF140000}"/>
    <cellStyle name="Migliaia [0] 45 4 2 2 3" xfId="26092" xr:uid="{00000000-0005-0000-0000-0000B0140000}"/>
    <cellStyle name="Migliaia [0] 45 4 2 3" xfId="18139" xr:uid="{00000000-0005-0000-0000-0000B1140000}"/>
    <cellStyle name="Migliaia [0] 45 4 2 4" xfId="23441" xr:uid="{00000000-0005-0000-0000-0000B2140000}"/>
    <cellStyle name="Migliaia [0] 45 4 3" xfId="12982" xr:uid="{00000000-0005-0000-0000-0000B3140000}"/>
    <cellStyle name="Migliaia [0] 45 4 3 2" xfId="18800" xr:uid="{00000000-0005-0000-0000-0000B4140000}"/>
    <cellStyle name="Migliaia [0] 45 4 3 3" xfId="24102" xr:uid="{00000000-0005-0000-0000-0000B5140000}"/>
    <cellStyle name="Migliaia [0] 45 4 4" xfId="16149" xr:uid="{00000000-0005-0000-0000-0000B6140000}"/>
    <cellStyle name="Migliaia [0] 45 4 5" xfId="21451" xr:uid="{00000000-0005-0000-0000-0000B7140000}"/>
    <cellStyle name="Migliaia [0] 45 5" xfId="2187" xr:uid="{00000000-0005-0000-0000-0000B8140000}"/>
    <cellStyle name="Migliaia [0] 45 5 2" xfId="12983" xr:uid="{00000000-0005-0000-0000-0000B9140000}"/>
    <cellStyle name="Migliaia [0] 45 5 2 2" xfId="18801" xr:uid="{00000000-0005-0000-0000-0000BA140000}"/>
    <cellStyle name="Migliaia [0] 45 5 2 3" xfId="24103" xr:uid="{00000000-0005-0000-0000-0000BB140000}"/>
    <cellStyle name="Migliaia [0] 45 5 3" xfId="16150" xr:uid="{00000000-0005-0000-0000-0000BC140000}"/>
    <cellStyle name="Migliaia [0] 45 5 4" xfId="21452" xr:uid="{00000000-0005-0000-0000-0000BD140000}"/>
    <cellStyle name="Migliaia [0] 45 6" xfId="12979" xr:uid="{00000000-0005-0000-0000-0000BE140000}"/>
    <cellStyle name="Migliaia [0] 45 6 2" xfId="18797" xr:uid="{00000000-0005-0000-0000-0000BF140000}"/>
    <cellStyle name="Migliaia [0] 45 6 3" xfId="24099" xr:uid="{00000000-0005-0000-0000-0000C0140000}"/>
    <cellStyle name="Migliaia [0] 45 7" xfId="16146" xr:uid="{00000000-0005-0000-0000-0000C1140000}"/>
    <cellStyle name="Migliaia [0] 45 8" xfId="21448"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5" xr:uid="{00000000-0005-0000-0000-0000C8140000}"/>
    <cellStyle name="Migliaia [0] 46 2 3 2 2" xfId="18803" xr:uid="{00000000-0005-0000-0000-0000C9140000}"/>
    <cellStyle name="Migliaia [0] 46 2 3 2 3" xfId="24105" xr:uid="{00000000-0005-0000-0000-0000CA140000}"/>
    <cellStyle name="Migliaia [0] 46 2 3 3" xfId="16152" xr:uid="{00000000-0005-0000-0000-0000CB140000}"/>
    <cellStyle name="Migliaia [0] 46 2 3 4" xfId="21454"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6" xr:uid="{00000000-0005-0000-0000-0000D0140000}"/>
    <cellStyle name="Migliaia [0] 46 3 2 2 2" xfId="18804" xr:uid="{00000000-0005-0000-0000-0000D1140000}"/>
    <cellStyle name="Migliaia [0] 46 3 2 2 3" xfId="24106" xr:uid="{00000000-0005-0000-0000-0000D2140000}"/>
    <cellStyle name="Migliaia [0] 46 3 2 3" xfId="16153" xr:uid="{00000000-0005-0000-0000-0000D3140000}"/>
    <cellStyle name="Migliaia [0] 46 3 2 4" xfId="21455" xr:uid="{00000000-0005-0000-0000-0000D4140000}"/>
    <cellStyle name="Migliaia [0] 46 4" xfId="2194" xr:uid="{00000000-0005-0000-0000-0000D5140000}"/>
    <cellStyle name="Migliaia [0] 46 4 2" xfId="11882" xr:uid="{00000000-0005-0000-0000-0000D6140000}"/>
    <cellStyle name="Migliaia [0] 46 4 2 2" xfId="15445" xr:uid="{00000000-0005-0000-0000-0000D7140000}"/>
    <cellStyle name="Migliaia [0] 46 4 2 2 2" xfId="20791" xr:uid="{00000000-0005-0000-0000-0000D8140000}"/>
    <cellStyle name="Migliaia [0] 46 4 2 2 3" xfId="26093" xr:uid="{00000000-0005-0000-0000-0000D9140000}"/>
    <cellStyle name="Migliaia [0] 46 4 2 3" xfId="18140" xr:uid="{00000000-0005-0000-0000-0000DA140000}"/>
    <cellStyle name="Migliaia [0] 46 4 2 4" xfId="23442" xr:uid="{00000000-0005-0000-0000-0000DB140000}"/>
    <cellStyle name="Migliaia [0] 46 4 3" xfId="12987" xr:uid="{00000000-0005-0000-0000-0000DC140000}"/>
    <cellStyle name="Migliaia [0] 46 4 3 2" xfId="18805" xr:uid="{00000000-0005-0000-0000-0000DD140000}"/>
    <cellStyle name="Migliaia [0] 46 4 3 3" xfId="24107" xr:uid="{00000000-0005-0000-0000-0000DE140000}"/>
    <cellStyle name="Migliaia [0] 46 4 4" xfId="16154" xr:uid="{00000000-0005-0000-0000-0000DF140000}"/>
    <cellStyle name="Migliaia [0] 46 4 5" xfId="21456" xr:uid="{00000000-0005-0000-0000-0000E0140000}"/>
    <cellStyle name="Migliaia [0] 46 5" xfId="2195" xr:uid="{00000000-0005-0000-0000-0000E1140000}"/>
    <cellStyle name="Migliaia [0] 46 5 2" xfId="12988" xr:uid="{00000000-0005-0000-0000-0000E2140000}"/>
    <cellStyle name="Migliaia [0] 46 5 2 2" xfId="18806" xr:uid="{00000000-0005-0000-0000-0000E3140000}"/>
    <cellStyle name="Migliaia [0] 46 5 2 3" xfId="24108" xr:uid="{00000000-0005-0000-0000-0000E4140000}"/>
    <cellStyle name="Migliaia [0] 46 5 3" xfId="16155" xr:uid="{00000000-0005-0000-0000-0000E5140000}"/>
    <cellStyle name="Migliaia [0] 46 5 4" xfId="21457" xr:uid="{00000000-0005-0000-0000-0000E6140000}"/>
    <cellStyle name="Migliaia [0] 46 6" xfId="12984" xr:uid="{00000000-0005-0000-0000-0000E7140000}"/>
    <cellStyle name="Migliaia [0] 46 6 2" xfId="18802" xr:uid="{00000000-0005-0000-0000-0000E8140000}"/>
    <cellStyle name="Migliaia [0] 46 6 3" xfId="24104" xr:uid="{00000000-0005-0000-0000-0000E9140000}"/>
    <cellStyle name="Migliaia [0] 46 7" xfId="16151" xr:uid="{00000000-0005-0000-0000-0000EA140000}"/>
    <cellStyle name="Migliaia [0] 46 8" xfId="21453"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90" xr:uid="{00000000-0005-0000-0000-0000F1140000}"/>
    <cellStyle name="Migliaia [0] 47 2 3 2 2" xfId="18808" xr:uid="{00000000-0005-0000-0000-0000F2140000}"/>
    <cellStyle name="Migliaia [0] 47 2 3 2 3" xfId="24110" xr:uid="{00000000-0005-0000-0000-0000F3140000}"/>
    <cellStyle name="Migliaia [0] 47 2 3 3" xfId="16157" xr:uid="{00000000-0005-0000-0000-0000F4140000}"/>
    <cellStyle name="Migliaia [0] 47 2 3 4" xfId="21459"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1" xr:uid="{00000000-0005-0000-0000-0000F9140000}"/>
    <cellStyle name="Migliaia [0] 47 3 2 2 2" xfId="18809" xr:uid="{00000000-0005-0000-0000-0000FA140000}"/>
    <cellStyle name="Migliaia [0] 47 3 2 2 3" xfId="24111" xr:uid="{00000000-0005-0000-0000-0000FB140000}"/>
    <cellStyle name="Migliaia [0] 47 3 2 3" xfId="16158" xr:uid="{00000000-0005-0000-0000-0000FC140000}"/>
    <cellStyle name="Migliaia [0] 47 3 2 4" xfId="21460" xr:uid="{00000000-0005-0000-0000-0000FD140000}"/>
    <cellStyle name="Migliaia [0] 47 4" xfId="2202" xr:uid="{00000000-0005-0000-0000-0000FE140000}"/>
    <cellStyle name="Migliaia [0] 47 4 2" xfId="11883" xr:uid="{00000000-0005-0000-0000-0000FF140000}"/>
    <cellStyle name="Migliaia [0] 47 4 2 2" xfId="15446" xr:uid="{00000000-0005-0000-0000-000000150000}"/>
    <cellStyle name="Migliaia [0] 47 4 2 2 2" xfId="20792" xr:uid="{00000000-0005-0000-0000-000001150000}"/>
    <cellStyle name="Migliaia [0] 47 4 2 2 3" xfId="26094" xr:uid="{00000000-0005-0000-0000-000002150000}"/>
    <cellStyle name="Migliaia [0] 47 4 2 3" xfId="18141" xr:uid="{00000000-0005-0000-0000-000003150000}"/>
    <cellStyle name="Migliaia [0] 47 4 2 4" xfId="23443" xr:uid="{00000000-0005-0000-0000-000004150000}"/>
    <cellStyle name="Migliaia [0] 47 4 3" xfId="12992" xr:uid="{00000000-0005-0000-0000-000005150000}"/>
    <cellStyle name="Migliaia [0] 47 4 3 2" xfId="18810" xr:uid="{00000000-0005-0000-0000-000006150000}"/>
    <cellStyle name="Migliaia [0] 47 4 3 3" xfId="24112" xr:uid="{00000000-0005-0000-0000-000007150000}"/>
    <cellStyle name="Migliaia [0] 47 4 4" xfId="16159" xr:uid="{00000000-0005-0000-0000-000008150000}"/>
    <cellStyle name="Migliaia [0] 47 4 5" xfId="21461" xr:uid="{00000000-0005-0000-0000-000009150000}"/>
    <cellStyle name="Migliaia [0] 47 5" xfId="2203" xr:uid="{00000000-0005-0000-0000-00000A150000}"/>
    <cellStyle name="Migliaia [0] 47 5 2" xfId="12993" xr:uid="{00000000-0005-0000-0000-00000B150000}"/>
    <cellStyle name="Migliaia [0] 47 5 2 2" xfId="18811" xr:uid="{00000000-0005-0000-0000-00000C150000}"/>
    <cellStyle name="Migliaia [0] 47 5 2 3" xfId="24113" xr:uid="{00000000-0005-0000-0000-00000D150000}"/>
    <cellStyle name="Migliaia [0] 47 5 3" xfId="16160" xr:uid="{00000000-0005-0000-0000-00000E150000}"/>
    <cellStyle name="Migliaia [0] 47 5 4" xfId="21462" xr:uid="{00000000-0005-0000-0000-00000F150000}"/>
    <cellStyle name="Migliaia [0] 47 6" xfId="12989" xr:uid="{00000000-0005-0000-0000-000010150000}"/>
    <cellStyle name="Migliaia [0] 47 6 2" xfId="18807" xr:uid="{00000000-0005-0000-0000-000011150000}"/>
    <cellStyle name="Migliaia [0] 47 6 3" xfId="24109" xr:uid="{00000000-0005-0000-0000-000012150000}"/>
    <cellStyle name="Migliaia [0] 47 7" xfId="16156" xr:uid="{00000000-0005-0000-0000-000013150000}"/>
    <cellStyle name="Migliaia [0] 47 8" xfId="21458"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5" xr:uid="{00000000-0005-0000-0000-00001A150000}"/>
    <cellStyle name="Migliaia [0] 48 2 3 2 2" xfId="18813" xr:uid="{00000000-0005-0000-0000-00001B150000}"/>
    <cellStyle name="Migliaia [0] 48 2 3 2 3" xfId="24115" xr:uid="{00000000-0005-0000-0000-00001C150000}"/>
    <cellStyle name="Migliaia [0] 48 2 3 3" xfId="16162" xr:uid="{00000000-0005-0000-0000-00001D150000}"/>
    <cellStyle name="Migliaia [0] 48 2 3 4" xfId="21464"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6" xr:uid="{00000000-0005-0000-0000-000022150000}"/>
    <cellStyle name="Migliaia [0] 48 3 2 2 2" xfId="18814" xr:uid="{00000000-0005-0000-0000-000023150000}"/>
    <cellStyle name="Migliaia [0] 48 3 2 2 3" xfId="24116" xr:uid="{00000000-0005-0000-0000-000024150000}"/>
    <cellStyle name="Migliaia [0] 48 3 2 3" xfId="16163" xr:uid="{00000000-0005-0000-0000-000025150000}"/>
    <cellStyle name="Migliaia [0] 48 3 2 4" xfId="21465" xr:uid="{00000000-0005-0000-0000-000026150000}"/>
    <cellStyle name="Migliaia [0] 48 4" xfId="2210" xr:uid="{00000000-0005-0000-0000-000027150000}"/>
    <cellStyle name="Migliaia [0] 48 4 2" xfId="11884" xr:uid="{00000000-0005-0000-0000-000028150000}"/>
    <cellStyle name="Migliaia [0] 48 4 2 2" xfId="15447" xr:uid="{00000000-0005-0000-0000-000029150000}"/>
    <cellStyle name="Migliaia [0] 48 4 2 2 2" xfId="20793" xr:uid="{00000000-0005-0000-0000-00002A150000}"/>
    <cellStyle name="Migliaia [0] 48 4 2 2 3" xfId="26095" xr:uid="{00000000-0005-0000-0000-00002B150000}"/>
    <cellStyle name="Migliaia [0] 48 4 2 3" xfId="18142" xr:uid="{00000000-0005-0000-0000-00002C150000}"/>
    <cellStyle name="Migliaia [0] 48 4 2 4" xfId="23444" xr:uid="{00000000-0005-0000-0000-00002D150000}"/>
    <cellStyle name="Migliaia [0] 48 4 3" xfId="12997" xr:uid="{00000000-0005-0000-0000-00002E150000}"/>
    <cellStyle name="Migliaia [0] 48 4 3 2" xfId="18815" xr:uid="{00000000-0005-0000-0000-00002F150000}"/>
    <cellStyle name="Migliaia [0] 48 4 3 3" xfId="24117" xr:uid="{00000000-0005-0000-0000-000030150000}"/>
    <cellStyle name="Migliaia [0] 48 4 4" xfId="16164" xr:uid="{00000000-0005-0000-0000-000031150000}"/>
    <cellStyle name="Migliaia [0] 48 4 5" xfId="21466" xr:uid="{00000000-0005-0000-0000-000032150000}"/>
    <cellStyle name="Migliaia [0] 48 5" xfId="2211" xr:uid="{00000000-0005-0000-0000-000033150000}"/>
    <cellStyle name="Migliaia [0] 48 5 2" xfId="12998" xr:uid="{00000000-0005-0000-0000-000034150000}"/>
    <cellStyle name="Migliaia [0] 48 5 2 2" xfId="18816" xr:uid="{00000000-0005-0000-0000-000035150000}"/>
    <cellStyle name="Migliaia [0] 48 5 2 3" xfId="24118" xr:uid="{00000000-0005-0000-0000-000036150000}"/>
    <cellStyle name="Migliaia [0] 48 5 3" xfId="16165" xr:uid="{00000000-0005-0000-0000-000037150000}"/>
    <cellStyle name="Migliaia [0] 48 5 4" xfId="21467" xr:uid="{00000000-0005-0000-0000-000038150000}"/>
    <cellStyle name="Migliaia [0] 48 6" xfId="12994" xr:uid="{00000000-0005-0000-0000-000039150000}"/>
    <cellStyle name="Migliaia [0] 48 6 2" xfId="18812" xr:uid="{00000000-0005-0000-0000-00003A150000}"/>
    <cellStyle name="Migliaia [0] 48 6 3" xfId="24114" xr:uid="{00000000-0005-0000-0000-00003B150000}"/>
    <cellStyle name="Migliaia [0] 48 7" xfId="16161" xr:uid="{00000000-0005-0000-0000-00003C150000}"/>
    <cellStyle name="Migliaia [0] 48 8" xfId="21463"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3000" xr:uid="{00000000-0005-0000-0000-000043150000}"/>
    <cellStyle name="Migliaia [0] 49 2 3 2 2" xfId="18818" xr:uid="{00000000-0005-0000-0000-000044150000}"/>
    <cellStyle name="Migliaia [0] 49 2 3 2 3" xfId="24120" xr:uid="{00000000-0005-0000-0000-000045150000}"/>
    <cellStyle name="Migliaia [0] 49 2 3 3" xfId="16167" xr:uid="{00000000-0005-0000-0000-000046150000}"/>
    <cellStyle name="Migliaia [0] 49 2 3 4" xfId="21469"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1" xr:uid="{00000000-0005-0000-0000-00004B150000}"/>
    <cellStyle name="Migliaia [0] 49 3 2 2 2" xfId="18819" xr:uid="{00000000-0005-0000-0000-00004C150000}"/>
    <cellStyle name="Migliaia [0] 49 3 2 2 3" xfId="24121" xr:uid="{00000000-0005-0000-0000-00004D150000}"/>
    <cellStyle name="Migliaia [0] 49 3 2 3" xfId="16168" xr:uid="{00000000-0005-0000-0000-00004E150000}"/>
    <cellStyle name="Migliaia [0] 49 3 2 4" xfId="21470" xr:uid="{00000000-0005-0000-0000-00004F150000}"/>
    <cellStyle name="Migliaia [0] 49 4" xfId="2218" xr:uid="{00000000-0005-0000-0000-000050150000}"/>
    <cellStyle name="Migliaia [0] 49 4 2" xfId="11885" xr:uid="{00000000-0005-0000-0000-000051150000}"/>
    <cellStyle name="Migliaia [0] 49 4 2 2" xfId="15448" xr:uid="{00000000-0005-0000-0000-000052150000}"/>
    <cellStyle name="Migliaia [0] 49 4 2 2 2" xfId="20794" xr:uid="{00000000-0005-0000-0000-000053150000}"/>
    <cellStyle name="Migliaia [0] 49 4 2 2 3" xfId="26096" xr:uid="{00000000-0005-0000-0000-000054150000}"/>
    <cellStyle name="Migliaia [0] 49 4 2 3" xfId="18143" xr:uid="{00000000-0005-0000-0000-000055150000}"/>
    <cellStyle name="Migliaia [0] 49 4 2 4" xfId="23445" xr:uid="{00000000-0005-0000-0000-000056150000}"/>
    <cellStyle name="Migliaia [0] 49 4 3" xfId="13002" xr:uid="{00000000-0005-0000-0000-000057150000}"/>
    <cellStyle name="Migliaia [0] 49 4 3 2" xfId="18820" xr:uid="{00000000-0005-0000-0000-000058150000}"/>
    <cellStyle name="Migliaia [0] 49 4 3 3" xfId="24122" xr:uid="{00000000-0005-0000-0000-000059150000}"/>
    <cellStyle name="Migliaia [0] 49 4 4" xfId="16169" xr:uid="{00000000-0005-0000-0000-00005A150000}"/>
    <cellStyle name="Migliaia [0] 49 4 5" xfId="21471" xr:uid="{00000000-0005-0000-0000-00005B150000}"/>
    <cellStyle name="Migliaia [0] 49 5" xfId="2219" xr:uid="{00000000-0005-0000-0000-00005C150000}"/>
    <cellStyle name="Migliaia [0] 49 5 2" xfId="13003" xr:uid="{00000000-0005-0000-0000-00005D150000}"/>
    <cellStyle name="Migliaia [0] 49 5 2 2" xfId="18821" xr:uid="{00000000-0005-0000-0000-00005E150000}"/>
    <cellStyle name="Migliaia [0] 49 5 2 3" xfId="24123" xr:uid="{00000000-0005-0000-0000-00005F150000}"/>
    <cellStyle name="Migliaia [0] 49 5 3" xfId="16170" xr:uid="{00000000-0005-0000-0000-000060150000}"/>
    <cellStyle name="Migliaia [0] 49 5 4" xfId="21472" xr:uid="{00000000-0005-0000-0000-000061150000}"/>
    <cellStyle name="Migliaia [0] 49 6" xfId="12999" xr:uid="{00000000-0005-0000-0000-000062150000}"/>
    <cellStyle name="Migliaia [0] 49 6 2" xfId="18817" xr:uid="{00000000-0005-0000-0000-000063150000}"/>
    <cellStyle name="Migliaia [0] 49 6 3" xfId="24119" xr:uid="{00000000-0005-0000-0000-000064150000}"/>
    <cellStyle name="Migliaia [0] 49 7" xfId="16166" xr:uid="{00000000-0005-0000-0000-000065150000}"/>
    <cellStyle name="Migliaia [0] 49 8" xfId="21468"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5" xr:uid="{00000000-0005-0000-0000-00006C150000}"/>
    <cellStyle name="Migliaia [0] 5 2 3 2 2" xfId="18823" xr:uid="{00000000-0005-0000-0000-00006D150000}"/>
    <cellStyle name="Migliaia [0] 5 2 3 2 3" xfId="24125" xr:uid="{00000000-0005-0000-0000-00006E150000}"/>
    <cellStyle name="Migliaia [0] 5 2 3 3" xfId="16172" xr:uid="{00000000-0005-0000-0000-00006F150000}"/>
    <cellStyle name="Migliaia [0] 5 2 3 4" xfId="21474"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6" xr:uid="{00000000-0005-0000-0000-000074150000}"/>
    <cellStyle name="Migliaia [0] 5 3 2 2 2" xfId="18824" xr:uid="{00000000-0005-0000-0000-000075150000}"/>
    <cellStyle name="Migliaia [0] 5 3 2 2 3" xfId="24126" xr:uid="{00000000-0005-0000-0000-000076150000}"/>
    <cellStyle name="Migliaia [0] 5 3 2 3" xfId="16173" xr:uid="{00000000-0005-0000-0000-000077150000}"/>
    <cellStyle name="Migliaia [0] 5 3 2 4" xfId="21475" xr:uid="{00000000-0005-0000-0000-000078150000}"/>
    <cellStyle name="Migliaia [0] 5 4" xfId="2226" xr:uid="{00000000-0005-0000-0000-000079150000}"/>
    <cellStyle name="Migliaia [0] 5 4 2" xfId="11886" xr:uid="{00000000-0005-0000-0000-00007A150000}"/>
    <cellStyle name="Migliaia [0] 5 4 2 2" xfId="15449" xr:uid="{00000000-0005-0000-0000-00007B150000}"/>
    <cellStyle name="Migliaia [0] 5 4 2 2 2" xfId="20795" xr:uid="{00000000-0005-0000-0000-00007C150000}"/>
    <cellStyle name="Migliaia [0] 5 4 2 2 3" xfId="26097" xr:uid="{00000000-0005-0000-0000-00007D150000}"/>
    <cellStyle name="Migliaia [0] 5 4 2 3" xfId="18144" xr:uid="{00000000-0005-0000-0000-00007E150000}"/>
    <cellStyle name="Migliaia [0] 5 4 2 4" xfId="23446" xr:uid="{00000000-0005-0000-0000-00007F150000}"/>
    <cellStyle name="Migliaia [0] 5 4 3" xfId="13007" xr:uid="{00000000-0005-0000-0000-000080150000}"/>
    <cellStyle name="Migliaia [0] 5 4 3 2" xfId="18825" xr:uid="{00000000-0005-0000-0000-000081150000}"/>
    <cellStyle name="Migliaia [0] 5 4 3 3" xfId="24127" xr:uid="{00000000-0005-0000-0000-000082150000}"/>
    <cellStyle name="Migliaia [0] 5 4 4" xfId="16174" xr:uid="{00000000-0005-0000-0000-000083150000}"/>
    <cellStyle name="Migliaia [0] 5 4 5" xfId="21476" xr:uid="{00000000-0005-0000-0000-000084150000}"/>
    <cellStyle name="Migliaia [0] 5 5" xfId="2227" xr:uid="{00000000-0005-0000-0000-000085150000}"/>
    <cellStyle name="Migliaia [0] 5 5 2" xfId="13008" xr:uid="{00000000-0005-0000-0000-000086150000}"/>
    <cellStyle name="Migliaia [0] 5 5 2 2" xfId="18826" xr:uid="{00000000-0005-0000-0000-000087150000}"/>
    <cellStyle name="Migliaia [0] 5 5 2 3" xfId="24128" xr:uid="{00000000-0005-0000-0000-000088150000}"/>
    <cellStyle name="Migliaia [0] 5 5 3" xfId="16175" xr:uid="{00000000-0005-0000-0000-000089150000}"/>
    <cellStyle name="Migliaia [0] 5 5 4" xfId="21477" xr:uid="{00000000-0005-0000-0000-00008A150000}"/>
    <cellStyle name="Migliaia [0] 5 6" xfId="13004" xr:uid="{00000000-0005-0000-0000-00008B150000}"/>
    <cellStyle name="Migliaia [0] 5 6 2" xfId="18822" xr:uid="{00000000-0005-0000-0000-00008C150000}"/>
    <cellStyle name="Migliaia [0] 5 6 3" xfId="24124" xr:uid="{00000000-0005-0000-0000-00008D150000}"/>
    <cellStyle name="Migliaia [0] 5 7" xfId="16171" xr:uid="{00000000-0005-0000-0000-00008E150000}"/>
    <cellStyle name="Migliaia [0] 5 8" xfId="21473"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10" xr:uid="{00000000-0005-0000-0000-000095150000}"/>
    <cellStyle name="Migliaia [0] 50 2 3 2 2" xfId="18828" xr:uid="{00000000-0005-0000-0000-000096150000}"/>
    <cellStyle name="Migliaia [0] 50 2 3 2 3" xfId="24130" xr:uid="{00000000-0005-0000-0000-000097150000}"/>
    <cellStyle name="Migliaia [0] 50 2 3 3" xfId="16177" xr:uid="{00000000-0005-0000-0000-000098150000}"/>
    <cellStyle name="Migliaia [0] 50 2 3 4" xfId="21479"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1" xr:uid="{00000000-0005-0000-0000-00009D150000}"/>
    <cellStyle name="Migliaia [0] 50 3 2 2 2" xfId="18829" xr:uid="{00000000-0005-0000-0000-00009E150000}"/>
    <cellStyle name="Migliaia [0] 50 3 2 2 3" xfId="24131" xr:uid="{00000000-0005-0000-0000-00009F150000}"/>
    <cellStyle name="Migliaia [0] 50 3 2 3" xfId="16178" xr:uid="{00000000-0005-0000-0000-0000A0150000}"/>
    <cellStyle name="Migliaia [0] 50 3 2 4" xfId="21480" xr:uid="{00000000-0005-0000-0000-0000A1150000}"/>
    <cellStyle name="Migliaia [0] 50 4" xfId="2234" xr:uid="{00000000-0005-0000-0000-0000A2150000}"/>
    <cellStyle name="Migliaia [0] 50 4 2" xfId="11887" xr:uid="{00000000-0005-0000-0000-0000A3150000}"/>
    <cellStyle name="Migliaia [0] 50 4 2 2" xfId="15450" xr:uid="{00000000-0005-0000-0000-0000A4150000}"/>
    <cellStyle name="Migliaia [0] 50 4 2 2 2" xfId="20796" xr:uid="{00000000-0005-0000-0000-0000A5150000}"/>
    <cellStyle name="Migliaia [0] 50 4 2 2 3" xfId="26098" xr:uid="{00000000-0005-0000-0000-0000A6150000}"/>
    <cellStyle name="Migliaia [0] 50 4 2 3" xfId="18145" xr:uid="{00000000-0005-0000-0000-0000A7150000}"/>
    <cellStyle name="Migliaia [0] 50 4 2 4" xfId="23447" xr:uid="{00000000-0005-0000-0000-0000A8150000}"/>
    <cellStyle name="Migliaia [0] 50 4 3" xfId="13012" xr:uid="{00000000-0005-0000-0000-0000A9150000}"/>
    <cellStyle name="Migliaia [0] 50 4 3 2" xfId="18830" xr:uid="{00000000-0005-0000-0000-0000AA150000}"/>
    <cellStyle name="Migliaia [0] 50 4 3 3" xfId="24132" xr:uid="{00000000-0005-0000-0000-0000AB150000}"/>
    <cellStyle name="Migliaia [0] 50 4 4" xfId="16179" xr:uid="{00000000-0005-0000-0000-0000AC150000}"/>
    <cellStyle name="Migliaia [0] 50 4 5" xfId="21481" xr:uid="{00000000-0005-0000-0000-0000AD150000}"/>
    <cellStyle name="Migliaia [0] 50 5" xfId="2235" xr:uid="{00000000-0005-0000-0000-0000AE150000}"/>
    <cellStyle name="Migliaia [0] 50 5 2" xfId="13013" xr:uid="{00000000-0005-0000-0000-0000AF150000}"/>
    <cellStyle name="Migliaia [0] 50 5 2 2" xfId="18831" xr:uid="{00000000-0005-0000-0000-0000B0150000}"/>
    <cellStyle name="Migliaia [0] 50 5 2 3" xfId="24133" xr:uid="{00000000-0005-0000-0000-0000B1150000}"/>
    <cellStyle name="Migliaia [0] 50 5 3" xfId="16180" xr:uid="{00000000-0005-0000-0000-0000B2150000}"/>
    <cellStyle name="Migliaia [0] 50 5 4" xfId="21482" xr:uid="{00000000-0005-0000-0000-0000B3150000}"/>
    <cellStyle name="Migliaia [0] 50 6" xfId="13009" xr:uid="{00000000-0005-0000-0000-0000B4150000}"/>
    <cellStyle name="Migliaia [0] 50 6 2" xfId="18827" xr:uid="{00000000-0005-0000-0000-0000B5150000}"/>
    <cellStyle name="Migliaia [0] 50 6 3" xfId="24129" xr:uid="{00000000-0005-0000-0000-0000B6150000}"/>
    <cellStyle name="Migliaia [0] 50 7" xfId="16176" xr:uid="{00000000-0005-0000-0000-0000B7150000}"/>
    <cellStyle name="Migliaia [0] 50 8" xfId="21478"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5" xr:uid="{00000000-0005-0000-0000-0000BE150000}"/>
    <cellStyle name="Migliaia [0] 51 2 3 2 2" xfId="18833" xr:uid="{00000000-0005-0000-0000-0000BF150000}"/>
    <cellStyle name="Migliaia [0] 51 2 3 2 3" xfId="24135" xr:uid="{00000000-0005-0000-0000-0000C0150000}"/>
    <cellStyle name="Migliaia [0] 51 2 3 3" xfId="16182" xr:uid="{00000000-0005-0000-0000-0000C1150000}"/>
    <cellStyle name="Migliaia [0] 51 2 3 4" xfId="21484"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6" xr:uid="{00000000-0005-0000-0000-0000C6150000}"/>
    <cellStyle name="Migliaia [0] 51 3 2 2 2" xfId="18834" xr:uid="{00000000-0005-0000-0000-0000C7150000}"/>
    <cellStyle name="Migliaia [0] 51 3 2 2 3" xfId="24136" xr:uid="{00000000-0005-0000-0000-0000C8150000}"/>
    <cellStyle name="Migliaia [0] 51 3 2 3" xfId="16183" xr:uid="{00000000-0005-0000-0000-0000C9150000}"/>
    <cellStyle name="Migliaia [0] 51 3 2 4" xfId="21485" xr:uid="{00000000-0005-0000-0000-0000CA150000}"/>
    <cellStyle name="Migliaia [0] 51 4" xfId="2242" xr:uid="{00000000-0005-0000-0000-0000CB150000}"/>
    <cellStyle name="Migliaia [0] 51 4 2" xfId="11888" xr:uid="{00000000-0005-0000-0000-0000CC150000}"/>
    <cellStyle name="Migliaia [0] 51 4 2 2" xfId="15451" xr:uid="{00000000-0005-0000-0000-0000CD150000}"/>
    <cellStyle name="Migliaia [0] 51 4 2 2 2" xfId="20797" xr:uid="{00000000-0005-0000-0000-0000CE150000}"/>
    <cellStyle name="Migliaia [0] 51 4 2 2 3" xfId="26099" xr:uid="{00000000-0005-0000-0000-0000CF150000}"/>
    <cellStyle name="Migliaia [0] 51 4 2 3" xfId="18146" xr:uid="{00000000-0005-0000-0000-0000D0150000}"/>
    <cellStyle name="Migliaia [0] 51 4 2 4" xfId="23448" xr:uid="{00000000-0005-0000-0000-0000D1150000}"/>
    <cellStyle name="Migliaia [0] 51 4 3" xfId="13017" xr:uid="{00000000-0005-0000-0000-0000D2150000}"/>
    <cellStyle name="Migliaia [0] 51 4 3 2" xfId="18835" xr:uid="{00000000-0005-0000-0000-0000D3150000}"/>
    <cellStyle name="Migliaia [0] 51 4 3 3" xfId="24137" xr:uid="{00000000-0005-0000-0000-0000D4150000}"/>
    <cellStyle name="Migliaia [0] 51 4 4" xfId="16184" xr:uid="{00000000-0005-0000-0000-0000D5150000}"/>
    <cellStyle name="Migliaia [0] 51 4 5" xfId="21486" xr:uid="{00000000-0005-0000-0000-0000D6150000}"/>
    <cellStyle name="Migliaia [0] 51 5" xfId="2243" xr:uid="{00000000-0005-0000-0000-0000D7150000}"/>
    <cellStyle name="Migliaia [0] 51 5 2" xfId="13018" xr:uid="{00000000-0005-0000-0000-0000D8150000}"/>
    <cellStyle name="Migliaia [0] 51 5 2 2" xfId="18836" xr:uid="{00000000-0005-0000-0000-0000D9150000}"/>
    <cellStyle name="Migliaia [0] 51 5 2 3" xfId="24138" xr:uid="{00000000-0005-0000-0000-0000DA150000}"/>
    <cellStyle name="Migliaia [0] 51 5 3" xfId="16185" xr:uid="{00000000-0005-0000-0000-0000DB150000}"/>
    <cellStyle name="Migliaia [0] 51 5 4" xfId="21487" xr:uid="{00000000-0005-0000-0000-0000DC150000}"/>
    <cellStyle name="Migliaia [0] 51 6" xfId="13014" xr:uid="{00000000-0005-0000-0000-0000DD150000}"/>
    <cellStyle name="Migliaia [0] 51 6 2" xfId="18832" xr:uid="{00000000-0005-0000-0000-0000DE150000}"/>
    <cellStyle name="Migliaia [0] 51 6 3" xfId="24134" xr:uid="{00000000-0005-0000-0000-0000DF150000}"/>
    <cellStyle name="Migliaia [0] 51 7" xfId="16181" xr:uid="{00000000-0005-0000-0000-0000E0150000}"/>
    <cellStyle name="Migliaia [0] 51 8" xfId="21483"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20" xr:uid="{00000000-0005-0000-0000-0000E7150000}"/>
    <cellStyle name="Migliaia [0] 52 2 3 2 2" xfId="18838" xr:uid="{00000000-0005-0000-0000-0000E8150000}"/>
    <cellStyle name="Migliaia [0] 52 2 3 2 3" xfId="24140" xr:uid="{00000000-0005-0000-0000-0000E9150000}"/>
    <cellStyle name="Migliaia [0] 52 2 3 3" xfId="16187" xr:uid="{00000000-0005-0000-0000-0000EA150000}"/>
    <cellStyle name="Migliaia [0] 52 2 3 4" xfId="21489"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1" xr:uid="{00000000-0005-0000-0000-0000EF150000}"/>
    <cellStyle name="Migliaia [0] 52 3 2 2 2" xfId="18839" xr:uid="{00000000-0005-0000-0000-0000F0150000}"/>
    <cellStyle name="Migliaia [0] 52 3 2 2 3" xfId="24141" xr:uid="{00000000-0005-0000-0000-0000F1150000}"/>
    <cellStyle name="Migliaia [0] 52 3 2 3" xfId="16188" xr:uid="{00000000-0005-0000-0000-0000F2150000}"/>
    <cellStyle name="Migliaia [0] 52 3 2 4" xfId="21490" xr:uid="{00000000-0005-0000-0000-0000F3150000}"/>
    <cellStyle name="Migliaia [0] 52 4" xfId="2250" xr:uid="{00000000-0005-0000-0000-0000F4150000}"/>
    <cellStyle name="Migliaia [0] 52 4 2" xfId="11889" xr:uid="{00000000-0005-0000-0000-0000F5150000}"/>
    <cellStyle name="Migliaia [0] 52 4 2 2" xfId="15452" xr:uid="{00000000-0005-0000-0000-0000F6150000}"/>
    <cellStyle name="Migliaia [0] 52 4 2 2 2" xfId="20798" xr:uid="{00000000-0005-0000-0000-0000F7150000}"/>
    <cellStyle name="Migliaia [0] 52 4 2 2 3" xfId="26100" xr:uid="{00000000-0005-0000-0000-0000F8150000}"/>
    <cellStyle name="Migliaia [0] 52 4 2 3" xfId="18147" xr:uid="{00000000-0005-0000-0000-0000F9150000}"/>
    <cellStyle name="Migliaia [0] 52 4 2 4" xfId="23449" xr:uid="{00000000-0005-0000-0000-0000FA150000}"/>
    <cellStyle name="Migliaia [0] 52 4 3" xfId="13022" xr:uid="{00000000-0005-0000-0000-0000FB150000}"/>
    <cellStyle name="Migliaia [0] 52 4 3 2" xfId="18840" xr:uid="{00000000-0005-0000-0000-0000FC150000}"/>
    <cellStyle name="Migliaia [0] 52 4 3 3" xfId="24142" xr:uid="{00000000-0005-0000-0000-0000FD150000}"/>
    <cellStyle name="Migliaia [0] 52 4 4" xfId="16189" xr:uid="{00000000-0005-0000-0000-0000FE150000}"/>
    <cellStyle name="Migliaia [0] 52 4 5" xfId="21491" xr:uid="{00000000-0005-0000-0000-0000FF150000}"/>
    <cellStyle name="Migliaia [0] 52 5" xfId="2251" xr:uid="{00000000-0005-0000-0000-000000160000}"/>
    <cellStyle name="Migliaia [0] 52 5 2" xfId="13023" xr:uid="{00000000-0005-0000-0000-000001160000}"/>
    <cellStyle name="Migliaia [0] 52 5 2 2" xfId="18841" xr:uid="{00000000-0005-0000-0000-000002160000}"/>
    <cellStyle name="Migliaia [0] 52 5 2 3" xfId="24143" xr:uid="{00000000-0005-0000-0000-000003160000}"/>
    <cellStyle name="Migliaia [0] 52 5 3" xfId="16190" xr:uid="{00000000-0005-0000-0000-000004160000}"/>
    <cellStyle name="Migliaia [0] 52 5 4" xfId="21492" xr:uid="{00000000-0005-0000-0000-000005160000}"/>
    <cellStyle name="Migliaia [0] 52 6" xfId="13019" xr:uid="{00000000-0005-0000-0000-000006160000}"/>
    <cellStyle name="Migliaia [0] 52 6 2" xfId="18837" xr:uid="{00000000-0005-0000-0000-000007160000}"/>
    <cellStyle name="Migliaia [0] 52 6 3" xfId="24139" xr:uid="{00000000-0005-0000-0000-000008160000}"/>
    <cellStyle name="Migliaia [0] 52 7" xfId="16186" xr:uid="{00000000-0005-0000-0000-000009160000}"/>
    <cellStyle name="Migliaia [0] 52 8" xfId="21488"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5" xr:uid="{00000000-0005-0000-0000-000010160000}"/>
    <cellStyle name="Migliaia [0] 53 2 3 2 2" xfId="18843" xr:uid="{00000000-0005-0000-0000-000011160000}"/>
    <cellStyle name="Migliaia [0] 53 2 3 2 3" xfId="24145" xr:uid="{00000000-0005-0000-0000-000012160000}"/>
    <cellStyle name="Migliaia [0] 53 2 3 3" xfId="16192" xr:uid="{00000000-0005-0000-0000-000013160000}"/>
    <cellStyle name="Migliaia [0] 53 2 3 4" xfId="21494"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6" xr:uid="{00000000-0005-0000-0000-000018160000}"/>
    <cellStyle name="Migliaia [0] 53 3 2 2 2" xfId="18844" xr:uid="{00000000-0005-0000-0000-000019160000}"/>
    <cellStyle name="Migliaia [0] 53 3 2 2 3" xfId="24146" xr:uid="{00000000-0005-0000-0000-00001A160000}"/>
    <cellStyle name="Migliaia [0] 53 3 2 3" xfId="16193" xr:uid="{00000000-0005-0000-0000-00001B160000}"/>
    <cellStyle name="Migliaia [0] 53 3 2 4" xfId="21495" xr:uid="{00000000-0005-0000-0000-00001C160000}"/>
    <cellStyle name="Migliaia [0] 53 4" xfId="2258" xr:uid="{00000000-0005-0000-0000-00001D160000}"/>
    <cellStyle name="Migliaia [0] 53 4 2" xfId="11890" xr:uid="{00000000-0005-0000-0000-00001E160000}"/>
    <cellStyle name="Migliaia [0] 53 4 2 2" xfId="15453" xr:uid="{00000000-0005-0000-0000-00001F160000}"/>
    <cellStyle name="Migliaia [0] 53 4 2 2 2" xfId="20799" xr:uid="{00000000-0005-0000-0000-000020160000}"/>
    <cellStyle name="Migliaia [0] 53 4 2 2 3" xfId="26101" xr:uid="{00000000-0005-0000-0000-000021160000}"/>
    <cellStyle name="Migliaia [0] 53 4 2 3" xfId="18148" xr:uid="{00000000-0005-0000-0000-000022160000}"/>
    <cellStyle name="Migliaia [0] 53 4 2 4" xfId="23450" xr:uid="{00000000-0005-0000-0000-000023160000}"/>
    <cellStyle name="Migliaia [0] 53 4 3" xfId="13027" xr:uid="{00000000-0005-0000-0000-000024160000}"/>
    <cellStyle name="Migliaia [0] 53 4 3 2" xfId="18845" xr:uid="{00000000-0005-0000-0000-000025160000}"/>
    <cellStyle name="Migliaia [0] 53 4 3 3" xfId="24147" xr:uid="{00000000-0005-0000-0000-000026160000}"/>
    <cellStyle name="Migliaia [0] 53 4 4" xfId="16194" xr:uid="{00000000-0005-0000-0000-000027160000}"/>
    <cellStyle name="Migliaia [0] 53 4 5" xfId="21496" xr:uid="{00000000-0005-0000-0000-000028160000}"/>
    <cellStyle name="Migliaia [0] 53 5" xfId="2259" xr:uid="{00000000-0005-0000-0000-000029160000}"/>
    <cellStyle name="Migliaia [0] 53 5 2" xfId="13028" xr:uid="{00000000-0005-0000-0000-00002A160000}"/>
    <cellStyle name="Migliaia [0] 53 5 2 2" xfId="18846" xr:uid="{00000000-0005-0000-0000-00002B160000}"/>
    <cellStyle name="Migliaia [0] 53 5 2 3" xfId="24148" xr:uid="{00000000-0005-0000-0000-00002C160000}"/>
    <cellStyle name="Migliaia [0] 53 5 3" xfId="16195" xr:uid="{00000000-0005-0000-0000-00002D160000}"/>
    <cellStyle name="Migliaia [0] 53 5 4" xfId="21497" xr:uid="{00000000-0005-0000-0000-00002E160000}"/>
    <cellStyle name="Migliaia [0] 53 6" xfId="13024" xr:uid="{00000000-0005-0000-0000-00002F160000}"/>
    <cellStyle name="Migliaia [0] 53 6 2" xfId="18842" xr:uid="{00000000-0005-0000-0000-000030160000}"/>
    <cellStyle name="Migliaia [0] 53 6 3" xfId="24144" xr:uid="{00000000-0005-0000-0000-000031160000}"/>
    <cellStyle name="Migliaia [0] 53 7" xfId="16191" xr:uid="{00000000-0005-0000-0000-000032160000}"/>
    <cellStyle name="Migliaia [0] 53 8" xfId="21493"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30" xr:uid="{00000000-0005-0000-0000-000039160000}"/>
    <cellStyle name="Migliaia [0] 54 2 3 2 2" xfId="18848" xr:uid="{00000000-0005-0000-0000-00003A160000}"/>
    <cellStyle name="Migliaia [0] 54 2 3 2 3" xfId="24150" xr:uid="{00000000-0005-0000-0000-00003B160000}"/>
    <cellStyle name="Migliaia [0] 54 2 3 3" xfId="16197" xr:uid="{00000000-0005-0000-0000-00003C160000}"/>
    <cellStyle name="Migliaia [0] 54 2 3 4" xfId="21499"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1" xr:uid="{00000000-0005-0000-0000-000041160000}"/>
    <cellStyle name="Migliaia [0] 54 3 2 2 2" xfId="18849" xr:uid="{00000000-0005-0000-0000-000042160000}"/>
    <cellStyle name="Migliaia [0] 54 3 2 2 3" xfId="24151" xr:uid="{00000000-0005-0000-0000-000043160000}"/>
    <cellStyle name="Migliaia [0] 54 3 2 3" xfId="16198" xr:uid="{00000000-0005-0000-0000-000044160000}"/>
    <cellStyle name="Migliaia [0] 54 3 2 4" xfId="21500" xr:uid="{00000000-0005-0000-0000-000045160000}"/>
    <cellStyle name="Migliaia [0] 54 4" xfId="2266" xr:uid="{00000000-0005-0000-0000-000046160000}"/>
    <cellStyle name="Migliaia [0] 54 4 2" xfId="11891" xr:uid="{00000000-0005-0000-0000-000047160000}"/>
    <cellStyle name="Migliaia [0] 54 4 2 2" xfId="15454" xr:uid="{00000000-0005-0000-0000-000048160000}"/>
    <cellStyle name="Migliaia [0] 54 4 2 2 2" xfId="20800" xr:uid="{00000000-0005-0000-0000-000049160000}"/>
    <cellStyle name="Migliaia [0] 54 4 2 2 3" xfId="26102" xr:uid="{00000000-0005-0000-0000-00004A160000}"/>
    <cellStyle name="Migliaia [0] 54 4 2 3" xfId="18149" xr:uid="{00000000-0005-0000-0000-00004B160000}"/>
    <cellStyle name="Migliaia [0] 54 4 2 4" xfId="23451" xr:uid="{00000000-0005-0000-0000-00004C160000}"/>
    <cellStyle name="Migliaia [0] 54 4 3" xfId="13032" xr:uid="{00000000-0005-0000-0000-00004D160000}"/>
    <cellStyle name="Migliaia [0] 54 4 3 2" xfId="18850" xr:uid="{00000000-0005-0000-0000-00004E160000}"/>
    <cellStyle name="Migliaia [0] 54 4 3 3" xfId="24152" xr:uid="{00000000-0005-0000-0000-00004F160000}"/>
    <cellStyle name="Migliaia [0] 54 4 4" xfId="16199" xr:uid="{00000000-0005-0000-0000-000050160000}"/>
    <cellStyle name="Migliaia [0] 54 4 5" xfId="21501" xr:uid="{00000000-0005-0000-0000-000051160000}"/>
    <cellStyle name="Migliaia [0] 54 5" xfId="2267" xr:uid="{00000000-0005-0000-0000-000052160000}"/>
    <cellStyle name="Migliaia [0] 54 5 2" xfId="13033" xr:uid="{00000000-0005-0000-0000-000053160000}"/>
    <cellStyle name="Migliaia [0] 54 5 2 2" xfId="18851" xr:uid="{00000000-0005-0000-0000-000054160000}"/>
    <cellStyle name="Migliaia [0] 54 5 2 3" xfId="24153" xr:uid="{00000000-0005-0000-0000-000055160000}"/>
    <cellStyle name="Migliaia [0] 54 5 3" xfId="16200" xr:uid="{00000000-0005-0000-0000-000056160000}"/>
    <cellStyle name="Migliaia [0] 54 5 4" xfId="21502" xr:uid="{00000000-0005-0000-0000-000057160000}"/>
    <cellStyle name="Migliaia [0] 54 6" xfId="13029" xr:uid="{00000000-0005-0000-0000-000058160000}"/>
    <cellStyle name="Migliaia [0] 54 6 2" xfId="18847" xr:uid="{00000000-0005-0000-0000-000059160000}"/>
    <cellStyle name="Migliaia [0] 54 6 3" xfId="24149" xr:uid="{00000000-0005-0000-0000-00005A160000}"/>
    <cellStyle name="Migliaia [0] 54 7" xfId="16196" xr:uid="{00000000-0005-0000-0000-00005B160000}"/>
    <cellStyle name="Migliaia [0] 54 8" xfId="21498"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5" xr:uid="{00000000-0005-0000-0000-000062160000}"/>
    <cellStyle name="Migliaia [0] 55 2 3 2 2" xfId="18853" xr:uid="{00000000-0005-0000-0000-000063160000}"/>
    <cellStyle name="Migliaia [0] 55 2 3 2 3" xfId="24155" xr:uid="{00000000-0005-0000-0000-000064160000}"/>
    <cellStyle name="Migliaia [0] 55 2 3 3" xfId="16202" xr:uid="{00000000-0005-0000-0000-000065160000}"/>
    <cellStyle name="Migliaia [0] 55 2 3 4" xfId="21504"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6" xr:uid="{00000000-0005-0000-0000-00006A160000}"/>
    <cellStyle name="Migliaia [0] 55 3 2 2 2" xfId="18854" xr:uid="{00000000-0005-0000-0000-00006B160000}"/>
    <cellStyle name="Migliaia [0] 55 3 2 2 3" xfId="24156" xr:uid="{00000000-0005-0000-0000-00006C160000}"/>
    <cellStyle name="Migliaia [0] 55 3 2 3" xfId="16203" xr:uid="{00000000-0005-0000-0000-00006D160000}"/>
    <cellStyle name="Migliaia [0] 55 3 2 4" xfId="21505" xr:uid="{00000000-0005-0000-0000-00006E160000}"/>
    <cellStyle name="Migliaia [0] 55 4" xfId="2274" xr:uid="{00000000-0005-0000-0000-00006F160000}"/>
    <cellStyle name="Migliaia [0] 55 4 2" xfId="11892" xr:uid="{00000000-0005-0000-0000-000070160000}"/>
    <cellStyle name="Migliaia [0] 55 4 2 2" xfId="15455" xr:uid="{00000000-0005-0000-0000-000071160000}"/>
    <cellStyle name="Migliaia [0] 55 4 2 2 2" xfId="20801" xr:uid="{00000000-0005-0000-0000-000072160000}"/>
    <cellStyle name="Migliaia [0] 55 4 2 2 3" xfId="26103" xr:uid="{00000000-0005-0000-0000-000073160000}"/>
    <cellStyle name="Migliaia [0] 55 4 2 3" xfId="18150" xr:uid="{00000000-0005-0000-0000-000074160000}"/>
    <cellStyle name="Migliaia [0] 55 4 2 4" xfId="23452" xr:uid="{00000000-0005-0000-0000-000075160000}"/>
    <cellStyle name="Migliaia [0] 55 4 3" xfId="13037" xr:uid="{00000000-0005-0000-0000-000076160000}"/>
    <cellStyle name="Migliaia [0] 55 4 3 2" xfId="18855" xr:uid="{00000000-0005-0000-0000-000077160000}"/>
    <cellStyle name="Migliaia [0] 55 4 3 3" xfId="24157" xr:uid="{00000000-0005-0000-0000-000078160000}"/>
    <cellStyle name="Migliaia [0] 55 4 4" xfId="16204" xr:uid="{00000000-0005-0000-0000-000079160000}"/>
    <cellStyle name="Migliaia [0] 55 4 5" xfId="21506" xr:uid="{00000000-0005-0000-0000-00007A160000}"/>
    <cellStyle name="Migliaia [0] 55 5" xfId="2275" xr:uid="{00000000-0005-0000-0000-00007B160000}"/>
    <cellStyle name="Migliaia [0] 55 5 2" xfId="13038" xr:uid="{00000000-0005-0000-0000-00007C160000}"/>
    <cellStyle name="Migliaia [0] 55 5 2 2" xfId="18856" xr:uid="{00000000-0005-0000-0000-00007D160000}"/>
    <cellStyle name="Migliaia [0] 55 5 2 3" xfId="24158" xr:uid="{00000000-0005-0000-0000-00007E160000}"/>
    <cellStyle name="Migliaia [0] 55 5 3" xfId="16205" xr:uid="{00000000-0005-0000-0000-00007F160000}"/>
    <cellStyle name="Migliaia [0] 55 5 4" xfId="21507" xr:uid="{00000000-0005-0000-0000-000080160000}"/>
    <cellStyle name="Migliaia [0] 55 6" xfId="13034" xr:uid="{00000000-0005-0000-0000-000081160000}"/>
    <cellStyle name="Migliaia [0] 55 6 2" xfId="18852" xr:uid="{00000000-0005-0000-0000-000082160000}"/>
    <cellStyle name="Migliaia [0] 55 6 3" xfId="24154" xr:uid="{00000000-0005-0000-0000-000083160000}"/>
    <cellStyle name="Migliaia [0] 55 7" xfId="16201" xr:uid="{00000000-0005-0000-0000-000084160000}"/>
    <cellStyle name="Migliaia [0] 55 8" xfId="21503"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40" xr:uid="{00000000-0005-0000-0000-00008B160000}"/>
    <cellStyle name="Migliaia [0] 56 2 3 2 2" xfId="18858" xr:uid="{00000000-0005-0000-0000-00008C160000}"/>
    <cellStyle name="Migliaia [0] 56 2 3 2 3" xfId="24160" xr:uid="{00000000-0005-0000-0000-00008D160000}"/>
    <cellStyle name="Migliaia [0] 56 2 3 3" xfId="16207" xr:uid="{00000000-0005-0000-0000-00008E160000}"/>
    <cellStyle name="Migliaia [0] 56 2 3 4" xfId="21509"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1" xr:uid="{00000000-0005-0000-0000-000093160000}"/>
    <cellStyle name="Migliaia [0] 56 3 2 2 2" xfId="18859" xr:uid="{00000000-0005-0000-0000-000094160000}"/>
    <cellStyle name="Migliaia [0] 56 3 2 2 3" xfId="24161" xr:uid="{00000000-0005-0000-0000-000095160000}"/>
    <cellStyle name="Migliaia [0] 56 3 2 3" xfId="16208" xr:uid="{00000000-0005-0000-0000-000096160000}"/>
    <cellStyle name="Migliaia [0] 56 3 2 4" xfId="21510" xr:uid="{00000000-0005-0000-0000-000097160000}"/>
    <cellStyle name="Migliaia [0] 56 4" xfId="2282" xr:uid="{00000000-0005-0000-0000-000098160000}"/>
    <cellStyle name="Migliaia [0] 56 4 2" xfId="11893" xr:uid="{00000000-0005-0000-0000-000099160000}"/>
    <cellStyle name="Migliaia [0] 56 4 2 2" xfId="15456" xr:uid="{00000000-0005-0000-0000-00009A160000}"/>
    <cellStyle name="Migliaia [0] 56 4 2 2 2" xfId="20802" xr:uid="{00000000-0005-0000-0000-00009B160000}"/>
    <cellStyle name="Migliaia [0] 56 4 2 2 3" xfId="26104" xr:uid="{00000000-0005-0000-0000-00009C160000}"/>
    <cellStyle name="Migliaia [0] 56 4 2 3" xfId="18151" xr:uid="{00000000-0005-0000-0000-00009D160000}"/>
    <cellStyle name="Migliaia [0] 56 4 2 4" xfId="23453" xr:uid="{00000000-0005-0000-0000-00009E160000}"/>
    <cellStyle name="Migliaia [0] 56 4 3" xfId="13042" xr:uid="{00000000-0005-0000-0000-00009F160000}"/>
    <cellStyle name="Migliaia [0] 56 4 3 2" xfId="18860" xr:uid="{00000000-0005-0000-0000-0000A0160000}"/>
    <cellStyle name="Migliaia [0] 56 4 3 3" xfId="24162" xr:uid="{00000000-0005-0000-0000-0000A1160000}"/>
    <cellStyle name="Migliaia [0] 56 4 4" xfId="16209" xr:uid="{00000000-0005-0000-0000-0000A2160000}"/>
    <cellStyle name="Migliaia [0] 56 4 5" xfId="21511" xr:uid="{00000000-0005-0000-0000-0000A3160000}"/>
    <cellStyle name="Migliaia [0] 56 5" xfId="2283" xr:uid="{00000000-0005-0000-0000-0000A4160000}"/>
    <cellStyle name="Migliaia [0] 56 5 2" xfId="13043" xr:uid="{00000000-0005-0000-0000-0000A5160000}"/>
    <cellStyle name="Migliaia [0] 56 5 2 2" xfId="18861" xr:uid="{00000000-0005-0000-0000-0000A6160000}"/>
    <cellStyle name="Migliaia [0] 56 5 2 3" xfId="24163" xr:uid="{00000000-0005-0000-0000-0000A7160000}"/>
    <cellStyle name="Migliaia [0] 56 5 3" xfId="16210" xr:uid="{00000000-0005-0000-0000-0000A8160000}"/>
    <cellStyle name="Migliaia [0] 56 5 4" xfId="21512" xr:uid="{00000000-0005-0000-0000-0000A9160000}"/>
    <cellStyle name="Migliaia [0] 56 6" xfId="13039" xr:uid="{00000000-0005-0000-0000-0000AA160000}"/>
    <cellStyle name="Migliaia [0] 56 6 2" xfId="18857" xr:uid="{00000000-0005-0000-0000-0000AB160000}"/>
    <cellStyle name="Migliaia [0] 56 6 3" xfId="24159" xr:uid="{00000000-0005-0000-0000-0000AC160000}"/>
    <cellStyle name="Migliaia [0] 56 7" xfId="16206" xr:uid="{00000000-0005-0000-0000-0000AD160000}"/>
    <cellStyle name="Migliaia [0] 56 8" xfId="21508"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5" xr:uid="{00000000-0005-0000-0000-0000B4160000}"/>
    <cellStyle name="Migliaia [0] 57 2 3 2 2" xfId="18863" xr:uid="{00000000-0005-0000-0000-0000B5160000}"/>
    <cellStyle name="Migliaia [0] 57 2 3 2 3" xfId="24165" xr:uid="{00000000-0005-0000-0000-0000B6160000}"/>
    <cellStyle name="Migliaia [0] 57 2 3 3" xfId="16212" xr:uid="{00000000-0005-0000-0000-0000B7160000}"/>
    <cellStyle name="Migliaia [0] 57 2 3 4" xfId="21514"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6" xr:uid="{00000000-0005-0000-0000-0000BC160000}"/>
    <cellStyle name="Migliaia [0] 57 3 2 2 2" xfId="18864" xr:uid="{00000000-0005-0000-0000-0000BD160000}"/>
    <cellStyle name="Migliaia [0] 57 3 2 2 3" xfId="24166" xr:uid="{00000000-0005-0000-0000-0000BE160000}"/>
    <cellStyle name="Migliaia [0] 57 3 2 3" xfId="16213" xr:uid="{00000000-0005-0000-0000-0000BF160000}"/>
    <cellStyle name="Migliaia [0] 57 3 2 4" xfId="21515" xr:uid="{00000000-0005-0000-0000-0000C0160000}"/>
    <cellStyle name="Migliaia [0] 57 4" xfId="2290" xr:uid="{00000000-0005-0000-0000-0000C1160000}"/>
    <cellStyle name="Migliaia [0] 57 4 2" xfId="11894" xr:uid="{00000000-0005-0000-0000-0000C2160000}"/>
    <cellStyle name="Migliaia [0] 57 4 2 2" xfId="15457" xr:uid="{00000000-0005-0000-0000-0000C3160000}"/>
    <cellStyle name="Migliaia [0] 57 4 2 2 2" xfId="20803" xr:uid="{00000000-0005-0000-0000-0000C4160000}"/>
    <cellStyle name="Migliaia [0] 57 4 2 2 3" xfId="26105" xr:uid="{00000000-0005-0000-0000-0000C5160000}"/>
    <cellStyle name="Migliaia [0] 57 4 2 3" xfId="18152" xr:uid="{00000000-0005-0000-0000-0000C6160000}"/>
    <cellStyle name="Migliaia [0] 57 4 2 4" xfId="23454" xr:uid="{00000000-0005-0000-0000-0000C7160000}"/>
    <cellStyle name="Migliaia [0] 57 4 3" xfId="13047" xr:uid="{00000000-0005-0000-0000-0000C8160000}"/>
    <cellStyle name="Migliaia [0] 57 4 3 2" xfId="18865" xr:uid="{00000000-0005-0000-0000-0000C9160000}"/>
    <cellStyle name="Migliaia [0] 57 4 3 3" xfId="24167" xr:uid="{00000000-0005-0000-0000-0000CA160000}"/>
    <cellStyle name="Migliaia [0] 57 4 4" xfId="16214" xr:uid="{00000000-0005-0000-0000-0000CB160000}"/>
    <cellStyle name="Migliaia [0] 57 4 5" xfId="21516" xr:uid="{00000000-0005-0000-0000-0000CC160000}"/>
    <cellStyle name="Migliaia [0] 57 5" xfId="2291" xr:uid="{00000000-0005-0000-0000-0000CD160000}"/>
    <cellStyle name="Migliaia [0] 57 5 2" xfId="13048" xr:uid="{00000000-0005-0000-0000-0000CE160000}"/>
    <cellStyle name="Migliaia [0] 57 5 2 2" xfId="18866" xr:uid="{00000000-0005-0000-0000-0000CF160000}"/>
    <cellStyle name="Migliaia [0] 57 5 2 3" xfId="24168" xr:uid="{00000000-0005-0000-0000-0000D0160000}"/>
    <cellStyle name="Migliaia [0] 57 5 3" xfId="16215" xr:uid="{00000000-0005-0000-0000-0000D1160000}"/>
    <cellStyle name="Migliaia [0] 57 5 4" xfId="21517" xr:uid="{00000000-0005-0000-0000-0000D2160000}"/>
    <cellStyle name="Migliaia [0] 57 6" xfId="13044" xr:uid="{00000000-0005-0000-0000-0000D3160000}"/>
    <cellStyle name="Migliaia [0] 57 6 2" xfId="18862" xr:uid="{00000000-0005-0000-0000-0000D4160000}"/>
    <cellStyle name="Migliaia [0] 57 6 3" xfId="24164" xr:uid="{00000000-0005-0000-0000-0000D5160000}"/>
    <cellStyle name="Migliaia [0] 57 7" xfId="16211" xr:uid="{00000000-0005-0000-0000-0000D6160000}"/>
    <cellStyle name="Migliaia [0] 57 8" xfId="21513"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50" xr:uid="{00000000-0005-0000-0000-0000DD160000}"/>
    <cellStyle name="Migliaia [0] 58 2 3 2 2" xfId="18868" xr:uid="{00000000-0005-0000-0000-0000DE160000}"/>
    <cellStyle name="Migliaia [0] 58 2 3 2 3" xfId="24170" xr:uid="{00000000-0005-0000-0000-0000DF160000}"/>
    <cellStyle name="Migliaia [0] 58 2 3 3" xfId="16217" xr:uid="{00000000-0005-0000-0000-0000E0160000}"/>
    <cellStyle name="Migliaia [0] 58 2 3 4" xfId="21519"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1" xr:uid="{00000000-0005-0000-0000-0000E5160000}"/>
    <cellStyle name="Migliaia [0] 58 3 2 2 2" xfId="18869" xr:uid="{00000000-0005-0000-0000-0000E6160000}"/>
    <cellStyle name="Migliaia [0] 58 3 2 2 3" xfId="24171" xr:uid="{00000000-0005-0000-0000-0000E7160000}"/>
    <cellStyle name="Migliaia [0] 58 3 2 3" xfId="16218" xr:uid="{00000000-0005-0000-0000-0000E8160000}"/>
    <cellStyle name="Migliaia [0] 58 3 2 4" xfId="21520" xr:uid="{00000000-0005-0000-0000-0000E9160000}"/>
    <cellStyle name="Migliaia [0] 58 4" xfId="2298" xr:uid="{00000000-0005-0000-0000-0000EA160000}"/>
    <cellStyle name="Migliaia [0] 58 4 2" xfId="11895" xr:uid="{00000000-0005-0000-0000-0000EB160000}"/>
    <cellStyle name="Migliaia [0] 58 4 2 2" xfId="15458" xr:uid="{00000000-0005-0000-0000-0000EC160000}"/>
    <cellStyle name="Migliaia [0] 58 4 2 2 2" xfId="20804" xr:uid="{00000000-0005-0000-0000-0000ED160000}"/>
    <cellStyle name="Migliaia [0] 58 4 2 2 3" xfId="26106" xr:uid="{00000000-0005-0000-0000-0000EE160000}"/>
    <cellStyle name="Migliaia [0] 58 4 2 3" xfId="18153" xr:uid="{00000000-0005-0000-0000-0000EF160000}"/>
    <cellStyle name="Migliaia [0] 58 4 2 4" xfId="23455" xr:uid="{00000000-0005-0000-0000-0000F0160000}"/>
    <cellStyle name="Migliaia [0] 58 4 3" xfId="13052" xr:uid="{00000000-0005-0000-0000-0000F1160000}"/>
    <cellStyle name="Migliaia [0] 58 4 3 2" xfId="18870" xr:uid="{00000000-0005-0000-0000-0000F2160000}"/>
    <cellStyle name="Migliaia [0] 58 4 3 3" xfId="24172" xr:uid="{00000000-0005-0000-0000-0000F3160000}"/>
    <cellStyle name="Migliaia [0] 58 4 4" xfId="16219" xr:uid="{00000000-0005-0000-0000-0000F4160000}"/>
    <cellStyle name="Migliaia [0] 58 4 5" xfId="21521" xr:uid="{00000000-0005-0000-0000-0000F5160000}"/>
    <cellStyle name="Migliaia [0] 58 5" xfId="2299" xr:uid="{00000000-0005-0000-0000-0000F6160000}"/>
    <cellStyle name="Migliaia [0] 58 5 2" xfId="13053" xr:uid="{00000000-0005-0000-0000-0000F7160000}"/>
    <cellStyle name="Migliaia [0] 58 5 2 2" xfId="18871" xr:uid="{00000000-0005-0000-0000-0000F8160000}"/>
    <cellStyle name="Migliaia [0] 58 5 2 3" xfId="24173" xr:uid="{00000000-0005-0000-0000-0000F9160000}"/>
    <cellStyle name="Migliaia [0] 58 5 3" xfId="16220" xr:uid="{00000000-0005-0000-0000-0000FA160000}"/>
    <cellStyle name="Migliaia [0] 58 5 4" xfId="21522" xr:uid="{00000000-0005-0000-0000-0000FB160000}"/>
    <cellStyle name="Migliaia [0] 58 6" xfId="13049" xr:uid="{00000000-0005-0000-0000-0000FC160000}"/>
    <cellStyle name="Migliaia [0] 58 6 2" xfId="18867" xr:uid="{00000000-0005-0000-0000-0000FD160000}"/>
    <cellStyle name="Migliaia [0] 58 6 3" xfId="24169" xr:uid="{00000000-0005-0000-0000-0000FE160000}"/>
    <cellStyle name="Migliaia [0] 58 7" xfId="16216" xr:uid="{00000000-0005-0000-0000-0000FF160000}"/>
    <cellStyle name="Migliaia [0] 58 8" xfId="21518"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5" xr:uid="{00000000-0005-0000-0000-000006170000}"/>
    <cellStyle name="Migliaia [0] 59 2 3 2 2" xfId="18873" xr:uid="{00000000-0005-0000-0000-000007170000}"/>
    <cellStyle name="Migliaia [0] 59 2 3 2 3" xfId="24175" xr:uid="{00000000-0005-0000-0000-000008170000}"/>
    <cellStyle name="Migliaia [0] 59 2 3 3" xfId="16222" xr:uid="{00000000-0005-0000-0000-000009170000}"/>
    <cellStyle name="Migliaia [0] 59 2 3 4" xfId="21524"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6" xr:uid="{00000000-0005-0000-0000-00000E170000}"/>
    <cellStyle name="Migliaia [0] 59 3 2 2 2" xfId="18874" xr:uid="{00000000-0005-0000-0000-00000F170000}"/>
    <cellStyle name="Migliaia [0] 59 3 2 2 3" xfId="24176" xr:uid="{00000000-0005-0000-0000-000010170000}"/>
    <cellStyle name="Migliaia [0] 59 3 2 3" xfId="16223" xr:uid="{00000000-0005-0000-0000-000011170000}"/>
    <cellStyle name="Migliaia [0] 59 3 2 4" xfId="21525" xr:uid="{00000000-0005-0000-0000-000012170000}"/>
    <cellStyle name="Migliaia [0] 59 4" xfId="2306" xr:uid="{00000000-0005-0000-0000-000013170000}"/>
    <cellStyle name="Migliaia [0] 59 4 2" xfId="11896" xr:uid="{00000000-0005-0000-0000-000014170000}"/>
    <cellStyle name="Migliaia [0] 59 4 2 2" xfId="15459" xr:uid="{00000000-0005-0000-0000-000015170000}"/>
    <cellStyle name="Migliaia [0] 59 4 2 2 2" xfId="20805" xr:uid="{00000000-0005-0000-0000-000016170000}"/>
    <cellStyle name="Migliaia [0] 59 4 2 2 3" xfId="26107" xr:uid="{00000000-0005-0000-0000-000017170000}"/>
    <cellStyle name="Migliaia [0] 59 4 2 3" xfId="18154" xr:uid="{00000000-0005-0000-0000-000018170000}"/>
    <cellStyle name="Migliaia [0] 59 4 2 4" xfId="23456" xr:uid="{00000000-0005-0000-0000-000019170000}"/>
    <cellStyle name="Migliaia [0] 59 4 3" xfId="13057" xr:uid="{00000000-0005-0000-0000-00001A170000}"/>
    <cellStyle name="Migliaia [0] 59 4 3 2" xfId="18875" xr:uid="{00000000-0005-0000-0000-00001B170000}"/>
    <cellStyle name="Migliaia [0] 59 4 3 3" xfId="24177" xr:uid="{00000000-0005-0000-0000-00001C170000}"/>
    <cellStyle name="Migliaia [0] 59 4 4" xfId="16224" xr:uid="{00000000-0005-0000-0000-00001D170000}"/>
    <cellStyle name="Migliaia [0] 59 4 5" xfId="21526" xr:uid="{00000000-0005-0000-0000-00001E170000}"/>
    <cellStyle name="Migliaia [0] 59 5" xfId="2307" xr:uid="{00000000-0005-0000-0000-00001F170000}"/>
    <cellStyle name="Migliaia [0] 59 5 2" xfId="13058" xr:uid="{00000000-0005-0000-0000-000020170000}"/>
    <cellStyle name="Migliaia [0] 59 5 2 2" xfId="18876" xr:uid="{00000000-0005-0000-0000-000021170000}"/>
    <cellStyle name="Migliaia [0] 59 5 2 3" xfId="24178" xr:uid="{00000000-0005-0000-0000-000022170000}"/>
    <cellStyle name="Migliaia [0] 59 5 3" xfId="16225" xr:uid="{00000000-0005-0000-0000-000023170000}"/>
    <cellStyle name="Migliaia [0] 59 5 4" xfId="21527" xr:uid="{00000000-0005-0000-0000-000024170000}"/>
    <cellStyle name="Migliaia [0] 59 6" xfId="13054" xr:uid="{00000000-0005-0000-0000-000025170000}"/>
    <cellStyle name="Migliaia [0] 59 6 2" xfId="18872" xr:uid="{00000000-0005-0000-0000-000026170000}"/>
    <cellStyle name="Migliaia [0] 59 6 3" xfId="24174" xr:uid="{00000000-0005-0000-0000-000027170000}"/>
    <cellStyle name="Migliaia [0] 59 7" xfId="16221" xr:uid="{00000000-0005-0000-0000-000028170000}"/>
    <cellStyle name="Migliaia [0] 59 8" xfId="21523"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60" xr:uid="{00000000-0005-0000-0000-00002F170000}"/>
    <cellStyle name="Migliaia [0] 6 2 3 2 2" xfId="18878" xr:uid="{00000000-0005-0000-0000-000030170000}"/>
    <cellStyle name="Migliaia [0] 6 2 3 2 3" xfId="24180" xr:uid="{00000000-0005-0000-0000-000031170000}"/>
    <cellStyle name="Migliaia [0] 6 2 3 3" xfId="16227" xr:uid="{00000000-0005-0000-0000-000032170000}"/>
    <cellStyle name="Migliaia [0] 6 2 3 4" xfId="21529"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1" xr:uid="{00000000-0005-0000-0000-000037170000}"/>
    <cellStyle name="Migliaia [0] 6 3 2 2 2" xfId="18879" xr:uid="{00000000-0005-0000-0000-000038170000}"/>
    <cellStyle name="Migliaia [0] 6 3 2 2 3" xfId="24181" xr:uid="{00000000-0005-0000-0000-000039170000}"/>
    <cellStyle name="Migliaia [0] 6 3 2 3" xfId="16228" xr:uid="{00000000-0005-0000-0000-00003A170000}"/>
    <cellStyle name="Migliaia [0] 6 3 2 4" xfId="21530" xr:uid="{00000000-0005-0000-0000-00003B170000}"/>
    <cellStyle name="Migliaia [0] 6 4" xfId="2314" xr:uid="{00000000-0005-0000-0000-00003C170000}"/>
    <cellStyle name="Migliaia [0] 6 4 2" xfId="11897" xr:uid="{00000000-0005-0000-0000-00003D170000}"/>
    <cellStyle name="Migliaia [0] 6 4 2 2" xfId="15460" xr:uid="{00000000-0005-0000-0000-00003E170000}"/>
    <cellStyle name="Migliaia [0] 6 4 2 2 2" xfId="20806" xr:uid="{00000000-0005-0000-0000-00003F170000}"/>
    <cellStyle name="Migliaia [0] 6 4 2 2 3" xfId="26108" xr:uid="{00000000-0005-0000-0000-000040170000}"/>
    <cellStyle name="Migliaia [0] 6 4 2 3" xfId="18155" xr:uid="{00000000-0005-0000-0000-000041170000}"/>
    <cellStyle name="Migliaia [0] 6 4 2 4" xfId="23457" xr:uid="{00000000-0005-0000-0000-000042170000}"/>
    <cellStyle name="Migliaia [0] 6 4 3" xfId="13062" xr:uid="{00000000-0005-0000-0000-000043170000}"/>
    <cellStyle name="Migliaia [0] 6 4 3 2" xfId="18880" xr:uid="{00000000-0005-0000-0000-000044170000}"/>
    <cellStyle name="Migliaia [0] 6 4 3 3" xfId="24182" xr:uid="{00000000-0005-0000-0000-000045170000}"/>
    <cellStyle name="Migliaia [0] 6 4 4" xfId="16229" xr:uid="{00000000-0005-0000-0000-000046170000}"/>
    <cellStyle name="Migliaia [0] 6 4 5" xfId="21531" xr:uid="{00000000-0005-0000-0000-000047170000}"/>
    <cellStyle name="Migliaia [0] 6 5" xfId="2315" xr:uid="{00000000-0005-0000-0000-000048170000}"/>
    <cellStyle name="Migliaia [0] 6 5 2" xfId="13063" xr:uid="{00000000-0005-0000-0000-000049170000}"/>
    <cellStyle name="Migliaia [0] 6 5 2 2" xfId="18881" xr:uid="{00000000-0005-0000-0000-00004A170000}"/>
    <cellStyle name="Migliaia [0] 6 5 2 3" xfId="24183" xr:uid="{00000000-0005-0000-0000-00004B170000}"/>
    <cellStyle name="Migliaia [0] 6 5 3" xfId="16230" xr:uid="{00000000-0005-0000-0000-00004C170000}"/>
    <cellStyle name="Migliaia [0] 6 5 4" xfId="21532" xr:uid="{00000000-0005-0000-0000-00004D170000}"/>
    <cellStyle name="Migliaia [0] 6 6" xfId="13059" xr:uid="{00000000-0005-0000-0000-00004E170000}"/>
    <cellStyle name="Migliaia [0] 6 6 2" xfId="18877" xr:uid="{00000000-0005-0000-0000-00004F170000}"/>
    <cellStyle name="Migliaia [0] 6 6 3" xfId="24179" xr:uid="{00000000-0005-0000-0000-000050170000}"/>
    <cellStyle name="Migliaia [0] 6 7" xfId="16226" xr:uid="{00000000-0005-0000-0000-000051170000}"/>
    <cellStyle name="Migliaia [0] 6 8" xfId="21528"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5" xr:uid="{00000000-0005-0000-0000-000058170000}"/>
    <cellStyle name="Migliaia [0] 7 2 3 2 2" xfId="18883" xr:uid="{00000000-0005-0000-0000-000059170000}"/>
    <cellStyle name="Migliaia [0] 7 2 3 2 3" xfId="24185" xr:uid="{00000000-0005-0000-0000-00005A170000}"/>
    <cellStyle name="Migliaia [0] 7 2 3 3" xfId="16232" xr:uid="{00000000-0005-0000-0000-00005B170000}"/>
    <cellStyle name="Migliaia [0] 7 2 3 4" xfId="21534"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6" xr:uid="{00000000-0005-0000-0000-000060170000}"/>
    <cellStyle name="Migliaia [0] 7 3 2 2 2" xfId="18884" xr:uid="{00000000-0005-0000-0000-000061170000}"/>
    <cellStyle name="Migliaia [0] 7 3 2 2 3" xfId="24186" xr:uid="{00000000-0005-0000-0000-000062170000}"/>
    <cellStyle name="Migliaia [0] 7 3 2 3" xfId="16233" xr:uid="{00000000-0005-0000-0000-000063170000}"/>
    <cellStyle name="Migliaia [0] 7 3 2 4" xfId="21535" xr:uid="{00000000-0005-0000-0000-000064170000}"/>
    <cellStyle name="Migliaia [0] 7 4" xfId="2322" xr:uid="{00000000-0005-0000-0000-000065170000}"/>
    <cellStyle name="Migliaia [0] 7 4 2" xfId="11898" xr:uid="{00000000-0005-0000-0000-000066170000}"/>
    <cellStyle name="Migliaia [0] 7 4 2 2" xfId="15461" xr:uid="{00000000-0005-0000-0000-000067170000}"/>
    <cellStyle name="Migliaia [0] 7 4 2 2 2" xfId="20807" xr:uid="{00000000-0005-0000-0000-000068170000}"/>
    <cellStyle name="Migliaia [0] 7 4 2 2 3" xfId="26109" xr:uid="{00000000-0005-0000-0000-000069170000}"/>
    <cellStyle name="Migliaia [0] 7 4 2 3" xfId="18156" xr:uid="{00000000-0005-0000-0000-00006A170000}"/>
    <cellStyle name="Migliaia [0] 7 4 2 4" xfId="23458" xr:uid="{00000000-0005-0000-0000-00006B170000}"/>
    <cellStyle name="Migliaia [0] 7 4 3" xfId="13067" xr:uid="{00000000-0005-0000-0000-00006C170000}"/>
    <cellStyle name="Migliaia [0] 7 4 3 2" xfId="18885" xr:uid="{00000000-0005-0000-0000-00006D170000}"/>
    <cellStyle name="Migliaia [0] 7 4 3 3" xfId="24187" xr:uid="{00000000-0005-0000-0000-00006E170000}"/>
    <cellStyle name="Migliaia [0] 7 4 4" xfId="16234" xr:uid="{00000000-0005-0000-0000-00006F170000}"/>
    <cellStyle name="Migliaia [0] 7 4 5" xfId="21536" xr:uid="{00000000-0005-0000-0000-000070170000}"/>
    <cellStyle name="Migliaia [0] 7 5" xfId="2323" xr:uid="{00000000-0005-0000-0000-000071170000}"/>
    <cellStyle name="Migliaia [0] 7 5 2" xfId="13068" xr:uid="{00000000-0005-0000-0000-000072170000}"/>
    <cellStyle name="Migliaia [0] 7 5 2 2" xfId="18886" xr:uid="{00000000-0005-0000-0000-000073170000}"/>
    <cellStyle name="Migliaia [0] 7 5 2 3" xfId="24188" xr:uid="{00000000-0005-0000-0000-000074170000}"/>
    <cellStyle name="Migliaia [0] 7 5 3" xfId="16235" xr:uid="{00000000-0005-0000-0000-000075170000}"/>
    <cellStyle name="Migliaia [0] 7 5 4" xfId="21537" xr:uid="{00000000-0005-0000-0000-000076170000}"/>
    <cellStyle name="Migliaia [0] 7 6" xfId="13064" xr:uid="{00000000-0005-0000-0000-000077170000}"/>
    <cellStyle name="Migliaia [0] 7 6 2" xfId="18882" xr:uid="{00000000-0005-0000-0000-000078170000}"/>
    <cellStyle name="Migliaia [0] 7 6 3" xfId="24184" xr:uid="{00000000-0005-0000-0000-000079170000}"/>
    <cellStyle name="Migliaia [0] 7 7" xfId="16231" xr:uid="{00000000-0005-0000-0000-00007A170000}"/>
    <cellStyle name="Migliaia [0] 7 8" xfId="21533"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70" xr:uid="{00000000-0005-0000-0000-000081170000}"/>
    <cellStyle name="Migliaia [0] 8 2 3 2 2" xfId="18888" xr:uid="{00000000-0005-0000-0000-000082170000}"/>
    <cellStyle name="Migliaia [0] 8 2 3 2 3" xfId="24190" xr:uid="{00000000-0005-0000-0000-000083170000}"/>
    <cellStyle name="Migliaia [0] 8 2 3 3" xfId="16237" xr:uid="{00000000-0005-0000-0000-000084170000}"/>
    <cellStyle name="Migliaia [0] 8 2 3 4" xfId="21539"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1" xr:uid="{00000000-0005-0000-0000-000089170000}"/>
    <cellStyle name="Migliaia [0] 8 3 2 2 2" xfId="18889" xr:uid="{00000000-0005-0000-0000-00008A170000}"/>
    <cellStyle name="Migliaia [0] 8 3 2 2 3" xfId="24191" xr:uid="{00000000-0005-0000-0000-00008B170000}"/>
    <cellStyle name="Migliaia [0] 8 3 2 3" xfId="16238" xr:uid="{00000000-0005-0000-0000-00008C170000}"/>
    <cellStyle name="Migliaia [0] 8 3 2 4" xfId="21540" xr:uid="{00000000-0005-0000-0000-00008D170000}"/>
    <cellStyle name="Migliaia [0] 8 4" xfId="2330" xr:uid="{00000000-0005-0000-0000-00008E170000}"/>
    <cellStyle name="Migliaia [0] 8 4 2" xfId="11899" xr:uid="{00000000-0005-0000-0000-00008F170000}"/>
    <cellStyle name="Migliaia [0] 8 4 2 2" xfId="15462" xr:uid="{00000000-0005-0000-0000-000090170000}"/>
    <cellStyle name="Migliaia [0] 8 4 2 2 2" xfId="20808" xr:uid="{00000000-0005-0000-0000-000091170000}"/>
    <cellStyle name="Migliaia [0] 8 4 2 2 3" xfId="26110" xr:uid="{00000000-0005-0000-0000-000092170000}"/>
    <cellStyle name="Migliaia [0] 8 4 2 3" xfId="18157" xr:uid="{00000000-0005-0000-0000-000093170000}"/>
    <cellStyle name="Migliaia [0] 8 4 2 4" xfId="23459" xr:uid="{00000000-0005-0000-0000-000094170000}"/>
    <cellStyle name="Migliaia [0] 8 4 3" xfId="13072" xr:uid="{00000000-0005-0000-0000-000095170000}"/>
    <cellStyle name="Migliaia [0] 8 4 3 2" xfId="18890" xr:uid="{00000000-0005-0000-0000-000096170000}"/>
    <cellStyle name="Migliaia [0] 8 4 3 3" xfId="24192" xr:uid="{00000000-0005-0000-0000-000097170000}"/>
    <cellStyle name="Migliaia [0] 8 4 4" xfId="16239" xr:uid="{00000000-0005-0000-0000-000098170000}"/>
    <cellStyle name="Migliaia [0] 8 4 5" xfId="21541" xr:uid="{00000000-0005-0000-0000-000099170000}"/>
    <cellStyle name="Migliaia [0] 8 5" xfId="2331" xr:uid="{00000000-0005-0000-0000-00009A170000}"/>
    <cellStyle name="Migliaia [0] 8 5 2" xfId="13073" xr:uid="{00000000-0005-0000-0000-00009B170000}"/>
    <cellStyle name="Migliaia [0] 8 5 2 2" xfId="18891" xr:uid="{00000000-0005-0000-0000-00009C170000}"/>
    <cellStyle name="Migliaia [0] 8 5 2 3" xfId="24193" xr:uid="{00000000-0005-0000-0000-00009D170000}"/>
    <cellStyle name="Migliaia [0] 8 5 3" xfId="16240" xr:uid="{00000000-0005-0000-0000-00009E170000}"/>
    <cellStyle name="Migliaia [0] 8 5 4" xfId="21542" xr:uid="{00000000-0005-0000-0000-00009F170000}"/>
    <cellStyle name="Migliaia [0] 8 6" xfId="13069" xr:uid="{00000000-0005-0000-0000-0000A0170000}"/>
    <cellStyle name="Migliaia [0] 8 6 2" xfId="18887" xr:uid="{00000000-0005-0000-0000-0000A1170000}"/>
    <cellStyle name="Migliaia [0] 8 6 3" xfId="24189" xr:uid="{00000000-0005-0000-0000-0000A2170000}"/>
    <cellStyle name="Migliaia [0] 8 7" xfId="16236" xr:uid="{00000000-0005-0000-0000-0000A3170000}"/>
    <cellStyle name="Migliaia [0] 8 8" xfId="21538"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5" xr:uid="{00000000-0005-0000-0000-0000AA170000}"/>
    <cellStyle name="Migliaia [0] 9 2 3 2 2" xfId="18893" xr:uid="{00000000-0005-0000-0000-0000AB170000}"/>
    <cellStyle name="Migliaia [0] 9 2 3 2 3" xfId="24195" xr:uid="{00000000-0005-0000-0000-0000AC170000}"/>
    <cellStyle name="Migliaia [0] 9 2 3 3" xfId="16242" xr:uid="{00000000-0005-0000-0000-0000AD170000}"/>
    <cellStyle name="Migliaia [0] 9 2 3 4" xfId="21544"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6" xr:uid="{00000000-0005-0000-0000-0000B2170000}"/>
    <cellStyle name="Migliaia [0] 9 3 2 2 2" xfId="18894" xr:uid="{00000000-0005-0000-0000-0000B3170000}"/>
    <cellStyle name="Migliaia [0] 9 3 2 2 3" xfId="24196" xr:uid="{00000000-0005-0000-0000-0000B4170000}"/>
    <cellStyle name="Migliaia [0] 9 3 2 3" xfId="16243" xr:uid="{00000000-0005-0000-0000-0000B5170000}"/>
    <cellStyle name="Migliaia [0] 9 3 2 4" xfId="21545" xr:uid="{00000000-0005-0000-0000-0000B6170000}"/>
    <cellStyle name="Migliaia [0] 9 4" xfId="2338" xr:uid="{00000000-0005-0000-0000-0000B7170000}"/>
    <cellStyle name="Migliaia [0] 9 4 2" xfId="11900" xr:uid="{00000000-0005-0000-0000-0000B8170000}"/>
    <cellStyle name="Migliaia [0] 9 4 2 2" xfId="15463" xr:uid="{00000000-0005-0000-0000-0000B9170000}"/>
    <cellStyle name="Migliaia [0] 9 4 2 2 2" xfId="20809" xr:uid="{00000000-0005-0000-0000-0000BA170000}"/>
    <cellStyle name="Migliaia [0] 9 4 2 2 3" xfId="26111" xr:uid="{00000000-0005-0000-0000-0000BB170000}"/>
    <cellStyle name="Migliaia [0] 9 4 2 3" xfId="18158" xr:uid="{00000000-0005-0000-0000-0000BC170000}"/>
    <cellStyle name="Migliaia [0] 9 4 2 4" xfId="23460" xr:uid="{00000000-0005-0000-0000-0000BD170000}"/>
    <cellStyle name="Migliaia [0] 9 4 3" xfId="13077" xr:uid="{00000000-0005-0000-0000-0000BE170000}"/>
    <cellStyle name="Migliaia [0] 9 4 3 2" xfId="18895" xr:uid="{00000000-0005-0000-0000-0000BF170000}"/>
    <cellStyle name="Migliaia [0] 9 4 3 3" xfId="24197" xr:uid="{00000000-0005-0000-0000-0000C0170000}"/>
    <cellStyle name="Migliaia [0] 9 4 4" xfId="16244" xr:uid="{00000000-0005-0000-0000-0000C1170000}"/>
    <cellStyle name="Migliaia [0] 9 4 5" xfId="21546" xr:uid="{00000000-0005-0000-0000-0000C2170000}"/>
    <cellStyle name="Migliaia [0] 9 5" xfId="2339" xr:uid="{00000000-0005-0000-0000-0000C3170000}"/>
    <cellStyle name="Migliaia [0] 9 5 2" xfId="13078" xr:uid="{00000000-0005-0000-0000-0000C4170000}"/>
    <cellStyle name="Migliaia [0] 9 5 2 2" xfId="18896" xr:uid="{00000000-0005-0000-0000-0000C5170000}"/>
    <cellStyle name="Migliaia [0] 9 5 2 3" xfId="24198" xr:uid="{00000000-0005-0000-0000-0000C6170000}"/>
    <cellStyle name="Migliaia [0] 9 5 3" xfId="16245" xr:uid="{00000000-0005-0000-0000-0000C7170000}"/>
    <cellStyle name="Migliaia [0] 9 5 4" xfId="21547" xr:uid="{00000000-0005-0000-0000-0000C8170000}"/>
    <cellStyle name="Migliaia [0] 9 6" xfId="13074" xr:uid="{00000000-0005-0000-0000-0000C9170000}"/>
    <cellStyle name="Migliaia [0] 9 6 2" xfId="18892" xr:uid="{00000000-0005-0000-0000-0000CA170000}"/>
    <cellStyle name="Migliaia [0] 9 6 3" xfId="24194" xr:uid="{00000000-0005-0000-0000-0000CB170000}"/>
    <cellStyle name="Migliaia [0] 9 7" xfId="16241" xr:uid="{00000000-0005-0000-0000-0000CC170000}"/>
    <cellStyle name="Migliaia [0] 9 8" xfId="21543" xr:uid="{00000000-0005-0000-0000-0000CD170000}"/>
    <cellStyle name="Migliaia [0] 9 9" xfId="2332" xr:uid="{00000000-0005-0000-0000-0000CE170000}"/>
    <cellStyle name="Migliaia 10" xfId="247" xr:uid="{00000000-0005-0000-0000-0000CF170000}"/>
    <cellStyle name="Migliaia 10 10" xfId="13079" xr:uid="{00000000-0005-0000-0000-0000D0170000}"/>
    <cellStyle name="Migliaia 10 10 2" xfId="18897" xr:uid="{00000000-0005-0000-0000-0000D1170000}"/>
    <cellStyle name="Migliaia 10 10 3" xfId="24199" xr:uid="{00000000-0005-0000-0000-0000D2170000}"/>
    <cellStyle name="Migliaia 10 11" xfId="16246" xr:uid="{00000000-0005-0000-0000-0000D3170000}"/>
    <cellStyle name="Migliaia 10 12" xfId="21548"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80" xr:uid="{00000000-0005-0000-0000-0000D9170000}"/>
    <cellStyle name="Migliaia 10 2 2 2 2 2" xfId="18898" xr:uid="{00000000-0005-0000-0000-0000DA170000}"/>
    <cellStyle name="Migliaia 10 2 2 2 2 3" xfId="24200" xr:uid="{00000000-0005-0000-0000-0000DB170000}"/>
    <cellStyle name="Migliaia 10 2 2 2 3" xfId="16247" xr:uid="{00000000-0005-0000-0000-0000DC170000}"/>
    <cellStyle name="Migliaia 10 2 2 2 4" xfId="21549" xr:uid="{00000000-0005-0000-0000-0000DD170000}"/>
    <cellStyle name="Migliaia 10 2 2 3" xfId="11901" xr:uid="{00000000-0005-0000-0000-0000DE170000}"/>
    <cellStyle name="Migliaia 10 2 2 3 2" xfId="15464" xr:uid="{00000000-0005-0000-0000-0000DF170000}"/>
    <cellStyle name="Migliaia 10 2 2 3 2 2" xfId="20810" xr:uid="{00000000-0005-0000-0000-0000E0170000}"/>
    <cellStyle name="Migliaia 10 2 2 3 2 3" xfId="26112" xr:uid="{00000000-0005-0000-0000-0000E1170000}"/>
    <cellStyle name="Migliaia 10 2 2 3 3" xfId="18159" xr:uid="{00000000-0005-0000-0000-0000E2170000}"/>
    <cellStyle name="Migliaia 10 2 2 3 4" xfId="23461" xr:uid="{00000000-0005-0000-0000-0000E3170000}"/>
    <cellStyle name="Migliaia 10 2 3" xfId="2344" xr:uid="{00000000-0005-0000-0000-0000E4170000}"/>
    <cellStyle name="Migliaia 10 2 3 2" xfId="11902" xr:uid="{00000000-0005-0000-0000-0000E5170000}"/>
    <cellStyle name="Migliaia 10 2 3 2 2" xfId="15465" xr:uid="{00000000-0005-0000-0000-0000E6170000}"/>
    <cellStyle name="Migliaia 10 2 3 2 2 2" xfId="20811" xr:uid="{00000000-0005-0000-0000-0000E7170000}"/>
    <cellStyle name="Migliaia 10 2 3 2 2 3" xfId="26113" xr:uid="{00000000-0005-0000-0000-0000E8170000}"/>
    <cellStyle name="Migliaia 10 2 3 2 3" xfId="18160" xr:uid="{00000000-0005-0000-0000-0000E9170000}"/>
    <cellStyle name="Migliaia 10 2 3 2 4" xfId="23462" xr:uid="{00000000-0005-0000-0000-0000EA170000}"/>
    <cellStyle name="Migliaia 10 2 3 3" xfId="13081" xr:uid="{00000000-0005-0000-0000-0000EB170000}"/>
    <cellStyle name="Migliaia 10 2 3 3 2" xfId="18899" xr:uid="{00000000-0005-0000-0000-0000EC170000}"/>
    <cellStyle name="Migliaia 10 2 3 3 3" xfId="24201" xr:uid="{00000000-0005-0000-0000-0000ED170000}"/>
    <cellStyle name="Migliaia 10 2 3 4" xfId="16248" xr:uid="{00000000-0005-0000-0000-0000EE170000}"/>
    <cellStyle name="Migliaia 10 2 3 5" xfId="21550" xr:uid="{00000000-0005-0000-0000-0000EF170000}"/>
    <cellStyle name="Migliaia 10 2 4" xfId="2345" xr:uid="{00000000-0005-0000-0000-0000F0170000}"/>
    <cellStyle name="Migliaia 10 2 4 2" xfId="13082" xr:uid="{00000000-0005-0000-0000-0000F1170000}"/>
    <cellStyle name="Migliaia 10 2 4 2 2" xfId="18900" xr:uid="{00000000-0005-0000-0000-0000F2170000}"/>
    <cellStyle name="Migliaia 10 2 4 2 3" xfId="24202" xr:uid="{00000000-0005-0000-0000-0000F3170000}"/>
    <cellStyle name="Migliaia 10 2 4 3" xfId="16249" xr:uid="{00000000-0005-0000-0000-0000F4170000}"/>
    <cellStyle name="Migliaia 10 2 4 4" xfId="21551" xr:uid="{00000000-0005-0000-0000-0000F5170000}"/>
    <cellStyle name="Migliaia 10 2 5" xfId="2346" xr:uid="{00000000-0005-0000-0000-0000F6170000}"/>
    <cellStyle name="Migliaia 10 2 5 2" xfId="13083" xr:uid="{00000000-0005-0000-0000-0000F7170000}"/>
    <cellStyle name="Migliaia 10 2 5 2 2" xfId="18901" xr:uid="{00000000-0005-0000-0000-0000F8170000}"/>
    <cellStyle name="Migliaia 10 2 5 2 3" xfId="24203" xr:uid="{00000000-0005-0000-0000-0000F9170000}"/>
    <cellStyle name="Migliaia 10 2 5 3" xfId="16250" xr:uid="{00000000-0005-0000-0000-0000FA170000}"/>
    <cellStyle name="Migliaia 10 2 5 4" xfId="21552" xr:uid="{00000000-0005-0000-0000-0000FB170000}"/>
    <cellStyle name="Migliaia 10 2 6" xfId="2347" xr:uid="{00000000-0005-0000-0000-0000FC170000}"/>
    <cellStyle name="Migliaia 10 2 6 2" xfId="13084" xr:uid="{00000000-0005-0000-0000-0000FD170000}"/>
    <cellStyle name="Migliaia 10 2 6 2 2" xfId="18902" xr:uid="{00000000-0005-0000-0000-0000FE170000}"/>
    <cellStyle name="Migliaia 10 2 6 2 3" xfId="24204" xr:uid="{00000000-0005-0000-0000-0000FF170000}"/>
    <cellStyle name="Migliaia 10 2 6 3" xfId="16251" xr:uid="{00000000-0005-0000-0000-000000180000}"/>
    <cellStyle name="Migliaia 10 2 6 4" xfId="21553"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5" xr:uid="{00000000-0005-0000-0000-000007180000}"/>
    <cellStyle name="Migliaia 10 3 2 2 2 2 2" xfId="18903" xr:uid="{00000000-0005-0000-0000-000008180000}"/>
    <cellStyle name="Migliaia 10 3 2 2 2 2 3" xfId="24205" xr:uid="{00000000-0005-0000-0000-000009180000}"/>
    <cellStyle name="Migliaia 10 3 2 2 2 3" xfId="16252" xr:uid="{00000000-0005-0000-0000-00000A180000}"/>
    <cellStyle name="Migliaia 10 3 2 2 2 4" xfId="21554" xr:uid="{00000000-0005-0000-0000-00000B180000}"/>
    <cellStyle name="Migliaia 10 3 2 3" xfId="2352" xr:uid="{00000000-0005-0000-0000-00000C180000}"/>
    <cellStyle name="Migliaia 10 3 2 3 2" xfId="13086" xr:uid="{00000000-0005-0000-0000-00000D180000}"/>
    <cellStyle name="Migliaia 10 3 2 3 2 2" xfId="18904" xr:uid="{00000000-0005-0000-0000-00000E180000}"/>
    <cellStyle name="Migliaia 10 3 2 3 2 3" xfId="24206" xr:uid="{00000000-0005-0000-0000-00000F180000}"/>
    <cellStyle name="Migliaia 10 3 2 3 3" xfId="16253" xr:uid="{00000000-0005-0000-0000-000010180000}"/>
    <cellStyle name="Migliaia 10 3 2 3 4" xfId="21555" xr:uid="{00000000-0005-0000-0000-000011180000}"/>
    <cellStyle name="Migliaia 10 3 2 4" xfId="2353" xr:uid="{00000000-0005-0000-0000-000012180000}"/>
    <cellStyle name="Migliaia 10 3 2 4 2" xfId="13087" xr:uid="{00000000-0005-0000-0000-000013180000}"/>
    <cellStyle name="Migliaia 10 3 2 4 2 2" xfId="18905" xr:uid="{00000000-0005-0000-0000-000014180000}"/>
    <cellStyle name="Migliaia 10 3 2 4 2 3" xfId="24207" xr:uid="{00000000-0005-0000-0000-000015180000}"/>
    <cellStyle name="Migliaia 10 3 2 4 3" xfId="16254" xr:uid="{00000000-0005-0000-0000-000016180000}"/>
    <cellStyle name="Migliaia 10 3 2 4 4" xfId="21556" xr:uid="{00000000-0005-0000-0000-000017180000}"/>
    <cellStyle name="Migliaia 10 3 2 5" xfId="2354" xr:uid="{00000000-0005-0000-0000-000018180000}"/>
    <cellStyle name="Migliaia 10 3 2 5 2" xfId="13088" xr:uid="{00000000-0005-0000-0000-000019180000}"/>
    <cellStyle name="Migliaia 10 3 2 5 2 2" xfId="18906" xr:uid="{00000000-0005-0000-0000-00001A180000}"/>
    <cellStyle name="Migliaia 10 3 2 5 2 3" xfId="24208" xr:uid="{00000000-0005-0000-0000-00001B180000}"/>
    <cellStyle name="Migliaia 10 3 2 5 3" xfId="16255" xr:uid="{00000000-0005-0000-0000-00001C180000}"/>
    <cellStyle name="Migliaia 10 3 2 5 4" xfId="21557" xr:uid="{00000000-0005-0000-0000-00001D180000}"/>
    <cellStyle name="Migliaia 10 3 2 6" xfId="2355" xr:uid="{00000000-0005-0000-0000-00001E180000}"/>
    <cellStyle name="Migliaia 10 3 2 6 2" xfId="13089" xr:uid="{00000000-0005-0000-0000-00001F180000}"/>
    <cellStyle name="Migliaia 10 3 2 6 2 2" xfId="18907" xr:uid="{00000000-0005-0000-0000-000020180000}"/>
    <cellStyle name="Migliaia 10 3 2 6 2 3" xfId="24209" xr:uid="{00000000-0005-0000-0000-000021180000}"/>
    <cellStyle name="Migliaia 10 3 2 6 3" xfId="16256" xr:uid="{00000000-0005-0000-0000-000022180000}"/>
    <cellStyle name="Migliaia 10 3 2 6 4" xfId="21558" xr:uid="{00000000-0005-0000-0000-000023180000}"/>
    <cellStyle name="Migliaia 10 3 3" xfId="2356" xr:uid="{00000000-0005-0000-0000-000024180000}"/>
    <cellStyle name="Migliaia 10 3 3 2" xfId="2357" xr:uid="{00000000-0005-0000-0000-000025180000}"/>
    <cellStyle name="Migliaia 10 3 3 2 2" xfId="13091" xr:uid="{00000000-0005-0000-0000-000026180000}"/>
    <cellStyle name="Migliaia 10 3 3 2 2 2" xfId="18909" xr:uid="{00000000-0005-0000-0000-000027180000}"/>
    <cellStyle name="Migliaia 10 3 3 2 2 3" xfId="24211" xr:uid="{00000000-0005-0000-0000-000028180000}"/>
    <cellStyle name="Migliaia 10 3 3 2 3" xfId="16258" xr:uid="{00000000-0005-0000-0000-000029180000}"/>
    <cellStyle name="Migliaia 10 3 3 2 4" xfId="21560" xr:uid="{00000000-0005-0000-0000-00002A180000}"/>
    <cellStyle name="Migliaia 10 3 3 3" xfId="2358" xr:uid="{00000000-0005-0000-0000-00002B180000}"/>
    <cellStyle name="Migliaia 10 3 3 3 2" xfId="13092" xr:uid="{00000000-0005-0000-0000-00002C180000}"/>
    <cellStyle name="Migliaia 10 3 3 3 2 2" xfId="18910" xr:uid="{00000000-0005-0000-0000-00002D180000}"/>
    <cellStyle name="Migliaia 10 3 3 3 2 3" xfId="24212" xr:uid="{00000000-0005-0000-0000-00002E180000}"/>
    <cellStyle name="Migliaia 10 3 3 3 3" xfId="16259" xr:uid="{00000000-0005-0000-0000-00002F180000}"/>
    <cellStyle name="Migliaia 10 3 3 3 4" xfId="21561" xr:uid="{00000000-0005-0000-0000-000030180000}"/>
    <cellStyle name="Migliaia 10 3 3 4" xfId="2359" xr:uid="{00000000-0005-0000-0000-000031180000}"/>
    <cellStyle name="Migliaia 10 3 3 4 2" xfId="13093" xr:uid="{00000000-0005-0000-0000-000032180000}"/>
    <cellStyle name="Migliaia 10 3 3 4 2 2" xfId="18911" xr:uid="{00000000-0005-0000-0000-000033180000}"/>
    <cellStyle name="Migliaia 10 3 3 4 2 3" xfId="24213" xr:uid="{00000000-0005-0000-0000-000034180000}"/>
    <cellStyle name="Migliaia 10 3 3 4 3" xfId="16260" xr:uid="{00000000-0005-0000-0000-000035180000}"/>
    <cellStyle name="Migliaia 10 3 3 4 4" xfId="21562" xr:uid="{00000000-0005-0000-0000-000036180000}"/>
    <cellStyle name="Migliaia 10 3 3 5" xfId="2360" xr:uid="{00000000-0005-0000-0000-000037180000}"/>
    <cellStyle name="Migliaia 10 3 3 5 2" xfId="13094" xr:uid="{00000000-0005-0000-0000-000038180000}"/>
    <cellStyle name="Migliaia 10 3 3 5 2 2" xfId="18912" xr:uid="{00000000-0005-0000-0000-000039180000}"/>
    <cellStyle name="Migliaia 10 3 3 5 2 3" xfId="24214" xr:uid="{00000000-0005-0000-0000-00003A180000}"/>
    <cellStyle name="Migliaia 10 3 3 5 3" xfId="16261" xr:uid="{00000000-0005-0000-0000-00003B180000}"/>
    <cellStyle name="Migliaia 10 3 3 5 4" xfId="21563" xr:uid="{00000000-0005-0000-0000-00003C180000}"/>
    <cellStyle name="Migliaia 10 3 3 6" xfId="13090" xr:uid="{00000000-0005-0000-0000-00003D180000}"/>
    <cellStyle name="Migliaia 10 3 3 6 2" xfId="18908" xr:uid="{00000000-0005-0000-0000-00003E180000}"/>
    <cellStyle name="Migliaia 10 3 3 6 3" xfId="24210" xr:uid="{00000000-0005-0000-0000-00003F180000}"/>
    <cellStyle name="Migliaia 10 3 3 7" xfId="16257" xr:uid="{00000000-0005-0000-0000-000040180000}"/>
    <cellStyle name="Migliaia 10 3 3 8" xfId="21559" xr:uid="{00000000-0005-0000-0000-000041180000}"/>
    <cellStyle name="Migliaia 10 3 4" xfId="2361" xr:uid="{00000000-0005-0000-0000-000042180000}"/>
    <cellStyle name="Migliaia 10 3 4 2" xfId="11903" xr:uid="{00000000-0005-0000-0000-000043180000}"/>
    <cellStyle name="Migliaia 10 3 4 3" xfId="11904" xr:uid="{00000000-0005-0000-0000-000044180000}"/>
    <cellStyle name="Migliaia 10 3 4 3 2" xfId="15466" xr:uid="{00000000-0005-0000-0000-000045180000}"/>
    <cellStyle name="Migliaia 10 3 4 3 2 2" xfId="20812" xr:uid="{00000000-0005-0000-0000-000046180000}"/>
    <cellStyle name="Migliaia 10 3 4 3 2 3" xfId="26114" xr:uid="{00000000-0005-0000-0000-000047180000}"/>
    <cellStyle name="Migliaia 10 3 4 3 3" xfId="18161" xr:uid="{00000000-0005-0000-0000-000048180000}"/>
    <cellStyle name="Migliaia 10 3 4 3 4" xfId="23463" xr:uid="{00000000-0005-0000-0000-000049180000}"/>
    <cellStyle name="Migliaia 10 3 4 4" xfId="13095" xr:uid="{00000000-0005-0000-0000-00004A180000}"/>
    <cellStyle name="Migliaia 10 3 4 4 2" xfId="18913" xr:uid="{00000000-0005-0000-0000-00004B180000}"/>
    <cellStyle name="Migliaia 10 3 4 4 3" xfId="24215" xr:uid="{00000000-0005-0000-0000-00004C180000}"/>
    <cellStyle name="Migliaia 10 3 4 5" xfId="16262" xr:uid="{00000000-0005-0000-0000-00004D180000}"/>
    <cellStyle name="Migliaia 10 3 4 6" xfId="21564" xr:uid="{00000000-0005-0000-0000-00004E180000}"/>
    <cellStyle name="Migliaia 10 3 5" xfId="2362" xr:uid="{00000000-0005-0000-0000-00004F180000}"/>
    <cellStyle name="Migliaia 10 3 5 2" xfId="11905" xr:uid="{00000000-0005-0000-0000-000050180000}"/>
    <cellStyle name="Migliaia 10 3 5 2 2" xfId="15467" xr:uid="{00000000-0005-0000-0000-000051180000}"/>
    <cellStyle name="Migliaia 10 3 5 2 2 2" xfId="20813" xr:uid="{00000000-0005-0000-0000-000052180000}"/>
    <cellStyle name="Migliaia 10 3 5 2 2 3" xfId="26115" xr:uid="{00000000-0005-0000-0000-000053180000}"/>
    <cellStyle name="Migliaia 10 3 5 2 3" xfId="18162" xr:uid="{00000000-0005-0000-0000-000054180000}"/>
    <cellStyle name="Migliaia 10 3 5 2 4" xfId="23464" xr:uid="{00000000-0005-0000-0000-000055180000}"/>
    <cellStyle name="Migliaia 10 3 5 3" xfId="13096" xr:uid="{00000000-0005-0000-0000-000056180000}"/>
    <cellStyle name="Migliaia 10 3 5 3 2" xfId="18914" xr:uid="{00000000-0005-0000-0000-000057180000}"/>
    <cellStyle name="Migliaia 10 3 5 3 3" xfId="24216" xr:uid="{00000000-0005-0000-0000-000058180000}"/>
    <cellStyle name="Migliaia 10 3 5 4" xfId="16263" xr:uid="{00000000-0005-0000-0000-000059180000}"/>
    <cellStyle name="Migliaia 10 3 5 5" xfId="21565" xr:uid="{00000000-0005-0000-0000-00005A180000}"/>
    <cellStyle name="Migliaia 10 3 6" xfId="2363" xr:uid="{00000000-0005-0000-0000-00005B180000}"/>
    <cellStyle name="Migliaia 10 3 6 2" xfId="13097" xr:uid="{00000000-0005-0000-0000-00005C180000}"/>
    <cellStyle name="Migliaia 10 3 6 2 2" xfId="18915" xr:uid="{00000000-0005-0000-0000-00005D180000}"/>
    <cellStyle name="Migliaia 10 3 6 2 3" xfId="24217" xr:uid="{00000000-0005-0000-0000-00005E180000}"/>
    <cellStyle name="Migliaia 10 3 6 3" xfId="16264" xr:uid="{00000000-0005-0000-0000-00005F180000}"/>
    <cellStyle name="Migliaia 10 3 6 4" xfId="21566" xr:uid="{00000000-0005-0000-0000-000060180000}"/>
    <cellStyle name="Migliaia 10 3 7" xfId="2364" xr:uid="{00000000-0005-0000-0000-000061180000}"/>
    <cellStyle name="Migliaia 10 3 7 2" xfId="13098" xr:uid="{00000000-0005-0000-0000-000062180000}"/>
    <cellStyle name="Migliaia 10 3 7 2 2" xfId="18916" xr:uid="{00000000-0005-0000-0000-000063180000}"/>
    <cellStyle name="Migliaia 10 3 7 2 3" xfId="24218" xr:uid="{00000000-0005-0000-0000-000064180000}"/>
    <cellStyle name="Migliaia 10 3 7 3" xfId="16265" xr:uid="{00000000-0005-0000-0000-000065180000}"/>
    <cellStyle name="Migliaia 10 3 7 4" xfId="21567" xr:uid="{00000000-0005-0000-0000-000066180000}"/>
    <cellStyle name="Migliaia 10 3 8" xfId="2365" xr:uid="{00000000-0005-0000-0000-000067180000}"/>
    <cellStyle name="Migliaia 10 3 8 2" xfId="13099" xr:uid="{00000000-0005-0000-0000-000068180000}"/>
    <cellStyle name="Migliaia 10 3 8 2 2" xfId="18917" xr:uid="{00000000-0005-0000-0000-000069180000}"/>
    <cellStyle name="Migliaia 10 3 8 2 3" xfId="24219" xr:uid="{00000000-0005-0000-0000-00006A180000}"/>
    <cellStyle name="Migliaia 10 3 8 3" xfId="16266" xr:uid="{00000000-0005-0000-0000-00006B180000}"/>
    <cellStyle name="Migliaia 10 3 8 4" xfId="21568"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100" xr:uid="{00000000-0005-0000-0000-000070180000}"/>
    <cellStyle name="Migliaia 10 4 2 2 2 2" xfId="18918" xr:uid="{00000000-0005-0000-0000-000071180000}"/>
    <cellStyle name="Migliaia 10 4 2 2 2 3" xfId="24220" xr:uid="{00000000-0005-0000-0000-000072180000}"/>
    <cellStyle name="Migliaia 10 4 2 2 3" xfId="16267" xr:uid="{00000000-0005-0000-0000-000073180000}"/>
    <cellStyle name="Migliaia 10 4 2 2 4" xfId="21569" xr:uid="{00000000-0005-0000-0000-000074180000}"/>
    <cellStyle name="Migliaia 10 4 2 3" xfId="2369" xr:uid="{00000000-0005-0000-0000-000075180000}"/>
    <cellStyle name="Migliaia 10 4 2 3 2" xfId="13101" xr:uid="{00000000-0005-0000-0000-000076180000}"/>
    <cellStyle name="Migliaia 10 4 2 3 2 2" xfId="18919" xr:uid="{00000000-0005-0000-0000-000077180000}"/>
    <cellStyle name="Migliaia 10 4 2 3 2 3" xfId="24221" xr:uid="{00000000-0005-0000-0000-000078180000}"/>
    <cellStyle name="Migliaia 10 4 2 3 3" xfId="16268" xr:uid="{00000000-0005-0000-0000-000079180000}"/>
    <cellStyle name="Migliaia 10 4 2 3 4" xfId="21570" xr:uid="{00000000-0005-0000-0000-00007A180000}"/>
    <cellStyle name="Migliaia 10 4 3" xfId="2370" xr:uid="{00000000-0005-0000-0000-00007B180000}"/>
    <cellStyle name="Migliaia 10 4 3 2" xfId="13102" xr:uid="{00000000-0005-0000-0000-00007C180000}"/>
    <cellStyle name="Migliaia 10 4 3 2 2" xfId="18920" xr:uid="{00000000-0005-0000-0000-00007D180000}"/>
    <cellStyle name="Migliaia 10 4 3 2 3" xfId="24222" xr:uid="{00000000-0005-0000-0000-00007E180000}"/>
    <cellStyle name="Migliaia 10 4 3 3" xfId="16269" xr:uid="{00000000-0005-0000-0000-00007F180000}"/>
    <cellStyle name="Migliaia 10 4 3 4" xfId="21571" xr:uid="{00000000-0005-0000-0000-000080180000}"/>
    <cellStyle name="Migliaia 10 4 4" xfId="2371" xr:uid="{00000000-0005-0000-0000-000081180000}"/>
    <cellStyle name="Migliaia 10 4 4 2" xfId="13103" xr:uid="{00000000-0005-0000-0000-000082180000}"/>
    <cellStyle name="Migliaia 10 4 4 2 2" xfId="18921" xr:uid="{00000000-0005-0000-0000-000083180000}"/>
    <cellStyle name="Migliaia 10 4 4 2 3" xfId="24223" xr:uid="{00000000-0005-0000-0000-000084180000}"/>
    <cellStyle name="Migliaia 10 4 4 3" xfId="16270" xr:uid="{00000000-0005-0000-0000-000085180000}"/>
    <cellStyle name="Migliaia 10 4 4 4" xfId="21572" xr:uid="{00000000-0005-0000-0000-000086180000}"/>
    <cellStyle name="Migliaia 10 4 5" xfId="2372" xr:uid="{00000000-0005-0000-0000-000087180000}"/>
    <cellStyle name="Migliaia 10 4 5 2" xfId="13104" xr:uid="{00000000-0005-0000-0000-000088180000}"/>
    <cellStyle name="Migliaia 10 4 5 2 2" xfId="18922" xr:uid="{00000000-0005-0000-0000-000089180000}"/>
    <cellStyle name="Migliaia 10 4 5 2 3" xfId="24224" xr:uid="{00000000-0005-0000-0000-00008A180000}"/>
    <cellStyle name="Migliaia 10 4 5 3" xfId="16271" xr:uid="{00000000-0005-0000-0000-00008B180000}"/>
    <cellStyle name="Migliaia 10 4 5 4" xfId="21573" xr:uid="{00000000-0005-0000-0000-00008C180000}"/>
    <cellStyle name="Migliaia 10 4 6" xfId="2373" xr:uid="{00000000-0005-0000-0000-00008D180000}"/>
    <cellStyle name="Migliaia 10 4 6 2" xfId="13105" xr:uid="{00000000-0005-0000-0000-00008E180000}"/>
    <cellStyle name="Migliaia 10 4 6 2 2" xfId="18923" xr:uid="{00000000-0005-0000-0000-00008F180000}"/>
    <cellStyle name="Migliaia 10 4 6 2 3" xfId="24225" xr:uid="{00000000-0005-0000-0000-000090180000}"/>
    <cellStyle name="Migliaia 10 4 6 3" xfId="16272" xr:uid="{00000000-0005-0000-0000-000091180000}"/>
    <cellStyle name="Migliaia 10 4 6 4" xfId="21574" xr:uid="{00000000-0005-0000-0000-000092180000}"/>
    <cellStyle name="Migliaia 10 4 7" xfId="2374" xr:uid="{00000000-0005-0000-0000-000093180000}"/>
    <cellStyle name="Migliaia 10 4 7 2" xfId="13106" xr:uid="{00000000-0005-0000-0000-000094180000}"/>
    <cellStyle name="Migliaia 10 4 7 2 2" xfId="18924" xr:uid="{00000000-0005-0000-0000-000095180000}"/>
    <cellStyle name="Migliaia 10 4 7 2 3" xfId="24226" xr:uid="{00000000-0005-0000-0000-000096180000}"/>
    <cellStyle name="Migliaia 10 4 7 3" xfId="16273" xr:uid="{00000000-0005-0000-0000-000097180000}"/>
    <cellStyle name="Migliaia 10 4 7 4" xfId="21575" xr:uid="{00000000-0005-0000-0000-000098180000}"/>
    <cellStyle name="Migliaia 10 5" xfId="2375" xr:uid="{00000000-0005-0000-0000-000099180000}"/>
    <cellStyle name="Migliaia 10 5 2" xfId="2376" xr:uid="{00000000-0005-0000-0000-00009A180000}"/>
    <cellStyle name="Migliaia 10 5 2 2" xfId="13107" xr:uid="{00000000-0005-0000-0000-00009B180000}"/>
    <cellStyle name="Migliaia 10 5 2 2 2" xfId="18925" xr:uid="{00000000-0005-0000-0000-00009C180000}"/>
    <cellStyle name="Migliaia 10 5 2 2 3" xfId="24227" xr:uid="{00000000-0005-0000-0000-00009D180000}"/>
    <cellStyle name="Migliaia 10 5 2 3" xfId="16274" xr:uid="{00000000-0005-0000-0000-00009E180000}"/>
    <cellStyle name="Migliaia 10 5 2 4" xfId="21576" xr:uid="{00000000-0005-0000-0000-00009F180000}"/>
    <cellStyle name="Migliaia 10 5 3" xfId="2377" xr:uid="{00000000-0005-0000-0000-0000A0180000}"/>
    <cellStyle name="Migliaia 10 5 3 2" xfId="13108" xr:uid="{00000000-0005-0000-0000-0000A1180000}"/>
    <cellStyle name="Migliaia 10 5 3 2 2" xfId="18926" xr:uid="{00000000-0005-0000-0000-0000A2180000}"/>
    <cellStyle name="Migliaia 10 5 3 2 3" xfId="24228" xr:uid="{00000000-0005-0000-0000-0000A3180000}"/>
    <cellStyle name="Migliaia 10 5 3 3" xfId="16275" xr:uid="{00000000-0005-0000-0000-0000A4180000}"/>
    <cellStyle name="Migliaia 10 5 3 4" xfId="21577" xr:uid="{00000000-0005-0000-0000-0000A5180000}"/>
    <cellStyle name="Migliaia 10 5 4" xfId="2378" xr:uid="{00000000-0005-0000-0000-0000A6180000}"/>
    <cellStyle name="Migliaia 10 5 4 2" xfId="13109" xr:uid="{00000000-0005-0000-0000-0000A7180000}"/>
    <cellStyle name="Migliaia 10 5 4 2 2" xfId="18927" xr:uid="{00000000-0005-0000-0000-0000A8180000}"/>
    <cellStyle name="Migliaia 10 5 4 2 3" xfId="24229" xr:uid="{00000000-0005-0000-0000-0000A9180000}"/>
    <cellStyle name="Migliaia 10 5 4 3" xfId="16276" xr:uid="{00000000-0005-0000-0000-0000AA180000}"/>
    <cellStyle name="Migliaia 10 5 4 4" xfId="21578" xr:uid="{00000000-0005-0000-0000-0000AB180000}"/>
    <cellStyle name="Migliaia 10 5 5" xfId="2379" xr:uid="{00000000-0005-0000-0000-0000AC180000}"/>
    <cellStyle name="Migliaia 10 5 5 2" xfId="13110" xr:uid="{00000000-0005-0000-0000-0000AD180000}"/>
    <cellStyle name="Migliaia 10 5 5 2 2" xfId="18928" xr:uid="{00000000-0005-0000-0000-0000AE180000}"/>
    <cellStyle name="Migliaia 10 5 5 2 3" xfId="24230" xr:uid="{00000000-0005-0000-0000-0000AF180000}"/>
    <cellStyle name="Migliaia 10 5 5 3" xfId="16277" xr:uid="{00000000-0005-0000-0000-0000B0180000}"/>
    <cellStyle name="Migliaia 10 5 5 4" xfId="21579" xr:uid="{00000000-0005-0000-0000-0000B1180000}"/>
    <cellStyle name="Migliaia 10 5 6" xfId="2380" xr:uid="{00000000-0005-0000-0000-0000B2180000}"/>
    <cellStyle name="Migliaia 10 5 6 2" xfId="13111" xr:uid="{00000000-0005-0000-0000-0000B3180000}"/>
    <cellStyle name="Migliaia 10 5 6 2 2" xfId="18929" xr:uid="{00000000-0005-0000-0000-0000B4180000}"/>
    <cellStyle name="Migliaia 10 5 6 2 3" xfId="24231" xr:uid="{00000000-0005-0000-0000-0000B5180000}"/>
    <cellStyle name="Migliaia 10 5 6 3" xfId="16278" xr:uid="{00000000-0005-0000-0000-0000B6180000}"/>
    <cellStyle name="Migliaia 10 5 6 4" xfId="21580" xr:uid="{00000000-0005-0000-0000-0000B7180000}"/>
    <cellStyle name="Migliaia 10 6" xfId="2381" xr:uid="{00000000-0005-0000-0000-0000B8180000}"/>
    <cellStyle name="Migliaia 10 6 2" xfId="11906" xr:uid="{00000000-0005-0000-0000-0000B9180000}"/>
    <cellStyle name="Migliaia 10 6 3" xfId="11907" xr:uid="{00000000-0005-0000-0000-0000BA180000}"/>
    <cellStyle name="Migliaia 10 6 3 2" xfId="15468" xr:uid="{00000000-0005-0000-0000-0000BB180000}"/>
    <cellStyle name="Migliaia 10 6 3 2 2" xfId="20814" xr:uid="{00000000-0005-0000-0000-0000BC180000}"/>
    <cellStyle name="Migliaia 10 6 3 2 3" xfId="26116" xr:uid="{00000000-0005-0000-0000-0000BD180000}"/>
    <cellStyle name="Migliaia 10 6 3 3" xfId="18163" xr:uid="{00000000-0005-0000-0000-0000BE180000}"/>
    <cellStyle name="Migliaia 10 6 3 4" xfId="23465" xr:uid="{00000000-0005-0000-0000-0000BF180000}"/>
    <cellStyle name="Migliaia 10 6 4" xfId="13112" xr:uid="{00000000-0005-0000-0000-0000C0180000}"/>
    <cellStyle name="Migliaia 10 6 4 2" xfId="18930" xr:uid="{00000000-0005-0000-0000-0000C1180000}"/>
    <cellStyle name="Migliaia 10 6 4 3" xfId="24232" xr:uid="{00000000-0005-0000-0000-0000C2180000}"/>
    <cellStyle name="Migliaia 10 6 5" xfId="16279" xr:uid="{00000000-0005-0000-0000-0000C3180000}"/>
    <cellStyle name="Migliaia 10 6 6" xfId="21581" xr:uid="{00000000-0005-0000-0000-0000C4180000}"/>
    <cellStyle name="Migliaia 10 7" xfId="2382" xr:uid="{00000000-0005-0000-0000-0000C5180000}"/>
    <cellStyle name="Migliaia 10 7 2" xfId="11908" xr:uid="{00000000-0005-0000-0000-0000C6180000}"/>
    <cellStyle name="Migliaia 10 7 2 2" xfId="15469" xr:uid="{00000000-0005-0000-0000-0000C7180000}"/>
    <cellStyle name="Migliaia 10 7 2 2 2" xfId="20815" xr:uid="{00000000-0005-0000-0000-0000C8180000}"/>
    <cellStyle name="Migliaia 10 7 2 2 3" xfId="26117" xr:uid="{00000000-0005-0000-0000-0000C9180000}"/>
    <cellStyle name="Migliaia 10 7 2 3" xfId="18164" xr:uid="{00000000-0005-0000-0000-0000CA180000}"/>
    <cellStyle name="Migliaia 10 7 2 4" xfId="23466" xr:uid="{00000000-0005-0000-0000-0000CB180000}"/>
    <cellStyle name="Migliaia 10 7 3" xfId="13113" xr:uid="{00000000-0005-0000-0000-0000CC180000}"/>
    <cellStyle name="Migliaia 10 7 3 2" xfId="18931" xr:uid="{00000000-0005-0000-0000-0000CD180000}"/>
    <cellStyle name="Migliaia 10 7 3 3" xfId="24233" xr:uid="{00000000-0005-0000-0000-0000CE180000}"/>
    <cellStyle name="Migliaia 10 7 4" xfId="16280" xr:uid="{00000000-0005-0000-0000-0000CF180000}"/>
    <cellStyle name="Migliaia 10 7 5" xfId="21582" xr:uid="{00000000-0005-0000-0000-0000D0180000}"/>
    <cellStyle name="Migliaia 10 8" xfId="2383" xr:uid="{00000000-0005-0000-0000-0000D1180000}"/>
    <cellStyle name="Migliaia 10 8 2" xfId="11909" xr:uid="{00000000-0005-0000-0000-0000D2180000}"/>
    <cellStyle name="Migliaia 10 8 2 2" xfId="15470" xr:uid="{00000000-0005-0000-0000-0000D3180000}"/>
    <cellStyle name="Migliaia 10 8 2 2 2" xfId="20816" xr:uid="{00000000-0005-0000-0000-0000D4180000}"/>
    <cellStyle name="Migliaia 10 8 2 2 3" xfId="26118" xr:uid="{00000000-0005-0000-0000-0000D5180000}"/>
    <cellStyle name="Migliaia 10 8 2 3" xfId="18165" xr:uid="{00000000-0005-0000-0000-0000D6180000}"/>
    <cellStyle name="Migliaia 10 8 2 4" xfId="23467" xr:uid="{00000000-0005-0000-0000-0000D7180000}"/>
    <cellStyle name="Migliaia 10 8 3" xfId="13114" xr:uid="{00000000-0005-0000-0000-0000D8180000}"/>
    <cellStyle name="Migliaia 10 8 3 2" xfId="18932" xr:uid="{00000000-0005-0000-0000-0000D9180000}"/>
    <cellStyle name="Migliaia 10 8 3 3" xfId="24234" xr:uid="{00000000-0005-0000-0000-0000DA180000}"/>
    <cellStyle name="Migliaia 10 8 4" xfId="16281" xr:uid="{00000000-0005-0000-0000-0000DB180000}"/>
    <cellStyle name="Migliaia 10 8 5" xfId="21583" xr:uid="{00000000-0005-0000-0000-0000DC180000}"/>
    <cellStyle name="Migliaia 10 9" xfId="2384" xr:uid="{00000000-0005-0000-0000-0000DD180000}"/>
    <cellStyle name="Migliaia 10 9 2" xfId="13115" xr:uid="{00000000-0005-0000-0000-0000DE180000}"/>
    <cellStyle name="Migliaia 10 9 2 2" xfId="18933" xr:uid="{00000000-0005-0000-0000-0000DF180000}"/>
    <cellStyle name="Migliaia 10 9 2 3" xfId="24235" xr:uid="{00000000-0005-0000-0000-0000E0180000}"/>
    <cellStyle name="Migliaia 10 9 3" xfId="16282" xr:uid="{00000000-0005-0000-0000-0000E1180000}"/>
    <cellStyle name="Migliaia 10 9 4" xfId="21584" xr:uid="{00000000-0005-0000-0000-0000E2180000}"/>
    <cellStyle name="Migliaia 11" xfId="249" xr:uid="{00000000-0005-0000-0000-0000E3180000}"/>
    <cellStyle name="Migliaia 11 10" xfId="13116" xr:uid="{00000000-0005-0000-0000-0000E4180000}"/>
    <cellStyle name="Migliaia 11 10 2" xfId="18934" xr:uid="{00000000-0005-0000-0000-0000E5180000}"/>
    <cellStyle name="Migliaia 11 10 3" xfId="24236" xr:uid="{00000000-0005-0000-0000-0000E6180000}"/>
    <cellStyle name="Migliaia 11 11" xfId="16283" xr:uid="{00000000-0005-0000-0000-0000E7180000}"/>
    <cellStyle name="Migliaia 11 12" xfId="21585"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7" xr:uid="{00000000-0005-0000-0000-0000ED180000}"/>
    <cellStyle name="Migliaia 11 2 2 2 2 2" xfId="18935" xr:uid="{00000000-0005-0000-0000-0000EE180000}"/>
    <cellStyle name="Migliaia 11 2 2 2 2 3" xfId="24237" xr:uid="{00000000-0005-0000-0000-0000EF180000}"/>
    <cellStyle name="Migliaia 11 2 2 2 3" xfId="16284" xr:uid="{00000000-0005-0000-0000-0000F0180000}"/>
    <cellStyle name="Migliaia 11 2 2 2 4" xfId="21586" xr:uid="{00000000-0005-0000-0000-0000F1180000}"/>
    <cellStyle name="Migliaia 11 2 2 3" xfId="11910" xr:uid="{00000000-0005-0000-0000-0000F2180000}"/>
    <cellStyle name="Migliaia 11 2 2 3 2" xfId="15471" xr:uid="{00000000-0005-0000-0000-0000F3180000}"/>
    <cellStyle name="Migliaia 11 2 2 3 2 2" xfId="20817" xr:uid="{00000000-0005-0000-0000-0000F4180000}"/>
    <cellStyle name="Migliaia 11 2 2 3 2 3" xfId="26119" xr:uid="{00000000-0005-0000-0000-0000F5180000}"/>
    <cellStyle name="Migliaia 11 2 2 3 3" xfId="18166" xr:uid="{00000000-0005-0000-0000-0000F6180000}"/>
    <cellStyle name="Migliaia 11 2 2 3 4" xfId="23468" xr:uid="{00000000-0005-0000-0000-0000F7180000}"/>
    <cellStyle name="Migliaia 11 2 3" xfId="2389" xr:uid="{00000000-0005-0000-0000-0000F8180000}"/>
    <cellStyle name="Migliaia 11 2 3 2" xfId="11911" xr:uid="{00000000-0005-0000-0000-0000F9180000}"/>
    <cellStyle name="Migliaia 11 2 3 2 2" xfId="15472" xr:uid="{00000000-0005-0000-0000-0000FA180000}"/>
    <cellStyle name="Migliaia 11 2 3 2 2 2" xfId="20818" xr:uid="{00000000-0005-0000-0000-0000FB180000}"/>
    <cellStyle name="Migliaia 11 2 3 2 2 3" xfId="26120" xr:uid="{00000000-0005-0000-0000-0000FC180000}"/>
    <cellStyle name="Migliaia 11 2 3 2 3" xfId="18167" xr:uid="{00000000-0005-0000-0000-0000FD180000}"/>
    <cellStyle name="Migliaia 11 2 3 2 4" xfId="23469" xr:uid="{00000000-0005-0000-0000-0000FE180000}"/>
    <cellStyle name="Migliaia 11 2 3 3" xfId="13118" xr:uid="{00000000-0005-0000-0000-0000FF180000}"/>
    <cellStyle name="Migliaia 11 2 3 3 2" xfId="18936" xr:uid="{00000000-0005-0000-0000-000000190000}"/>
    <cellStyle name="Migliaia 11 2 3 3 3" xfId="24238" xr:uid="{00000000-0005-0000-0000-000001190000}"/>
    <cellStyle name="Migliaia 11 2 3 4" xfId="16285" xr:uid="{00000000-0005-0000-0000-000002190000}"/>
    <cellStyle name="Migliaia 11 2 3 5" xfId="21587" xr:uid="{00000000-0005-0000-0000-000003190000}"/>
    <cellStyle name="Migliaia 11 2 4" xfId="2390" xr:uid="{00000000-0005-0000-0000-000004190000}"/>
    <cellStyle name="Migliaia 11 2 4 2" xfId="13119" xr:uid="{00000000-0005-0000-0000-000005190000}"/>
    <cellStyle name="Migliaia 11 2 4 2 2" xfId="18937" xr:uid="{00000000-0005-0000-0000-000006190000}"/>
    <cellStyle name="Migliaia 11 2 4 2 3" xfId="24239" xr:uid="{00000000-0005-0000-0000-000007190000}"/>
    <cellStyle name="Migliaia 11 2 4 3" xfId="16286" xr:uid="{00000000-0005-0000-0000-000008190000}"/>
    <cellStyle name="Migliaia 11 2 4 4" xfId="21588" xr:uid="{00000000-0005-0000-0000-000009190000}"/>
    <cellStyle name="Migliaia 11 2 5" xfId="2391" xr:uid="{00000000-0005-0000-0000-00000A190000}"/>
    <cellStyle name="Migliaia 11 2 5 2" xfId="13120" xr:uid="{00000000-0005-0000-0000-00000B190000}"/>
    <cellStyle name="Migliaia 11 2 5 2 2" xfId="18938" xr:uid="{00000000-0005-0000-0000-00000C190000}"/>
    <cellStyle name="Migliaia 11 2 5 2 3" xfId="24240" xr:uid="{00000000-0005-0000-0000-00000D190000}"/>
    <cellStyle name="Migliaia 11 2 5 3" xfId="16287" xr:uid="{00000000-0005-0000-0000-00000E190000}"/>
    <cellStyle name="Migliaia 11 2 5 4" xfId="21589" xr:uid="{00000000-0005-0000-0000-00000F190000}"/>
    <cellStyle name="Migliaia 11 2 6" xfId="2392" xr:uid="{00000000-0005-0000-0000-000010190000}"/>
    <cellStyle name="Migliaia 11 2 6 2" xfId="13121" xr:uid="{00000000-0005-0000-0000-000011190000}"/>
    <cellStyle name="Migliaia 11 2 6 2 2" xfId="18939" xr:uid="{00000000-0005-0000-0000-000012190000}"/>
    <cellStyle name="Migliaia 11 2 6 2 3" xfId="24241" xr:uid="{00000000-0005-0000-0000-000013190000}"/>
    <cellStyle name="Migliaia 11 2 6 3" xfId="16288" xr:uid="{00000000-0005-0000-0000-000014190000}"/>
    <cellStyle name="Migliaia 11 2 6 4" xfId="21590"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2" xr:uid="{00000000-0005-0000-0000-00001B190000}"/>
    <cellStyle name="Migliaia 11 3 2 2 2 2 2" xfId="18940" xr:uid="{00000000-0005-0000-0000-00001C190000}"/>
    <cellStyle name="Migliaia 11 3 2 2 2 2 3" xfId="24242" xr:uid="{00000000-0005-0000-0000-00001D190000}"/>
    <cellStyle name="Migliaia 11 3 2 2 2 3" xfId="16289" xr:uid="{00000000-0005-0000-0000-00001E190000}"/>
    <cellStyle name="Migliaia 11 3 2 2 2 4" xfId="21591" xr:uid="{00000000-0005-0000-0000-00001F190000}"/>
    <cellStyle name="Migliaia 11 3 2 3" xfId="2397" xr:uid="{00000000-0005-0000-0000-000020190000}"/>
    <cellStyle name="Migliaia 11 3 2 3 2" xfId="13123" xr:uid="{00000000-0005-0000-0000-000021190000}"/>
    <cellStyle name="Migliaia 11 3 2 3 2 2" xfId="18941" xr:uid="{00000000-0005-0000-0000-000022190000}"/>
    <cellStyle name="Migliaia 11 3 2 3 2 3" xfId="24243" xr:uid="{00000000-0005-0000-0000-000023190000}"/>
    <cellStyle name="Migliaia 11 3 2 3 3" xfId="16290" xr:uid="{00000000-0005-0000-0000-000024190000}"/>
    <cellStyle name="Migliaia 11 3 2 3 4" xfId="21592" xr:uid="{00000000-0005-0000-0000-000025190000}"/>
    <cellStyle name="Migliaia 11 3 2 4" xfId="2398" xr:uid="{00000000-0005-0000-0000-000026190000}"/>
    <cellStyle name="Migliaia 11 3 2 4 2" xfId="13124" xr:uid="{00000000-0005-0000-0000-000027190000}"/>
    <cellStyle name="Migliaia 11 3 2 4 2 2" xfId="18942" xr:uid="{00000000-0005-0000-0000-000028190000}"/>
    <cellStyle name="Migliaia 11 3 2 4 2 3" xfId="24244" xr:uid="{00000000-0005-0000-0000-000029190000}"/>
    <cellStyle name="Migliaia 11 3 2 4 3" xfId="16291" xr:uid="{00000000-0005-0000-0000-00002A190000}"/>
    <cellStyle name="Migliaia 11 3 2 4 4" xfId="21593" xr:uid="{00000000-0005-0000-0000-00002B190000}"/>
    <cellStyle name="Migliaia 11 3 2 5" xfId="2399" xr:uid="{00000000-0005-0000-0000-00002C190000}"/>
    <cellStyle name="Migliaia 11 3 2 5 2" xfId="13125" xr:uid="{00000000-0005-0000-0000-00002D190000}"/>
    <cellStyle name="Migliaia 11 3 2 5 2 2" xfId="18943" xr:uid="{00000000-0005-0000-0000-00002E190000}"/>
    <cellStyle name="Migliaia 11 3 2 5 2 3" xfId="24245" xr:uid="{00000000-0005-0000-0000-00002F190000}"/>
    <cellStyle name="Migliaia 11 3 2 5 3" xfId="16292" xr:uid="{00000000-0005-0000-0000-000030190000}"/>
    <cellStyle name="Migliaia 11 3 2 5 4" xfId="21594" xr:uid="{00000000-0005-0000-0000-000031190000}"/>
    <cellStyle name="Migliaia 11 3 2 6" xfId="2400" xr:uid="{00000000-0005-0000-0000-000032190000}"/>
    <cellStyle name="Migliaia 11 3 2 6 2" xfId="13126" xr:uid="{00000000-0005-0000-0000-000033190000}"/>
    <cellStyle name="Migliaia 11 3 2 6 2 2" xfId="18944" xr:uid="{00000000-0005-0000-0000-000034190000}"/>
    <cellStyle name="Migliaia 11 3 2 6 2 3" xfId="24246" xr:uid="{00000000-0005-0000-0000-000035190000}"/>
    <cellStyle name="Migliaia 11 3 2 6 3" xfId="16293" xr:uid="{00000000-0005-0000-0000-000036190000}"/>
    <cellStyle name="Migliaia 11 3 2 6 4" xfId="21595" xr:uid="{00000000-0005-0000-0000-000037190000}"/>
    <cellStyle name="Migliaia 11 3 3" xfId="2401" xr:uid="{00000000-0005-0000-0000-000038190000}"/>
    <cellStyle name="Migliaia 11 3 3 2" xfId="2402" xr:uid="{00000000-0005-0000-0000-000039190000}"/>
    <cellStyle name="Migliaia 11 3 3 2 2" xfId="13128" xr:uid="{00000000-0005-0000-0000-00003A190000}"/>
    <cellStyle name="Migliaia 11 3 3 2 2 2" xfId="18946" xr:uid="{00000000-0005-0000-0000-00003B190000}"/>
    <cellStyle name="Migliaia 11 3 3 2 2 3" xfId="24248" xr:uid="{00000000-0005-0000-0000-00003C190000}"/>
    <cellStyle name="Migliaia 11 3 3 2 3" xfId="16295" xr:uid="{00000000-0005-0000-0000-00003D190000}"/>
    <cellStyle name="Migliaia 11 3 3 2 4" xfId="21597" xr:uid="{00000000-0005-0000-0000-00003E190000}"/>
    <cellStyle name="Migliaia 11 3 3 3" xfId="2403" xr:uid="{00000000-0005-0000-0000-00003F190000}"/>
    <cellStyle name="Migliaia 11 3 3 3 2" xfId="13129" xr:uid="{00000000-0005-0000-0000-000040190000}"/>
    <cellStyle name="Migliaia 11 3 3 3 2 2" xfId="18947" xr:uid="{00000000-0005-0000-0000-000041190000}"/>
    <cellStyle name="Migliaia 11 3 3 3 2 3" xfId="24249" xr:uid="{00000000-0005-0000-0000-000042190000}"/>
    <cellStyle name="Migliaia 11 3 3 3 3" xfId="16296" xr:uid="{00000000-0005-0000-0000-000043190000}"/>
    <cellStyle name="Migliaia 11 3 3 3 4" xfId="21598" xr:uid="{00000000-0005-0000-0000-000044190000}"/>
    <cellStyle name="Migliaia 11 3 3 4" xfId="2404" xr:uid="{00000000-0005-0000-0000-000045190000}"/>
    <cellStyle name="Migliaia 11 3 3 4 2" xfId="13130" xr:uid="{00000000-0005-0000-0000-000046190000}"/>
    <cellStyle name="Migliaia 11 3 3 4 2 2" xfId="18948" xr:uid="{00000000-0005-0000-0000-000047190000}"/>
    <cellStyle name="Migliaia 11 3 3 4 2 3" xfId="24250" xr:uid="{00000000-0005-0000-0000-000048190000}"/>
    <cellStyle name="Migliaia 11 3 3 4 3" xfId="16297" xr:uid="{00000000-0005-0000-0000-000049190000}"/>
    <cellStyle name="Migliaia 11 3 3 4 4" xfId="21599" xr:uid="{00000000-0005-0000-0000-00004A190000}"/>
    <cellStyle name="Migliaia 11 3 3 5" xfId="2405" xr:uid="{00000000-0005-0000-0000-00004B190000}"/>
    <cellStyle name="Migliaia 11 3 3 5 2" xfId="13131" xr:uid="{00000000-0005-0000-0000-00004C190000}"/>
    <cellStyle name="Migliaia 11 3 3 5 2 2" xfId="18949" xr:uid="{00000000-0005-0000-0000-00004D190000}"/>
    <cellStyle name="Migliaia 11 3 3 5 2 3" xfId="24251" xr:uid="{00000000-0005-0000-0000-00004E190000}"/>
    <cellStyle name="Migliaia 11 3 3 5 3" xfId="16298" xr:uid="{00000000-0005-0000-0000-00004F190000}"/>
    <cellStyle name="Migliaia 11 3 3 5 4" xfId="21600" xr:uid="{00000000-0005-0000-0000-000050190000}"/>
    <cellStyle name="Migliaia 11 3 3 6" xfId="13127" xr:uid="{00000000-0005-0000-0000-000051190000}"/>
    <cellStyle name="Migliaia 11 3 3 6 2" xfId="18945" xr:uid="{00000000-0005-0000-0000-000052190000}"/>
    <cellStyle name="Migliaia 11 3 3 6 3" xfId="24247" xr:uid="{00000000-0005-0000-0000-000053190000}"/>
    <cellStyle name="Migliaia 11 3 3 7" xfId="16294" xr:uid="{00000000-0005-0000-0000-000054190000}"/>
    <cellStyle name="Migliaia 11 3 3 8" xfId="21596" xr:uid="{00000000-0005-0000-0000-000055190000}"/>
    <cellStyle name="Migliaia 11 3 4" xfId="2406" xr:uid="{00000000-0005-0000-0000-000056190000}"/>
    <cellStyle name="Migliaia 11 3 4 2" xfId="11912" xr:uid="{00000000-0005-0000-0000-000057190000}"/>
    <cellStyle name="Migliaia 11 3 4 3" xfId="11913" xr:uid="{00000000-0005-0000-0000-000058190000}"/>
    <cellStyle name="Migliaia 11 3 4 3 2" xfId="15473" xr:uid="{00000000-0005-0000-0000-000059190000}"/>
    <cellStyle name="Migliaia 11 3 4 3 2 2" xfId="20819" xr:uid="{00000000-0005-0000-0000-00005A190000}"/>
    <cellStyle name="Migliaia 11 3 4 3 2 3" xfId="26121" xr:uid="{00000000-0005-0000-0000-00005B190000}"/>
    <cellStyle name="Migliaia 11 3 4 3 3" xfId="18168" xr:uid="{00000000-0005-0000-0000-00005C190000}"/>
    <cellStyle name="Migliaia 11 3 4 3 4" xfId="23470" xr:uid="{00000000-0005-0000-0000-00005D190000}"/>
    <cellStyle name="Migliaia 11 3 4 4" xfId="13132" xr:uid="{00000000-0005-0000-0000-00005E190000}"/>
    <cellStyle name="Migliaia 11 3 4 4 2" xfId="18950" xr:uid="{00000000-0005-0000-0000-00005F190000}"/>
    <cellStyle name="Migliaia 11 3 4 4 3" xfId="24252" xr:uid="{00000000-0005-0000-0000-000060190000}"/>
    <cellStyle name="Migliaia 11 3 4 5" xfId="16299" xr:uid="{00000000-0005-0000-0000-000061190000}"/>
    <cellStyle name="Migliaia 11 3 4 6" xfId="21601" xr:uid="{00000000-0005-0000-0000-000062190000}"/>
    <cellStyle name="Migliaia 11 3 5" xfId="2407" xr:uid="{00000000-0005-0000-0000-000063190000}"/>
    <cellStyle name="Migliaia 11 3 5 2" xfId="11914" xr:uid="{00000000-0005-0000-0000-000064190000}"/>
    <cellStyle name="Migliaia 11 3 5 2 2" xfId="15474" xr:uid="{00000000-0005-0000-0000-000065190000}"/>
    <cellStyle name="Migliaia 11 3 5 2 2 2" xfId="20820" xr:uid="{00000000-0005-0000-0000-000066190000}"/>
    <cellStyle name="Migliaia 11 3 5 2 2 3" xfId="26122" xr:uid="{00000000-0005-0000-0000-000067190000}"/>
    <cellStyle name="Migliaia 11 3 5 2 3" xfId="18169" xr:uid="{00000000-0005-0000-0000-000068190000}"/>
    <cellStyle name="Migliaia 11 3 5 2 4" xfId="23471" xr:uid="{00000000-0005-0000-0000-000069190000}"/>
    <cellStyle name="Migliaia 11 3 5 3" xfId="13133" xr:uid="{00000000-0005-0000-0000-00006A190000}"/>
    <cellStyle name="Migliaia 11 3 5 3 2" xfId="18951" xr:uid="{00000000-0005-0000-0000-00006B190000}"/>
    <cellStyle name="Migliaia 11 3 5 3 3" xfId="24253" xr:uid="{00000000-0005-0000-0000-00006C190000}"/>
    <cellStyle name="Migliaia 11 3 5 4" xfId="16300" xr:uid="{00000000-0005-0000-0000-00006D190000}"/>
    <cellStyle name="Migliaia 11 3 5 5" xfId="21602" xr:uid="{00000000-0005-0000-0000-00006E190000}"/>
    <cellStyle name="Migliaia 11 3 6" xfId="2408" xr:uid="{00000000-0005-0000-0000-00006F190000}"/>
    <cellStyle name="Migliaia 11 3 6 2" xfId="13134" xr:uid="{00000000-0005-0000-0000-000070190000}"/>
    <cellStyle name="Migliaia 11 3 6 2 2" xfId="18952" xr:uid="{00000000-0005-0000-0000-000071190000}"/>
    <cellStyle name="Migliaia 11 3 6 2 3" xfId="24254" xr:uid="{00000000-0005-0000-0000-000072190000}"/>
    <cellStyle name="Migliaia 11 3 6 3" xfId="16301" xr:uid="{00000000-0005-0000-0000-000073190000}"/>
    <cellStyle name="Migliaia 11 3 6 4" xfId="21603" xr:uid="{00000000-0005-0000-0000-000074190000}"/>
    <cellStyle name="Migliaia 11 3 7" xfId="2409" xr:uid="{00000000-0005-0000-0000-000075190000}"/>
    <cellStyle name="Migliaia 11 3 7 2" xfId="13135" xr:uid="{00000000-0005-0000-0000-000076190000}"/>
    <cellStyle name="Migliaia 11 3 7 2 2" xfId="18953" xr:uid="{00000000-0005-0000-0000-000077190000}"/>
    <cellStyle name="Migliaia 11 3 7 2 3" xfId="24255" xr:uid="{00000000-0005-0000-0000-000078190000}"/>
    <cellStyle name="Migliaia 11 3 7 3" xfId="16302" xr:uid="{00000000-0005-0000-0000-000079190000}"/>
    <cellStyle name="Migliaia 11 3 7 4" xfId="21604" xr:uid="{00000000-0005-0000-0000-00007A190000}"/>
    <cellStyle name="Migliaia 11 3 8" xfId="2410" xr:uid="{00000000-0005-0000-0000-00007B190000}"/>
    <cellStyle name="Migliaia 11 3 8 2" xfId="13136" xr:uid="{00000000-0005-0000-0000-00007C190000}"/>
    <cellStyle name="Migliaia 11 3 8 2 2" xfId="18954" xr:uid="{00000000-0005-0000-0000-00007D190000}"/>
    <cellStyle name="Migliaia 11 3 8 2 3" xfId="24256" xr:uid="{00000000-0005-0000-0000-00007E190000}"/>
    <cellStyle name="Migliaia 11 3 8 3" xfId="16303" xr:uid="{00000000-0005-0000-0000-00007F190000}"/>
    <cellStyle name="Migliaia 11 3 8 4" xfId="21605"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7" xr:uid="{00000000-0005-0000-0000-000084190000}"/>
    <cellStyle name="Migliaia 11 4 2 2 2 2" xfId="18955" xr:uid="{00000000-0005-0000-0000-000085190000}"/>
    <cellStyle name="Migliaia 11 4 2 2 2 3" xfId="24257" xr:uid="{00000000-0005-0000-0000-000086190000}"/>
    <cellStyle name="Migliaia 11 4 2 2 3" xfId="16304" xr:uid="{00000000-0005-0000-0000-000087190000}"/>
    <cellStyle name="Migliaia 11 4 2 2 4" xfId="21606" xr:uid="{00000000-0005-0000-0000-000088190000}"/>
    <cellStyle name="Migliaia 11 4 2 3" xfId="2414" xr:uid="{00000000-0005-0000-0000-000089190000}"/>
    <cellStyle name="Migliaia 11 4 2 3 2" xfId="13138" xr:uid="{00000000-0005-0000-0000-00008A190000}"/>
    <cellStyle name="Migliaia 11 4 2 3 2 2" xfId="18956" xr:uid="{00000000-0005-0000-0000-00008B190000}"/>
    <cellStyle name="Migliaia 11 4 2 3 2 3" xfId="24258" xr:uid="{00000000-0005-0000-0000-00008C190000}"/>
    <cellStyle name="Migliaia 11 4 2 3 3" xfId="16305" xr:uid="{00000000-0005-0000-0000-00008D190000}"/>
    <cellStyle name="Migliaia 11 4 2 3 4" xfId="21607" xr:uid="{00000000-0005-0000-0000-00008E190000}"/>
    <cellStyle name="Migliaia 11 4 3" xfId="2415" xr:uid="{00000000-0005-0000-0000-00008F190000}"/>
    <cellStyle name="Migliaia 11 4 3 2" xfId="13139" xr:uid="{00000000-0005-0000-0000-000090190000}"/>
    <cellStyle name="Migliaia 11 4 3 2 2" xfId="18957" xr:uid="{00000000-0005-0000-0000-000091190000}"/>
    <cellStyle name="Migliaia 11 4 3 2 3" xfId="24259" xr:uid="{00000000-0005-0000-0000-000092190000}"/>
    <cellStyle name="Migliaia 11 4 3 3" xfId="16306" xr:uid="{00000000-0005-0000-0000-000093190000}"/>
    <cellStyle name="Migliaia 11 4 3 4" xfId="21608" xr:uid="{00000000-0005-0000-0000-000094190000}"/>
    <cellStyle name="Migliaia 11 4 4" xfId="2416" xr:uid="{00000000-0005-0000-0000-000095190000}"/>
    <cellStyle name="Migliaia 11 4 4 2" xfId="13140" xr:uid="{00000000-0005-0000-0000-000096190000}"/>
    <cellStyle name="Migliaia 11 4 4 2 2" xfId="18958" xr:uid="{00000000-0005-0000-0000-000097190000}"/>
    <cellStyle name="Migliaia 11 4 4 2 3" xfId="24260" xr:uid="{00000000-0005-0000-0000-000098190000}"/>
    <cellStyle name="Migliaia 11 4 4 3" xfId="16307" xr:uid="{00000000-0005-0000-0000-000099190000}"/>
    <cellStyle name="Migliaia 11 4 4 4" xfId="21609" xr:uid="{00000000-0005-0000-0000-00009A190000}"/>
    <cellStyle name="Migliaia 11 4 5" xfId="2417" xr:uid="{00000000-0005-0000-0000-00009B190000}"/>
    <cellStyle name="Migliaia 11 4 5 2" xfId="13141" xr:uid="{00000000-0005-0000-0000-00009C190000}"/>
    <cellStyle name="Migliaia 11 4 5 2 2" xfId="18959" xr:uid="{00000000-0005-0000-0000-00009D190000}"/>
    <cellStyle name="Migliaia 11 4 5 2 3" xfId="24261" xr:uid="{00000000-0005-0000-0000-00009E190000}"/>
    <cellStyle name="Migliaia 11 4 5 3" xfId="16308" xr:uid="{00000000-0005-0000-0000-00009F190000}"/>
    <cellStyle name="Migliaia 11 4 5 4" xfId="21610" xr:uid="{00000000-0005-0000-0000-0000A0190000}"/>
    <cellStyle name="Migliaia 11 4 6" xfId="2418" xr:uid="{00000000-0005-0000-0000-0000A1190000}"/>
    <cellStyle name="Migliaia 11 4 6 2" xfId="13142" xr:uid="{00000000-0005-0000-0000-0000A2190000}"/>
    <cellStyle name="Migliaia 11 4 6 2 2" xfId="18960" xr:uid="{00000000-0005-0000-0000-0000A3190000}"/>
    <cellStyle name="Migliaia 11 4 6 2 3" xfId="24262" xr:uid="{00000000-0005-0000-0000-0000A4190000}"/>
    <cellStyle name="Migliaia 11 4 6 3" xfId="16309" xr:uid="{00000000-0005-0000-0000-0000A5190000}"/>
    <cellStyle name="Migliaia 11 4 6 4" xfId="21611" xr:uid="{00000000-0005-0000-0000-0000A6190000}"/>
    <cellStyle name="Migliaia 11 4 7" xfId="2419" xr:uid="{00000000-0005-0000-0000-0000A7190000}"/>
    <cellStyle name="Migliaia 11 4 7 2" xfId="13143" xr:uid="{00000000-0005-0000-0000-0000A8190000}"/>
    <cellStyle name="Migliaia 11 4 7 2 2" xfId="18961" xr:uid="{00000000-0005-0000-0000-0000A9190000}"/>
    <cellStyle name="Migliaia 11 4 7 2 3" xfId="24263" xr:uid="{00000000-0005-0000-0000-0000AA190000}"/>
    <cellStyle name="Migliaia 11 4 7 3" xfId="16310" xr:uid="{00000000-0005-0000-0000-0000AB190000}"/>
    <cellStyle name="Migliaia 11 4 7 4" xfId="21612" xr:uid="{00000000-0005-0000-0000-0000AC190000}"/>
    <cellStyle name="Migliaia 11 5" xfId="2420" xr:uid="{00000000-0005-0000-0000-0000AD190000}"/>
    <cellStyle name="Migliaia 11 5 2" xfId="2421" xr:uid="{00000000-0005-0000-0000-0000AE190000}"/>
    <cellStyle name="Migliaia 11 5 2 2" xfId="13144" xr:uid="{00000000-0005-0000-0000-0000AF190000}"/>
    <cellStyle name="Migliaia 11 5 2 2 2" xfId="18962" xr:uid="{00000000-0005-0000-0000-0000B0190000}"/>
    <cellStyle name="Migliaia 11 5 2 2 3" xfId="24264" xr:uid="{00000000-0005-0000-0000-0000B1190000}"/>
    <cellStyle name="Migliaia 11 5 2 3" xfId="16311" xr:uid="{00000000-0005-0000-0000-0000B2190000}"/>
    <cellStyle name="Migliaia 11 5 2 4" xfId="21613" xr:uid="{00000000-0005-0000-0000-0000B3190000}"/>
    <cellStyle name="Migliaia 11 5 3" xfId="2422" xr:uid="{00000000-0005-0000-0000-0000B4190000}"/>
    <cellStyle name="Migliaia 11 5 3 2" xfId="13145" xr:uid="{00000000-0005-0000-0000-0000B5190000}"/>
    <cellStyle name="Migliaia 11 5 3 2 2" xfId="18963" xr:uid="{00000000-0005-0000-0000-0000B6190000}"/>
    <cellStyle name="Migliaia 11 5 3 2 3" xfId="24265" xr:uid="{00000000-0005-0000-0000-0000B7190000}"/>
    <cellStyle name="Migliaia 11 5 3 3" xfId="16312" xr:uid="{00000000-0005-0000-0000-0000B8190000}"/>
    <cellStyle name="Migliaia 11 5 3 4" xfId="21614" xr:uid="{00000000-0005-0000-0000-0000B9190000}"/>
    <cellStyle name="Migliaia 11 5 4" xfId="2423" xr:uid="{00000000-0005-0000-0000-0000BA190000}"/>
    <cellStyle name="Migliaia 11 5 4 2" xfId="13146" xr:uid="{00000000-0005-0000-0000-0000BB190000}"/>
    <cellStyle name="Migliaia 11 5 4 2 2" xfId="18964" xr:uid="{00000000-0005-0000-0000-0000BC190000}"/>
    <cellStyle name="Migliaia 11 5 4 2 3" xfId="24266" xr:uid="{00000000-0005-0000-0000-0000BD190000}"/>
    <cellStyle name="Migliaia 11 5 4 3" xfId="16313" xr:uid="{00000000-0005-0000-0000-0000BE190000}"/>
    <cellStyle name="Migliaia 11 5 4 4" xfId="21615" xr:uid="{00000000-0005-0000-0000-0000BF190000}"/>
    <cellStyle name="Migliaia 11 5 5" xfId="2424" xr:uid="{00000000-0005-0000-0000-0000C0190000}"/>
    <cellStyle name="Migliaia 11 5 5 2" xfId="13147" xr:uid="{00000000-0005-0000-0000-0000C1190000}"/>
    <cellStyle name="Migliaia 11 5 5 2 2" xfId="18965" xr:uid="{00000000-0005-0000-0000-0000C2190000}"/>
    <cellStyle name="Migliaia 11 5 5 2 3" xfId="24267" xr:uid="{00000000-0005-0000-0000-0000C3190000}"/>
    <cellStyle name="Migliaia 11 5 5 3" xfId="16314" xr:uid="{00000000-0005-0000-0000-0000C4190000}"/>
    <cellStyle name="Migliaia 11 5 5 4" xfId="21616" xr:uid="{00000000-0005-0000-0000-0000C5190000}"/>
    <cellStyle name="Migliaia 11 5 6" xfId="2425" xr:uid="{00000000-0005-0000-0000-0000C6190000}"/>
    <cellStyle name="Migliaia 11 5 6 2" xfId="13148" xr:uid="{00000000-0005-0000-0000-0000C7190000}"/>
    <cellStyle name="Migliaia 11 5 6 2 2" xfId="18966" xr:uid="{00000000-0005-0000-0000-0000C8190000}"/>
    <cellStyle name="Migliaia 11 5 6 2 3" xfId="24268" xr:uid="{00000000-0005-0000-0000-0000C9190000}"/>
    <cellStyle name="Migliaia 11 5 6 3" xfId="16315" xr:uid="{00000000-0005-0000-0000-0000CA190000}"/>
    <cellStyle name="Migliaia 11 5 6 4" xfId="21617" xr:uid="{00000000-0005-0000-0000-0000CB190000}"/>
    <cellStyle name="Migliaia 11 6" xfId="2426" xr:uid="{00000000-0005-0000-0000-0000CC190000}"/>
    <cellStyle name="Migliaia 11 6 2" xfId="11915" xr:uid="{00000000-0005-0000-0000-0000CD190000}"/>
    <cellStyle name="Migliaia 11 6 3" xfId="11916" xr:uid="{00000000-0005-0000-0000-0000CE190000}"/>
    <cellStyle name="Migliaia 11 6 3 2" xfId="15475" xr:uid="{00000000-0005-0000-0000-0000CF190000}"/>
    <cellStyle name="Migliaia 11 6 3 2 2" xfId="20821" xr:uid="{00000000-0005-0000-0000-0000D0190000}"/>
    <cellStyle name="Migliaia 11 6 3 2 3" xfId="26123" xr:uid="{00000000-0005-0000-0000-0000D1190000}"/>
    <cellStyle name="Migliaia 11 6 3 3" xfId="18170" xr:uid="{00000000-0005-0000-0000-0000D2190000}"/>
    <cellStyle name="Migliaia 11 6 3 4" xfId="23472" xr:uid="{00000000-0005-0000-0000-0000D3190000}"/>
    <cellStyle name="Migliaia 11 6 4" xfId="13149" xr:uid="{00000000-0005-0000-0000-0000D4190000}"/>
    <cellStyle name="Migliaia 11 6 4 2" xfId="18967" xr:uid="{00000000-0005-0000-0000-0000D5190000}"/>
    <cellStyle name="Migliaia 11 6 4 3" xfId="24269" xr:uid="{00000000-0005-0000-0000-0000D6190000}"/>
    <cellStyle name="Migliaia 11 6 5" xfId="16316" xr:uid="{00000000-0005-0000-0000-0000D7190000}"/>
    <cellStyle name="Migliaia 11 6 6" xfId="21618" xr:uid="{00000000-0005-0000-0000-0000D8190000}"/>
    <cellStyle name="Migliaia 11 7" xfId="2427" xr:uid="{00000000-0005-0000-0000-0000D9190000}"/>
    <cellStyle name="Migliaia 11 7 2" xfId="11917" xr:uid="{00000000-0005-0000-0000-0000DA190000}"/>
    <cellStyle name="Migliaia 11 7 2 2" xfId="15476" xr:uid="{00000000-0005-0000-0000-0000DB190000}"/>
    <cellStyle name="Migliaia 11 7 2 2 2" xfId="20822" xr:uid="{00000000-0005-0000-0000-0000DC190000}"/>
    <cellStyle name="Migliaia 11 7 2 2 3" xfId="26124" xr:uid="{00000000-0005-0000-0000-0000DD190000}"/>
    <cellStyle name="Migliaia 11 7 2 3" xfId="18171" xr:uid="{00000000-0005-0000-0000-0000DE190000}"/>
    <cellStyle name="Migliaia 11 7 2 4" xfId="23473" xr:uid="{00000000-0005-0000-0000-0000DF190000}"/>
    <cellStyle name="Migliaia 11 7 3" xfId="13150" xr:uid="{00000000-0005-0000-0000-0000E0190000}"/>
    <cellStyle name="Migliaia 11 7 3 2" xfId="18968" xr:uid="{00000000-0005-0000-0000-0000E1190000}"/>
    <cellStyle name="Migliaia 11 7 3 3" xfId="24270" xr:uid="{00000000-0005-0000-0000-0000E2190000}"/>
    <cellStyle name="Migliaia 11 7 4" xfId="16317" xr:uid="{00000000-0005-0000-0000-0000E3190000}"/>
    <cellStyle name="Migliaia 11 7 5" xfId="21619" xr:uid="{00000000-0005-0000-0000-0000E4190000}"/>
    <cellStyle name="Migliaia 11 8" xfId="2428" xr:uid="{00000000-0005-0000-0000-0000E5190000}"/>
    <cellStyle name="Migliaia 11 8 2" xfId="11918" xr:uid="{00000000-0005-0000-0000-0000E6190000}"/>
    <cellStyle name="Migliaia 11 8 2 2" xfId="15477" xr:uid="{00000000-0005-0000-0000-0000E7190000}"/>
    <cellStyle name="Migliaia 11 8 2 2 2" xfId="20823" xr:uid="{00000000-0005-0000-0000-0000E8190000}"/>
    <cellStyle name="Migliaia 11 8 2 2 3" xfId="26125" xr:uid="{00000000-0005-0000-0000-0000E9190000}"/>
    <cellStyle name="Migliaia 11 8 2 3" xfId="18172" xr:uid="{00000000-0005-0000-0000-0000EA190000}"/>
    <cellStyle name="Migliaia 11 8 2 4" xfId="23474" xr:uid="{00000000-0005-0000-0000-0000EB190000}"/>
    <cellStyle name="Migliaia 11 8 3" xfId="13151" xr:uid="{00000000-0005-0000-0000-0000EC190000}"/>
    <cellStyle name="Migliaia 11 8 3 2" xfId="18969" xr:uid="{00000000-0005-0000-0000-0000ED190000}"/>
    <cellStyle name="Migliaia 11 8 3 3" xfId="24271" xr:uid="{00000000-0005-0000-0000-0000EE190000}"/>
    <cellStyle name="Migliaia 11 8 4" xfId="16318" xr:uid="{00000000-0005-0000-0000-0000EF190000}"/>
    <cellStyle name="Migliaia 11 8 5" xfId="21620" xr:uid="{00000000-0005-0000-0000-0000F0190000}"/>
    <cellStyle name="Migliaia 11 9" xfId="2429" xr:uid="{00000000-0005-0000-0000-0000F1190000}"/>
    <cellStyle name="Migliaia 11 9 2" xfId="13152" xr:uid="{00000000-0005-0000-0000-0000F2190000}"/>
    <cellStyle name="Migliaia 11 9 2 2" xfId="18970" xr:uid="{00000000-0005-0000-0000-0000F3190000}"/>
    <cellStyle name="Migliaia 11 9 2 3" xfId="24272" xr:uid="{00000000-0005-0000-0000-0000F4190000}"/>
    <cellStyle name="Migliaia 11 9 3" xfId="16319" xr:uid="{00000000-0005-0000-0000-0000F5190000}"/>
    <cellStyle name="Migliaia 11 9 4" xfId="21621" xr:uid="{00000000-0005-0000-0000-0000F6190000}"/>
    <cellStyle name="Migliaia 12" xfId="251" xr:uid="{00000000-0005-0000-0000-0000F7190000}"/>
    <cellStyle name="Migliaia 12 10" xfId="13153" xr:uid="{00000000-0005-0000-0000-0000F8190000}"/>
    <cellStyle name="Migliaia 12 10 2" xfId="18971" xr:uid="{00000000-0005-0000-0000-0000F9190000}"/>
    <cellStyle name="Migliaia 12 10 3" xfId="24273" xr:uid="{00000000-0005-0000-0000-0000FA190000}"/>
    <cellStyle name="Migliaia 12 11" xfId="16320" xr:uid="{00000000-0005-0000-0000-0000FB190000}"/>
    <cellStyle name="Migliaia 12 12" xfId="21622"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4" xr:uid="{00000000-0005-0000-0000-0000011A0000}"/>
    <cellStyle name="Migliaia 12 2 2 2 2 2" xfId="18972" xr:uid="{00000000-0005-0000-0000-0000021A0000}"/>
    <cellStyle name="Migliaia 12 2 2 2 2 3" xfId="24274" xr:uid="{00000000-0005-0000-0000-0000031A0000}"/>
    <cellStyle name="Migliaia 12 2 2 2 3" xfId="16321" xr:uid="{00000000-0005-0000-0000-0000041A0000}"/>
    <cellStyle name="Migliaia 12 2 2 2 4" xfId="21623" xr:uid="{00000000-0005-0000-0000-0000051A0000}"/>
    <cellStyle name="Migliaia 12 2 2 3" xfId="11919" xr:uid="{00000000-0005-0000-0000-0000061A0000}"/>
    <cellStyle name="Migliaia 12 2 2 3 2" xfId="15478" xr:uid="{00000000-0005-0000-0000-0000071A0000}"/>
    <cellStyle name="Migliaia 12 2 2 3 2 2" xfId="20824" xr:uid="{00000000-0005-0000-0000-0000081A0000}"/>
    <cellStyle name="Migliaia 12 2 2 3 2 3" xfId="26126" xr:uid="{00000000-0005-0000-0000-0000091A0000}"/>
    <cellStyle name="Migliaia 12 2 2 3 3" xfId="18173" xr:uid="{00000000-0005-0000-0000-00000A1A0000}"/>
    <cellStyle name="Migliaia 12 2 2 3 4" xfId="23475" xr:uid="{00000000-0005-0000-0000-00000B1A0000}"/>
    <cellStyle name="Migliaia 12 2 3" xfId="2434" xr:uid="{00000000-0005-0000-0000-00000C1A0000}"/>
    <cellStyle name="Migliaia 12 2 3 2" xfId="11920" xr:uid="{00000000-0005-0000-0000-00000D1A0000}"/>
    <cellStyle name="Migliaia 12 2 3 2 2" xfId="15479" xr:uid="{00000000-0005-0000-0000-00000E1A0000}"/>
    <cellStyle name="Migliaia 12 2 3 2 2 2" xfId="20825" xr:uid="{00000000-0005-0000-0000-00000F1A0000}"/>
    <cellStyle name="Migliaia 12 2 3 2 2 3" xfId="26127" xr:uid="{00000000-0005-0000-0000-0000101A0000}"/>
    <cellStyle name="Migliaia 12 2 3 2 3" xfId="18174" xr:uid="{00000000-0005-0000-0000-0000111A0000}"/>
    <cellStyle name="Migliaia 12 2 3 2 4" xfId="23476" xr:uid="{00000000-0005-0000-0000-0000121A0000}"/>
    <cellStyle name="Migliaia 12 2 3 3" xfId="13155" xr:uid="{00000000-0005-0000-0000-0000131A0000}"/>
    <cellStyle name="Migliaia 12 2 3 3 2" xfId="18973" xr:uid="{00000000-0005-0000-0000-0000141A0000}"/>
    <cellStyle name="Migliaia 12 2 3 3 3" xfId="24275" xr:uid="{00000000-0005-0000-0000-0000151A0000}"/>
    <cellStyle name="Migliaia 12 2 3 4" xfId="16322" xr:uid="{00000000-0005-0000-0000-0000161A0000}"/>
    <cellStyle name="Migliaia 12 2 3 5" xfId="21624" xr:uid="{00000000-0005-0000-0000-0000171A0000}"/>
    <cellStyle name="Migliaia 12 2 4" xfId="2435" xr:uid="{00000000-0005-0000-0000-0000181A0000}"/>
    <cellStyle name="Migliaia 12 2 4 2" xfId="13156" xr:uid="{00000000-0005-0000-0000-0000191A0000}"/>
    <cellStyle name="Migliaia 12 2 4 2 2" xfId="18974" xr:uid="{00000000-0005-0000-0000-00001A1A0000}"/>
    <cellStyle name="Migliaia 12 2 4 2 3" xfId="24276" xr:uid="{00000000-0005-0000-0000-00001B1A0000}"/>
    <cellStyle name="Migliaia 12 2 4 3" xfId="16323" xr:uid="{00000000-0005-0000-0000-00001C1A0000}"/>
    <cellStyle name="Migliaia 12 2 4 4" xfId="21625" xr:uid="{00000000-0005-0000-0000-00001D1A0000}"/>
    <cellStyle name="Migliaia 12 2 5" xfId="2436" xr:uid="{00000000-0005-0000-0000-00001E1A0000}"/>
    <cellStyle name="Migliaia 12 2 5 2" xfId="13157" xr:uid="{00000000-0005-0000-0000-00001F1A0000}"/>
    <cellStyle name="Migliaia 12 2 5 2 2" xfId="18975" xr:uid="{00000000-0005-0000-0000-0000201A0000}"/>
    <cellStyle name="Migliaia 12 2 5 2 3" xfId="24277" xr:uid="{00000000-0005-0000-0000-0000211A0000}"/>
    <cellStyle name="Migliaia 12 2 5 3" xfId="16324" xr:uid="{00000000-0005-0000-0000-0000221A0000}"/>
    <cellStyle name="Migliaia 12 2 5 4" xfId="21626" xr:uid="{00000000-0005-0000-0000-0000231A0000}"/>
    <cellStyle name="Migliaia 12 2 6" xfId="2437" xr:uid="{00000000-0005-0000-0000-0000241A0000}"/>
    <cellStyle name="Migliaia 12 2 6 2" xfId="13158" xr:uid="{00000000-0005-0000-0000-0000251A0000}"/>
    <cellStyle name="Migliaia 12 2 6 2 2" xfId="18976" xr:uid="{00000000-0005-0000-0000-0000261A0000}"/>
    <cellStyle name="Migliaia 12 2 6 2 3" xfId="24278" xr:uid="{00000000-0005-0000-0000-0000271A0000}"/>
    <cellStyle name="Migliaia 12 2 6 3" xfId="16325" xr:uid="{00000000-0005-0000-0000-0000281A0000}"/>
    <cellStyle name="Migliaia 12 2 6 4" xfId="21627"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9" xr:uid="{00000000-0005-0000-0000-00002F1A0000}"/>
    <cellStyle name="Migliaia 12 3 2 2 2 2 2" xfId="18977" xr:uid="{00000000-0005-0000-0000-0000301A0000}"/>
    <cellStyle name="Migliaia 12 3 2 2 2 2 3" xfId="24279" xr:uid="{00000000-0005-0000-0000-0000311A0000}"/>
    <cellStyle name="Migliaia 12 3 2 2 2 3" xfId="16326" xr:uid="{00000000-0005-0000-0000-0000321A0000}"/>
    <cellStyle name="Migliaia 12 3 2 2 2 4" xfId="21628" xr:uid="{00000000-0005-0000-0000-0000331A0000}"/>
    <cellStyle name="Migliaia 12 3 2 3" xfId="2442" xr:uid="{00000000-0005-0000-0000-0000341A0000}"/>
    <cellStyle name="Migliaia 12 3 2 3 2" xfId="13160" xr:uid="{00000000-0005-0000-0000-0000351A0000}"/>
    <cellStyle name="Migliaia 12 3 2 3 2 2" xfId="18978" xr:uid="{00000000-0005-0000-0000-0000361A0000}"/>
    <cellStyle name="Migliaia 12 3 2 3 2 3" xfId="24280" xr:uid="{00000000-0005-0000-0000-0000371A0000}"/>
    <cellStyle name="Migliaia 12 3 2 3 3" xfId="16327" xr:uid="{00000000-0005-0000-0000-0000381A0000}"/>
    <cellStyle name="Migliaia 12 3 2 3 4" xfId="21629" xr:uid="{00000000-0005-0000-0000-0000391A0000}"/>
    <cellStyle name="Migliaia 12 3 2 4" xfId="2443" xr:uid="{00000000-0005-0000-0000-00003A1A0000}"/>
    <cellStyle name="Migliaia 12 3 2 4 2" xfId="13161" xr:uid="{00000000-0005-0000-0000-00003B1A0000}"/>
    <cellStyle name="Migliaia 12 3 2 4 2 2" xfId="18979" xr:uid="{00000000-0005-0000-0000-00003C1A0000}"/>
    <cellStyle name="Migliaia 12 3 2 4 2 3" xfId="24281" xr:uid="{00000000-0005-0000-0000-00003D1A0000}"/>
    <cellStyle name="Migliaia 12 3 2 4 3" xfId="16328" xr:uid="{00000000-0005-0000-0000-00003E1A0000}"/>
    <cellStyle name="Migliaia 12 3 2 4 4" xfId="21630" xr:uid="{00000000-0005-0000-0000-00003F1A0000}"/>
    <cellStyle name="Migliaia 12 3 2 5" xfId="2444" xr:uid="{00000000-0005-0000-0000-0000401A0000}"/>
    <cellStyle name="Migliaia 12 3 2 5 2" xfId="13162" xr:uid="{00000000-0005-0000-0000-0000411A0000}"/>
    <cellStyle name="Migliaia 12 3 2 5 2 2" xfId="18980" xr:uid="{00000000-0005-0000-0000-0000421A0000}"/>
    <cellStyle name="Migliaia 12 3 2 5 2 3" xfId="24282" xr:uid="{00000000-0005-0000-0000-0000431A0000}"/>
    <cellStyle name="Migliaia 12 3 2 5 3" xfId="16329" xr:uid="{00000000-0005-0000-0000-0000441A0000}"/>
    <cellStyle name="Migliaia 12 3 2 5 4" xfId="21631" xr:uid="{00000000-0005-0000-0000-0000451A0000}"/>
    <cellStyle name="Migliaia 12 3 2 6" xfId="2445" xr:uid="{00000000-0005-0000-0000-0000461A0000}"/>
    <cellStyle name="Migliaia 12 3 2 6 2" xfId="13163" xr:uid="{00000000-0005-0000-0000-0000471A0000}"/>
    <cellStyle name="Migliaia 12 3 2 6 2 2" xfId="18981" xr:uid="{00000000-0005-0000-0000-0000481A0000}"/>
    <cellStyle name="Migliaia 12 3 2 6 2 3" xfId="24283" xr:uid="{00000000-0005-0000-0000-0000491A0000}"/>
    <cellStyle name="Migliaia 12 3 2 6 3" xfId="16330" xr:uid="{00000000-0005-0000-0000-00004A1A0000}"/>
    <cellStyle name="Migliaia 12 3 2 6 4" xfId="21632" xr:uid="{00000000-0005-0000-0000-00004B1A0000}"/>
    <cellStyle name="Migliaia 12 3 3" xfId="2446" xr:uid="{00000000-0005-0000-0000-00004C1A0000}"/>
    <cellStyle name="Migliaia 12 3 3 2" xfId="2447" xr:uid="{00000000-0005-0000-0000-00004D1A0000}"/>
    <cellStyle name="Migliaia 12 3 3 2 2" xfId="13165" xr:uid="{00000000-0005-0000-0000-00004E1A0000}"/>
    <cellStyle name="Migliaia 12 3 3 2 2 2" xfId="18983" xr:uid="{00000000-0005-0000-0000-00004F1A0000}"/>
    <cellStyle name="Migliaia 12 3 3 2 2 3" xfId="24285" xr:uid="{00000000-0005-0000-0000-0000501A0000}"/>
    <cellStyle name="Migliaia 12 3 3 2 3" xfId="16332" xr:uid="{00000000-0005-0000-0000-0000511A0000}"/>
    <cellStyle name="Migliaia 12 3 3 2 4" xfId="21634" xr:uid="{00000000-0005-0000-0000-0000521A0000}"/>
    <cellStyle name="Migliaia 12 3 3 3" xfId="2448" xr:uid="{00000000-0005-0000-0000-0000531A0000}"/>
    <cellStyle name="Migliaia 12 3 3 3 2" xfId="13166" xr:uid="{00000000-0005-0000-0000-0000541A0000}"/>
    <cellStyle name="Migliaia 12 3 3 3 2 2" xfId="18984" xr:uid="{00000000-0005-0000-0000-0000551A0000}"/>
    <cellStyle name="Migliaia 12 3 3 3 2 3" xfId="24286" xr:uid="{00000000-0005-0000-0000-0000561A0000}"/>
    <cellStyle name="Migliaia 12 3 3 3 3" xfId="16333" xr:uid="{00000000-0005-0000-0000-0000571A0000}"/>
    <cellStyle name="Migliaia 12 3 3 3 4" xfId="21635" xr:uid="{00000000-0005-0000-0000-0000581A0000}"/>
    <cellStyle name="Migliaia 12 3 3 4" xfId="2449" xr:uid="{00000000-0005-0000-0000-0000591A0000}"/>
    <cellStyle name="Migliaia 12 3 3 4 2" xfId="13167" xr:uid="{00000000-0005-0000-0000-00005A1A0000}"/>
    <cellStyle name="Migliaia 12 3 3 4 2 2" xfId="18985" xr:uid="{00000000-0005-0000-0000-00005B1A0000}"/>
    <cellStyle name="Migliaia 12 3 3 4 2 3" xfId="24287" xr:uid="{00000000-0005-0000-0000-00005C1A0000}"/>
    <cellStyle name="Migliaia 12 3 3 4 3" xfId="16334" xr:uid="{00000000-0005-0000-0000-00005D1A0000}"/>
    <cellStyle name="Migliaia 12 3 3 4 4" xfId="21636" xr:uid="{00000000-0005-0000-0000-00005E1A0000}"/>
    <cellStyle name="Migliaia 12 3 3 5" xfId="2450" xr:uid="{00000000-0005-0000-0000-00005F1A0000}"/>
    <cellStyle name="Migliaia 12 3 3 5 2" xfId="13168" xr:uid="{00000000-0005-0000-0000-0000601A0000}"/>
    <cellStyle name="Migliaia 12 3 3 5 2 2" xfId="18986" xr:uid="{00000000-0005-0000-0000-0000611A0000}"/>
    <cellStyle name="Migliaia 12 3 3 5 2 3" xfId="24288" xr:uid="{00000000-0005-0000-0000-0000621A0000}"/>
    <cellStyle name="Migliaia 12 3 3 5 3" xfId="16335" xr:uid="{00000000-0005-0000-0000-0000631A0000}"/>
    <cellStyle name="Migliaia 12 3 3 5 4" xfId="21637" xr:uid="{00000000-0005-0000-0000-0000641A0000}"/>
    <cellStyle name="Migliaia 12 3 3 6" xfId="13164" xr:uid="{00000000-0005-0000-0000-0000651A0000}"/>
    <cellStyle name="Migliaia 12 3 3 6 2" xfId="18982" xr:uid="{00000000-0005-0000-0000-0000661A0000}"/>
    <cellStyle name="Migliaia 12 3 3 6 3" xfId="24284" xr:uid="{00000000-0005-0000-0000-0000671A0000}"/>
    <cellStyle name="Migliaia 12 3 3 7" xfId="16331" xr:uid="{00000000-0005-0000-0000-0000681A0000}"/>
    <cellStyle name="Migliaia 12 3 3 8" xfId="21633" xr:uid="{00000000-0005-0000-0000-0000691A0000}"/>
    <cellStyle name="Migliaia 12 3 4" xfId="2451" xr:uid="{00000000-0005-0000-0000-00006A1A0000}"/>
    <cellStyle name="Migliaia 12 3 4 2" xfId="11921" xr:uid="{00000000-0005-0000-0000-00006B1A0000}"/>
    <cellStyle name="Migliaia 12 3 4 3" xfId="11922" xr:uid="{00000000-0005-0000-0000-00006C1A0000}"/>
    <cellStyle name="Migliaia 12 3 4 3 2" xfId="15480" xr:uid="{00000000-0005-0000-0000-00006D1A0000}"/>
    <cellStyle name="Migliaia 12 3 4 3 2 2" xfId="20826" xr:uid="{00000000-0005-0000-0000-00006E1A0000}"/>
    <cellStyle name="Migliaia 12 3 4 3 2 3" xfId="26128" xr:uid="{00000000-0005-0000-0000-00006F1A0000}"/>
    <cellStyle name="Migliaia 12 3 4 3 3" xfId="18175" xr:uid="{00000000-0005-0000-0000-0000701A0000}"/>
    <cellStyle name="Migliaia 12 3 4 3 4" xfId="23477" xr:uid="{00000000-0005-0000-0000-0000711A0000}"/>
    <cellStyle name="Migliaia 12 3 4 4" xfId="13169" xr:uid="{00000000-0005-0000-0000-0000721A0000}"/>
    <cellStyle name="Migliaia 12 3 4 4 2" xfId="18987" xr:uid="{00000000-0005-0000-0000-0000731A0000}"/>
    <cellStyle name="Migliaia 12 3 4 4 3" xfId="24289" xr:uid="{00000000-0005-0000-0000-0000741A0000}"/>
    <cellStyle name="Migliaia 12 3 4 5" xfId="16336" xr:uid="{00000000-0005-0000-0000-0000751A0000}"/>
    <cellStyle name="Migliaia 12 3 4 6" xfId="21638" xr:uid="{00000000-0005-0000-0000-0000761A0000}"/>
    <cellStyle name="Migliaia 12 3 5" xfId="2452" xr:uid="{00000000-0005-0000-0000-0000771A0000}"/>
    <cellStyle name="Migliaia 12 3 5 2" xfId="11923" xr:uid="{00000000-0005-0000-0000-0000781A0000}"/>
    <cellStyle name="Migliaia 12 3 5 2 2" xfId="15481" xr:uid="{00000000-0005-0000-0000-0000791A0000}"/>
    <cellStyle name="Migliaia 12 3 5 2 2 2" xfId="20827" xr:uid="{00000000-0005-0000-0000-00007A1A0000}"/>
    <cellStyle name="Migliaia 12 3 5 2 2 3" xfId="26129" xr:uid="{00000000-0005-0000-0000-00007B1A0000}"/>
    <cellStyle name="Migliaia 12 3 5 2 3" xfId="18176" xr:uid="{00000000-0005-0000-0000-00007C1A0000}"/>
    <cellStyle name="Migliaia 12 3 5 2 4" xfId="23478" xr:uid="{00000000-0005-0000-0000-00007D1A0000}"/>
    <cellStyle name="Migliaia 12 3 5 3" xfId="13170" xr:uid="{00000000-0005-0000-0000-00007E1A0000}"/>
    <cellStyle name="Migliaia 12 3 5 3 2" xfId="18988" xr:uid="{00000000-0005-0000-0000-00007F1A0000}"/>
    <cellStyle name="Migliaia 12 3 5 3 3" xfId="24290" xr:uid="{00000000-0005-0000-0000-0000801A0000}"/>
    <cellStyle name="Migliaia 12 3 5 4" xfId="16337" xr:uid="{00000000-0005-0000-0000-0000811A0000}"/>
    <cellStyle name="Migliaia 12 3 5 5" xfId="21639" xr:uid="{00000000-0005-0000-0000-0000821A0000}"/>
    <cellStyle name="Migliaia 12 3 6" xfId="2453" xr:uid="{00000000-0005-0000-0000-0000831A0000}"/>
    <cellStyle name="Migliaia 12 3 6 2" xfId="13171" xr:uid="{00000000-0005-0000-0000-0000841A0000}"/>
    <cellStyle name="Migliaia 12 3 6 2 2" xfId="18989" xr:uid="{00000000-0005-0000-0000-0000851A0000}"/>
    <cellStyle name="Migliaia 12 3 6 2 3" xfId="24291" xr:uid="{00000000-0005-0000-0000-0000861A0000}"/>
    <cellStyle name="Migliaia 12 3 6 3" xfId="16338" xr:uid="{00000000-0005-0000-0000-0000871A0000}"/>
    <cellStyle name="Migliaia 12 3 6 4" xfId="21640" xr:uid="{00000000-0005-0000-0000-0000881A0000}"/>
    <cellStyle name="Migliaia 12 3 7" xfId="2454" xr:uid="{00000000-0005-0000-0000-0000891A0000}"/>
    <cellStyle name="Migliaia 12 3 7 2" xfId="13172" xr:uid="{00000000-0005-0000-0000-00008A1A0000}"/>
    <cellStyle name="Migliaia 12 3 7 2 2" xfId="18990" xr:uid="{00000000-0005-0000-0000-00008B1A0000}"/>
    <cellStyle name="Migliaia 12 3 7 2 3" xfId="24292" xr:uid="{00000000-0005-0000-0000-00008C1A0000}"/>
    <cellStyle name="Migliaia 12 3 7 3" xfId="16339" xr:uid="{00000000-0005-0000-0000-00008D1A0000}"/>
    <cellStyle name="Migliaia 12 3 7 4" xfId="21641" xr:uid="{00000000-0005-0000-0000-00008E1A0000}"/>
    <cellStyle name="Migliaia 12 3 8" xfId="2455" xr:uid="{00000000-0005-0000-0000-00008F1A0000}"/>
    <cellStyle name="Migliaia 12 3 8 2" xfId="13173" xr:uid="{00000000-0005-0000-0000-0000901A0000}"/>
    <cellStyle name="Migliaia 12 3 8 2 2" xfId="18991" xr:uid="{00000000-0005-0000-0000-0000911A0000}"/>
    <cellStyle name="Migliaia 12 3 8 2 3" xfId="24293" xr:uid="{00000000-0005-0000-0000-0000921A0000}"/>
    <cellStyle name="Migliaia 12 3 8 3" xfId="16340" xr:uid="{00000000-0005-0000-0000-0000931A0000}"/>
    <cellStyle name="Migliaia 12 3 8 4" xfId="21642"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4" xr:uid="{00000000-0005-0000-0000-0000981A0000}"/>
    <cellStyle name="Migliaia 12 4 2 2 2 2" xfId="18992" xr:uid="{00000000-0005-0000-0000-0000991A0000}"/>
    <cellStyle name="Migliaia 12 4 2 2 2 3" xfId="24294" xr:uid="{00000000-0005-0000-0000-00009A1A0000}"/>
    <cellStyle name="Migliaia 12 4 2 2 3" xfId="16341" xr:uid="{00000000-0005-0000-0000-00009B1A0000}"/>
    <cellStyle name="Migliaia 12 4 2 2 4" xfId="21643" xr:uid="{00000000-0005-0000-0000-00009C1A0000}"/>
    <cellStyle name="Migliaia 12 4 2 3" xfId="2459" xr:uid="{00000000-0005-0000-0000-00009D1A0000}"/>
    <cellStyle name="Migliaia 12 4 2 3 2" xfId="13175" xr:uid="{00000000-0005-0000-0000-00009E1A0000}"/>
    <cellStyle name="Migliaia 12 4 2 3 2 2" xfId="18993" xr:uid="{00000000-0005-0000-0000-00009F1A0000}"/>
    <cellStyle name="Migliaia 12 4 2 3 2 3" xfId="24295" xr:uid="{00000000-0005-0000-0000-0000A01A0000}"/>
    <cellStyle name="Migliaia 12 4 2 3 3" xfId="16342" xr:uid="{00000000-0005-0000-0000-0000A11A0000}"/>
    <cellStyle name="Migliaia 12 4 2 3 4" xfId="21644" xr:uid="{00000000-0005-0000-0000-0000A21A0000}"/>
    <cellStyle name="Migliaia 12 4 3" xfId="2460" xr:uid="{00000000-0005-0000-0000-0000A31A0000}"/>
    <cellStyle name="Migliaia 12 4 3 2" xfId="13176" xr:uid="{00000000-0005-0000-0000-0000A41A0000}"/>
    <cellStyle name="Migliaia 12 4 3 2 2" xfId="18994" xr:uid="{00000000-0005-0000-0000-0000A51A0000}"/>
    <cellStyle name="Migliaia 12 4 3 2 3" xfId="24296" xr:uid="{00000000-0005-0000-0000-0000A61A0000}"/>
    <cellStyle name="Migliaia 12 4 3 3" xfId="16343" xr:uid="{00000000-0005-0000-0000-0000A71A0000}"/>
    <cellStyle name="Migliaia 12 4 3 4" xfId="21645" xr:uid="{00000000-0005-0000-0000-0000A81A0000}"/>
    <cellStyle name="Migliaia 12 4 4" xfId="2461" xr:uid="{00000000-0005-0000-0000-0000A91A0000}"/>
    <cellStyle name="Migliaia 12 4 4 2" xfId="13177" xr:uid="{00000000-0005-0000-0000-0000AA1A0000}"/>
    <cellStyle name="Migliaia 12 4 4 2 2" xfId="18995" xr:uid="{00000000-0005-0000-0000-0000AB1A0000}"/>
    <cellStyle name="Migliaia 12 4 4 2 3" xfId="24297" xr:uid="{00000000-0005-0000-0000-0000AC1A0000}"/>
    <cellStyle name="Migliaia 12 4 4 3" xfId="16344" xr:uid="{00000000-0005-0000-0000-0000AD1A0000}"/>
    <cellStyle name="Migliaia 12 4 4 4" xfId="21646" xr:uid="{00000000-0005-0000-0000-0000AE1A0000}"/>
    <cellStyle name="Migliaia 12 4 5" xfId="2462" xr:uid="{00000000-0005-0000-0000-0000AF1A0000}"/>
    <cellStyle name="Migliaia 12 4 5 2" xfId="13178" xr:uid="{00000000-0005-0000-0000-0000B01A0000}"/>
    <cellStyle name="Migliaia 12 4 5 2 2" xfId="18996" xr:uid="{00000000-0005-0000-0000-0000B11A0000}"/>
    <cellStyle name="Migliaia 12 4 5 2 3" xfId="24298" xr:uid="{00000000-0005-0000-0000-0000B21A0000}"/>
    <cellStyle name="Migliaia 12 4 5 3" xfId="16345" xr:uid="{00000000-0005-0000-0000-0000B31A0000}"/>
    <cellStyle name="Migliaia 12 4 5 4" xfId="21647" xr:uid="{00000000-0005-0000-0000-0000B41A0000}"/>
    <cellStyle name="Migliaia 12 4 6" xfId="2463" xr:uid="{00000000-0005-0000-0000-0000B51A0000}"/>
    <cellStyle name="Migliaia 12 4 6 2" xfId="13179" xr:uid="{00000000-0005-0000-0000-0000B61A0000}"/>
    <cellStyle name="Migliaia 12 4 6 2 2" xfId="18997" xr:uid="{00000000-0005-0000-0000-0000B71A0000}"/>
    <cellStyle name="Migliaia 12 4 6 2 3" xfId="24299" xr:uid="{00000000-0005-0000-0000-0000B81A0000}"/>
    <cellStyle name="Migliaia 12 4 6 3" xfId="16346" xr:uid="{00000000-0005-0000-0000-0000B91A0000}"/>
    <cellStyle name="Migliaia 12 4 6 4" xfId="21648" xr:uid="{00000000-0005-0000-0000-0000BA1A0000}"/>
    <cellStyle name="Migliaia 12 4 7" xfId="2464" xr:uid="{00000000-0005-0000-0000-0000BB1A0000}"/>
    <cellStyle name="Migliaia 12 4 7 2" xfId="13180" xr:uid="{00000000-0005-0000-0000-0000BC1A0000}"/>
    <cellStyle name="Migliaia 12 4 7 2 2" xfId="18998" xr:uid="{00000000-0005-0000-0000-0000BD1A0000}"/>
    <cellStyle name="Migliaia 12 4 7 2 3" xfId="24300" xr:uid="{00000000-0005-0000-0000-0000BE1A0000}"/>
    <cellStyle name="Migliaia 12 4 7 3" xfId="16347" xr:uid="{00000000-0005-0000-0000-0000BF1A0000}"/>
    <cellStyle name="Migliaia 12 4 7 4" xfId="21649" xr:uid="{00000000-0005-0000-0000-0000C01A0000}"/>
    <cellStyle name="Migliaia 12 5" xfId="2465" xr:uid="{00000000-0005-0000-0000-0000C11A0000}"/>
    <cellStyle name="Migliaia 12 5 2" xfId="2466" xr:uid="{00000000-0005-0000-0000-0000C21A0000}"/>
    <cellStyle name="Migliaia 12 5 2 2" xfId="13181" xr:uid="{00000000-0005-0000-0000-0000C31A0000}"/>
    <cellStyle name="Migliaia 12 5 2 2 2" xfId="18999" xr:uid="{00000000-0005-0000-0000-0000C41A0000}"/>
    <cellStyle name="Migliaia 12 5 2 2 3" xfId="24301" xr:uid="{00000000-0005-0000-0000-0000C51A0000}"/>
    <cellStyle name="Migliaia 12 5 2 3" xfId="16348" xr:uid="{00000000-0005-0000-0000-0000C61A0000}"/>
    <cellStyle name="Migliaia 12 5 2 4" xfId="21650" xr:uid="{00000000-0005-0000-0000-0000C71A0000}"/>
    <cellStyle name="Migliaia 12 5 3" xfId="2467" xr:uid="{00000000-0005-0000-0000-0000C81A0000}"/>
    <cellStyle name="Migliaia 12 5 3 2" xfId="13182" xr:uid="{00000000-0005-0000-0000-0000C91A0000}"/>
    <cellStyle name="Migliaia 12 5 3 2 2" xfId="19000" xr:uid="{00000000-0005-0000-0000-0000CA1A0000}"/>
    <cellStyle name="Migliaia 12 5 3 2 3" xfId="24302" xr:uid="{00000000-0005-0000-0000-0000CB1A0000}"/>
    <cellStyle name="Migliaia 12 5 3 3" xfId="16349" xr:uid="{00000000-0005-0000-0000-0000CC1A0000}"/>
    <cellStyle name="Migliaia 12 5 3 4" xfId="21651" xr:uid="{00000000-0005-0000-0000-0000CD1A0000}"/>
    <cellStyle name="Migliaia 12 5 4" xfId="2468" xr:uid="{00000000-0005-0000-0000-0000CE1A0000}"/>
    <cellStyle name="Migliaia 12 5 4 2" xfId="13183" xr:uid="{00000000-0005-0000-0000-0000CF1A0000}"/>
    <cellStyle name="Migliaia 12 5 4 2 2" xfId="19001" xr:uid="{00000000-0005-0000-0000-0000D01A0000}"/>
    <cellStyle name="Migliaia 12 5 4 2 3" xfId="24303" xr:uid="{00000000-0005-0000-0000-0000D11A0000}"/>
    <cellStyle name="Migliaia 12 5 4 3" xfId="16350" xr:uid="{00000000-0005-0000-0000-0000D21A0000}"/>
    <cellStyle name="Migliaia 12 5 4 4" xfId="21652" xr:uid="{00000000-0005-0000-0000-0000D31A0000}"/>
    <cellStyle name="Migliaia 12 5 5" xfId="2469" xr:uid="{00000000-0005-0000-0000-0000D41A0000}"/>
    <cellStyle name="Migliaia 12 5 5 2" xfId="13184" xr:uid="{00000000-0005-0000-0000-0000D51A0000}"/>
    <cellStyle name="Migliaia 12 5 5 2 2" xfId="19002" xr:uid="{00000000-0005-0000-0000-0000D61A0000}"/>
    <cellStyle name="Migliaia 12 5 5 2 3" xfId="24304" xr:uid="{00000000-0005-0000-0000-0000D71A0000}"/>
    <cellStyle name="Migliaia 12 5 5 3" xfId="16351" xr:uid="{00000000-0005-0000-0000-0000D81A0000}"/>
    <cellStyle name="Migliaia 12 5 5 4" xfId="21653" xr:uid="{00000000-0005-0000-0000-0000D91A0000}"/>
    <cellStyle name="Migliaia 12 5 6" xfId="2470" xr:uid="{00000000-0005-0000-0000-0000DA1A0000}"/>
    <cellStyle name="Migliaia 12 5 6 2" xfId="13185" xr:uid="{00000000-0005-0000-0000-0000DB1A0000}"/>
    <cellStyle name="Migliaia 12 5 6 2 2" xfId="19003" xr:uid="{00000000-0005-0000-0000-0000DC1A0000}"/>
    <cellStyle name="Migliaia 12 5 6 2 3" xfId="24305" xr:uid="{00000000-0005-0000-0000-0000DD1A0000}"/>
    <cellStyle name="Migliaia 12 5 6 3" xfId="16352" xr:uid="{00000000-0005-0000-0000-0000DE1A0000}"/>
    <cellStyle name="Migliaia 12 5 6 4" xfId="21654" xr:uid="{00000000-0005-0000-0000-0000DF1A0000}"/>
    <cellStyle name="Migliaia 12 6" xfId="2471" xr:uid="{00000000-0005-0000-0000-0000E01A0000}"/>
    <cellStyle name="Migliaia 12 6 2" xfId="11924" xr:uid="{00000000-0005-0000-0000-0000E11A0000}"/>
    <cellStyle name="Migliaia 12 6 3" xfId="11925" xr:uid="{00000000-0005-0000-0000-0000E21A0000}"/>
    <cellStyle name="Migliaia 12 6 3 2" xfId="15482" xr:uid="{00000000-0005-0000-0000-0000E31A0000}"/>
    <cellStyle name="Migliaia 12 6 3 2 2" xfId="20828" xr:uid="{00000000-0005-0000-0000-0000E41A0000}"/>
    <cellStyle name="Migliaia 12 6 3 2 3" xfId="26130" xr:uid="{00000000-0005-0000-0000-0000E51A0000}"/>
    <cellStyle name="Migliaia 12 6 3 3" xfId="18177" xr:uid="{00000000-0005-0000-0000-0000E61A0000}"/>
    <cellStyle name="Migliaia 12 6 3 4" xfId="23479" xr:uid="{00000000-0005-0000-0000-0000E71A0000}"/>
    <cellStyle name="Migliaia 12 6 4" xfId="13186" xr:uid="{00000000-0005-0000-0000-0000E81A0000}"/>
    <cellStyle name="Migliaia 12 6 4 2" xfId="19004" xr:uid="{00000000-0005-0000-0000-0000E91A0000}"/>
    <cellStyle name="Migliaia 12 6 4 3" xfId="24306" xr:uid="{00000000-0005-0000-0000-0000EA1A0000}"/>
    <cellStyle name="Migliaia 12 6 5" xfId="16353" xr:uid="{00000000-0005-0000-0000-0000EB1A0000}"/>
    <cellStyle name="Migliaia 12 6 6" xfId="21655" xr:uid="{00000000-0005-0000-0000-0000EC1A0000}"/>
    <cellStyle name="Migliaia 12 7" xfId="2472" xr:uid="{00000000-0005-0000-0000-0000ED1A0000}"/>
    <cellStyle name="Migliaia 12 7 2" xfId="11926" xr:uid="{00000000-0005-0000-0000-0000EE1A0000}"/>
    <cellStyle name="Migliaia 12 7 2 2" xfId="15483" xr:uid="{00000000-0005-0000-0000-0000EF1A0000}"/>
    <cellStyle name="Migliaia 12 7 2 2 2" xfId="20829" xr:uid="{00000000-0005-0000-0000-0000F01A0000}"/>
    <cellStyle name="Migliaia 12 7 2 2 3" xfId="26131" xr:uid="{00000000-0005-0000-0000-0000F11A0000}"/>
    <cellStyle name="Migliaia 12 7 2 3" xfId="18178" xr:uid="{00000000-0005-0000-0000-0000F21A0000}"/>
    <cellStyle name="Migliaia 12 7 2 4" xfId="23480" xr:uid="{00000000-0005-0000-0000-0000F31A0000}"/>
    <cellStyle name="Migliaia 12 7 3" xfId="13187" xr:uid="{00000000-0005-0000-0000-0000F41A0000}"/>
    <cellStyle name="Migliaia 12 7 3 2" xfId="19005" xr:uid="{00000000-0005-0000-0000-0000F51A0000}"/>
    <cellStyle name="Migliaia 12 7 3 3" xfId="24307" xr:uid="{00000000-0005-0000-0000-0000F61A0000}"/>
    <cellStyle name="Migliaia 12 7 4" xfId="16354" xr:uid="{00000000-0005-0000-0000-0000F71A0000}"/>
    <cellStyle name="Migliaia 12 7 5" xfId="21656" xr:uid="{00000000-0005-0000-0000-0000F81A0000}"/>
    <cellStyle name="Migliaia 12 8" xfId="2473" xr:uid="{00000000-0005-0000-0000-0000F91A0000}"/>
    <cellStyle name="Migliaia 12 8 2" xfId="11927" xr:uid="{00000000-0005-0000-0000-0000FA1A0000}"/>
    <cellStyle name="Migliaia 12 8 2 2" xfId="15484" xr:uid="{00000000-0005-0000-0000-0000FB1A0000}"/>
    <cellStyle name="Migliaia 12 8 2 2 2" xfId="20830" xr:uid="{00000000-0005-0000-0000-0000FC1A0000}"/>
    <cellStyle name="Migliaia 12 8 2 2 3" xfId="26132" xr:uid="{00000000-0005-0000-0000-0000FD1A0000}"/>
    <cellStyle name="Migliaia 12 8 2 3" xfId="18179" xr:uid="{00000000-0005-0000-0000-0000FE1A0000}"/>
    <cellStyle name="Migliaia 12 8 2 4" xfId="23481" xr:uid="{00000000-0005-0000-0000-0000FF1A0000}"/>
    <cellStyle name="Migliaia 12 8 3" xfId="13188" xr:uid="{00000000-0005-0000-0000-0000001B0000}"/>
    <cellStyle name="Migliaia 12 8 3 2" xfId="19006" xr:uid="{00000000-0005-0000-0000-0000011B0000}"/>
    <cellStyle name="Migliaia 12 8 3 3" xfId="24308" xr:uid="{00000000-0005-0000-0000-0000021B0000}"/>
    <cellStyle name="Migliaia 12 8 4" xfId="16355" xr:uid="{00000000-0005-0000-0000-0000031B0000}"/>
    <cellStyle name="Migliaia 12 8 5" xfId="21657" xr:uid="{00000000-0005-0000-0000-0000041B0000}"/>
    <cellStyle name="Migliaia 12 9" xfId="2474" xr:uid="{00000000-0005-0000-0000-0000051B0000}"/>
    <cellStyle name="Migliaia 12 9 2" xfId="13189" xr:uid="{00000000-0005-0000-0000-0000061B0000}"/>
    <cellStyle name="Migliaia 12 9 2 2" xfId="19007" xr:uid="{00000000-0005-0000-0000-0000071B0000}"/>
    <cellStyle name="Migliaia 12 9 2 3" xfId="24309" xr:uid="{00000000-0005-0000-0000-0000081B0000}"/>
    <cellStyle name="Migliaia 12 9 3" xfId="16356" xr:uid="{00000000-0005-0000-0000-0000091B0000}"/>
    <cellStyle name="Migliaia 12 9 4" xfId="21658" xr:uid="{00000000-0005-0000-0000-00000A1B0000}"/>
    <cellStyle name="Migliaia 13" xfId="253" xr:uid="{00000000-0005-0000-0000-00000B1B0000}"/>
    <cellStyle name="Migliaia 13 10" xfId="13190" xr:uid="{00000000-0005-0000-0000-00000C1B0000}"/>
    <cellStyle name="Migliaia 13 10 2" xfId="19008" xr:uid="{00000000-0005-0000-0000-00000D1B0000}"/>
    <cellStyle name="Migliaia 13 10 3" xfId="24310" xr:uid="{00000000-0005-0000-0000-00000E1B0000}"/>
    <cellStyle name="Migliaia 13 11" xfId="16357" xr:uid="{00000000-0005-0000-0000-00000F1B0000}"/>
    <cellStyle name="Migliaia 13 12" xfId="21659"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1" xr:uid="{00000000-0005-0000-0000-0000151B0000}"/>
    <cellStyle name="Migliaia 13 2 2 2 2 2" xfId="19009" xr:uid="{00000000-0005-0000-0000-0000161B0000}"/>
    <cellStyle name="Migliaia 13 2 2 2 2 3" xfId="24311" xr:uid="{00000000-0005-0000-0000-0000171B0000}"/>
    <cellStyle name="Migliaia 13 2 2 2 3" xfId="16358" xr:uid="{00000000-0005-0000-0000-0000181B0000}"/>
    <cellStyle name="Migliaia 13 2 2 2 4" xfId="21660" xr:uid="{00000000-0005-0000-0000-0000191B0000}"/>
    <cellStyle name="Migliaia 13 2 2 3" xfId="11928" xr:uid="{00000000-0005-0000-0000-00001A1B0000}"/>
    <cellStyle name="Migliaia 13 2 2 3 2" xfId="15485" xr:uid="{00000000-0005-0000-0000-00001B1B0000}"/>
    <cellStyle name="Migliaia 13 2 2 3 2 2" xfId="20831" xr:uid="{00000000-0005-0000-0000-00001C1B0000}"/>
    <cellStyle name="Migliaia 13 2 2 3 2 3" xfId="26133" xr:uid="{00000000-0005-0000-0000-00001D1B0000}"/>
    <cellStyle name="Migliaia 13 2 2 3 3" xfId="18180" xr:uid="{00000000-0005-0000-0000-00001E1B0000}"/>
    <cellStyle name="Migliaia 13 2 2 3 4" xfId="23482" xr:uid="{00000000-0005-0000-0000-00001F1B0000}"/>
    <cellStyle name="Migliaia 13 2 3" xfId="2479" xr:uid="{00000000-0005-0000-0000-0000201B0000}"/>
    <cellStyle name="Migliaia 13 2 3 2" xfId="11929" xr:uid="{00000000-0005-0000-0000-0000211B0000}"/>
    <cellStyle name="Migliaia 13 2 3 2 2" xfId="15486" xr:uid="{00000000-0005-0000-0000-0000221B0000}"/>
    <cellStyle name="Migliaia 13 2 3 2 2 2" xfId="20832" xr:uid="{00000000-0005-0000-0000-0000231B0000}"/>
    <cellStyle name="Migliaia 13 2 3 2 2 3" xfId="26134" xr:uid="{00000000-0005-0000-0000-0000241B0000}"/>
    <cellStyle name="Migliaia 13 2 3 2 3" xfId="18181" xr:uid="{00000000-0005-0000-0000-0000251B0000}"/>
    <cellStyle name="Migliaia 13 2 3 2 4" xfId="23483" xr:uid="{00000000-0005-0000-0000-0000261B0000}"/>
    <cellStyle name="Migliaia 13 2 3 3" xfId="13192" xr:uid="{00000000-0005-0000-0000-0000271B0000}"/>
    <cellStyle name="Migliaia 13 2 3 3 2" xfId="19010" xr:uid="{00000000-0005-0000-0000-0000281B0000}"/>
    <cellStyle name="Migliaia 13 2 3 3 3" xfId="24312" xr:uid="{00000000-0005-0000-0000-0000291B0000}"/>
    <cellStyle name="Migliaia 13 2 3 4" xfId="16359" xr:uid="{00000000-0005-0000-0000-00002A1B0000}"/>
    <cellStyle name="Migliaia 13 2 3 5" xfId="21661" xr:uid="{00000000-0005-0000-0000-00002B1B0000}"/>
    <cellStyle name="Migliaia 13 2 4" xfId="2480" xr:uid="{00000000-0005-0000-0000-00002C1B0000}"/>
    <cellStyle name="Migliaia 13 2 4 2" xfId="13193" xr:uid="{00000000-0005-0000-0000-00002D1B0000}"/>
    <cellStyle name="Migliaia 13 2 4 2 2" xfId="19011" xr:uid="{00000000-0005-0000-0000-00002E1B0000}"/>
    <cellStyle name="Migliaia 13 2 4 2 3" xfId="24313" xr:uid="{00000000-0005-0000-0000-00002F1B0000}"/>
    <cellStyle name="Migliaia 13 2 4 3" xfId="16360" xr:uid="{00000000-0005-0000-0000-0000301B0000}"/>
    <cellStyle name="Migliaia 13 2 4 4" xfId="21662" xr:uid="{00000000-0005-0000-0000-0000311B0000}"/>
    <cellStyle name="Migliaia 13 2 5" xfId="2481" xr:uid="{00000000-0005-0000-0000-0000321B0000}"/>
    <cellStyle name="Migliaia 13 2 5 2" xfId="13194" xr:uid="{00000000-0005-0000-0000-0000331B0000}"/>
    <cellStyle name="Migliaia 13 2 5 2 2" xfId="19012" xr:uid="{00000000-0005-0000-0000-0000341B0000}"/>
    <cellStyle name="Migliaia 13 2 5 2 3" xfId="24314" xr:uid="{00000000-0005-0000-0000-0000351B0000}"/>
    <cellStyle name="Migliaia 13 2 5 3" xfId="16361" xr:uid="{00000000-0005-0000-0000-0000361B0000}"/>
    <cellStyle name="Migliaia 13 2 5 4" xfId="21663" xr:uid="{00000000-0005-0000-0000-0000371B0000}"/>
    <cellStyle name="Migliaia 13 2 6" xfId="2482" xr:uid="{00000000-0005-0000-0000-0000381B0000}"/>
    <cellStyle name="Migliaia 13 2 6 2" xfId="13195" xr:uid="{00000000-0005-0000-0000-0000391B0000}"/>
    <cellStyle name="Migliaia 13 2 6 2 2" xfId="19013" xr:uid="{00000000-0005-0000-0000-00003A1B0000}"/>
    <cellStyle name="Migliaia 13 2 6 2 3" xfId="24315" xr:uid="{00000000-0005-0000-0000-00003B1B0000}"/>
    <cellStyle name="Migliaia 13 2 6 3" xfId="16362" xr:uid="{00000000-0005-0000-0000-00003C1B0000}"/>
    <cellStyle name="Migliaia 13 2 6 4" xfId="21664"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6" xr:uid="{00000000-0005-0000-0000-0000431B0000}"/>
    <cellStyle name="Migliaia 13 3 2 2 2 2 2" xfId="19014" xr:uid="{00000000-0005-0000-0000-0000441B0000}"/>
    <cellStyle name="Migliaia 13 3 2 2 2 2 3" xfId="24316" xr:uid="{00000000-0005-0000-0000-0000451B0000}"/>
    <cellStyle name="Migliaia 13 3 2 2 2 3" xfId="16363" xr:uid="{00000000-0005-0000-0000-0000461B0000}"/>
    <cellStyle name="Migliaia 13 3 2 2 2 4" xfId="21665" xr:uid="{00000000-0005-0000-0000-0000471B0000}"/>
    <cellStyle name="Migliaia 13 3 2 3" xfId="2487" xr:uid="{00000000-0005-0000-0000-0000481B0000}"/>
    <cellStyle name="Migliaia 13 3 2 3 2" xfId="13197" xr:uid="{00000000-0005-0000-0000-0000491B0000}"/>
    <cellStyle name="Migliaia 13 3 2 3 2 2" xfId="19015" xr:uid="{00000000-0005-0000-0000-00004A1B0000}"/>
    <cellStyle name="Migliaia 13 3 2 3 2 3" xfId="24317" xr:uid="{00000000-0005-0000-0000-00004B1B0000}"/>
    <cellStyle name="Migliaia 13 3 2 3 3" xfId="16364" xr:uid="{00000000-0005-0000-0000-00004C1B0000}"/>
    <cellStyle name="Migliaia 13 3 2 3 4" xfId="21666" xr:uid="{00000000-0005-0000-0000-00004D1B0000}"/>
    <cellStyle name="Migliaia 13 3 2 4" xfId="2488" xr:uid="{00000000-0005-0000-0000-00004E1B0000}"/>
    <cellStyle name="Migliaia 13 3 2 4 2" xfId="13198" xr:uid="{00000000-0005-0000-0000-00004F1B0000}"/>
    <cellStyle name="Migliaia 13 3 2 4 2 2" xfId="19016" xr:uid="{00000000-0005-0000-0000-0000501B0000}"/>
    <cellStyle name="Migliaia 13 3 2 4 2 3" xfId="24318" xr:uid="{00000000-0005-0000-0000-0000511B0000}"/>
    <cellStyle name="Migliaia 13 3 2 4 3" xfId="16365" xr:uid="{00000000-0005-0000-0000-0000521B0000}"/>
    <cellStyle name="Migliaia 13 3 2 4 4" xfId="21667" xr:uid="{00000000-0005-0000-0000-0000531B0000}"/>
    <cellStyle name="Migliaia 13 3 2 5" xfId="2489" xr:uid="{00000000-0005-0000-0000-0000541B0000}"/>
    <cellStyle name="Migliaia 13 3 2 5 2" xfId="13199" xr:uid="{00000000-0005-0000-0000-0000551B0000}"/>
    <cellStyle name="Migliaia 13 3 2 5 2 2" xfId="19017" xr:uid="{00000000-0005-0000-0000-0000561B0000}"/>
    <cellStyle name="Migliaia 13 3 2 5 2 3" xfId="24319" xr:uid="{00000000-0005-0000-0000-0000571B0000}"/>
    <cellStyle name="Migliaia 13 3 2 5 3" xfId="16366" xr:uid="{00000000-0005-0000-0000-0000581B0000}"/>
    <cellStyle name="Migliaia 13 3 2 5 4" xfId="21668" xr:uid="{00000000-0005-0000-0000-0000591B0000}"/>
    <cellStyle name="Migliaia 13 3 2 6" xfId="2490" xr:uid="{00000000-0005-0000-0000-00005A1B0000}"/>
    <cellStyle name="Migliaia 13 3 2 6 2" xfId="13200" xr:uid="{00000000-0005-0000-0000-00005B1B0000}"/>
    <cellStyle name="Migliaia 13 3 2 6 2 2" xfId="19018" xr:uid="{00000000-0005-0000-0000-00005C1B0000}"/>
    <cellStyle name="Migliaia 13 3 2 6 2 3" xfId="24320" xr:uid="{00000000-0005-0000-0000-00005D1B0000}"/>
    <cellStyle name="Migliaia 13 3 2 6 3" xfId="16367" xr:uid="{00000000-0005-0000-0000-00005E1B0000}"/>
    <cellStyle name="Migliaia 13 3 2 6 4" xfId="21669" xr:uid="{00000000-0005-0000-0000-00005F1B0000}"/>
    <cellStyle name="Migliaia 13 3 3" xfId="2491" xr:uid="{00000000-0005-0000-0000-0000601B0000}"/>
    <cellStyle name="Migliaia 13 3 3 2" xfId="2492" xr:uid="{00000000-0005-0000-0000-0000611B0000}"/>
    <cellStyle name="Migliaia 13 3 3 2 2" xfId="13202" xr:uid="{00000000-0005-0000-0000-0000621B0000}"/>
    <cellStyle name="Migliaia 13 3 3 2 2 2" xfId="19020" xr:uid="{00000000-0005-0000-0000-0000631B0000}"/>
    <cellStyle name="Migliaia 13 3 3 2 2 3" xfId="24322" xr:uid="{00000000-0005-0000-0000-0000641B0000}"/>
    <cellStyle name="Migliaia 13 3 3 2 3" xfId="16369" xr:uid="{00000000-0005-0000-0000-0000651B0000}"/>
    <cellStyle name="Migliaia 13 3 3 2 4" xfId="21671" xr:uid="{00000000-0005-0000-0000-0000661B0000}"/>
    <cellStyle name="Migliaia 13 3 3 3" xfId="2493" xr:uid="{00000000-0005-0000-0000-0000671B0000}"/>
    <cellStyle name="Migliaia 13 3 3 3 2" xfId="13203" xr:uid="{00000000-0005-0000-0000-0000681B0000}"/>
    <cellStyle name="Migliaia 13 3 3 3 2 2" xfId="19021" xr:uid="{00000000-0005-0000-0000-0000691B0000}"/>
    <cellStyle name="Migliaia 13 3 3 3 2 3" xfId="24323" xr:uid="{00000000-0005-0000-0000-00006A1B0000}"/>
    <cellStyle name="Migliaia 13 3 3 3 3" xfId="16370" xr:uid="{00000000-0005-0000-0000-00006B1B0000}"/>
    <cellStyle name="Migliaia 13 3 3 3 4" xfId="21672" xr:uid="{00000000-0005-0000-0000-00006C1B0000}"/>
    <cellStyle name="Migliaia 13 3 3 4" xfId="2494" xr:uid="{00000000-0005-0000-0000-00006D1B0000}"/>
    <cellStyle name="Migliaia 13 3 3 4 2" xfId="13204" xr:uid="{00000000-0005-0000-0000-00006E1B0000}"/>
    <cellStyle name="Migliaia 13 3 3 4 2 2" xfId="19022" xr:uid="{00000000-0005-0000-0000-00006F1B0000}"/>
    <cellStyle name="Migliaia 13 3 3 4 2 3" xfId="24324" xr:uid="{00000000-0005-0000-0000-0000701B0000}"/>
    <cellStyle name="Migliaia 13 3 3 4 3" xfId="16371" xr:uid="{00000000-0005-0000-0000-0000711B0000}"/>
    <cellStyle name="Migliaia 13 3 3 4 4" xfId="21673" xr:uid="{00000000-0005-0000-0000-0000721B0000}"/>
    <cellStyle name="Migliaia 13 3 3 5" xfId="2495" xr:uid="{00000000-0005-0000-0000-0000731B0000}"/>
    <cellStyle name="Migliaia 13 3 3 5 2" xfId="13205" xr:uid="{00000000-0005-0000-0000-0000741B0000}"/>
    <cellStyle name="Migliaia 13 3 3 5 2 2" xfId="19023" xr:uid="{00000000-0005-0000-0000-0000751B0000}"/>
    <cellStyle name="Migliaia 13 3 3 5 2 3" xfId="24325" xr:uid="{00000000-0005-0000-0000-0000761B0000}"/>
    <cellStyle name="Migliaia 13 3 3 5 3" xfId="16372" xr:uid="{00000000-0005-0000-0000-0000771B0000}"/>
    <cellStyle name="Migliaia 13 3 3 5 4" xfId="21674" xr:uid="{00000000-0005-0000-0000-0000781B0000}"/>
    <cellStyle name="Migliaia 13 3 3 6" xfId="13201" xr:uid="{00000000-0005-0000-0000-0000791B0000}"/>
    <cellStyle name="Migliaia 13 3 3 6 2" xfId="19019" xr:uid="{00000000-0005-0000-0000-00007A1B0000}"/>
    <cellStyle name="Migliaia 13 3 3 6 3" xfId="24321" xr:uid="{00000000-0005-0000-0000-00007B1B0000}"/>
    <cellStyle name="Migliaia 13 3 3 7" xfId="16368" xr:uid="{00000000-0005-0000-0000-00007C1B0000}"/>
    <cellStyle name="Migliaia 13 3 3 8" xfId="21670" xr:uid="{00000000-0005-0000-0000-00007D1B0000}"/>
    <cellStyle name="Migliaia 13 3 4" xfId="2496" xr:uid="{00000000-0005-0000-0000-00007E1B0000}"/>
    <cellStyle name="Migliaia 13 3 4 2" xfId="11930" xr:uid="{00000000-0005-0000-0000-00007F1B0000}"/>
    <cellStyle name="Migliaia 13 3 4 3" xfId="11931" xr:uid="{00000000-0005-0000-0000-0000801B0000}"/>
    <cellStyle name="Migliaia 13 3 4 3 2" xfId="15487" xr:uid="{00000000-0005-0000-0000-0000811B0000}"/>
    <cellStyle name="Migliaia 13 3 4 3 2 2" xfId="20833" xr:uid="{00000000-0005-0000-0000-0000821B0000}"/>
    <cellStyle name="Migliaia 13 3 4 3 2 3" xfId="26135" xr:uid="{00000000-0005-0000-0000-0000831B0000}"/>
    <cellStyle name="Migliaia 13 3 4 3 3" xfId="18182" xr:uid="{00000000-0005-0000-0000-0000841B0000}"/>
    <cellStyle name="Migliaia 13 3 4 3 4" xfId="23484" xr:uid="{00000000-0005-0000-0000-0000851B0000}"/>
    <cellStyle name="Migliaia 13 3 4 4" xfId="13206" xr:uid="{00000000-0005-0000-0000-0000861B0000}"/>
    <cellStyle name="Migliaia 13 3 4 4 2" xfId="19024" xr:uid="{00000000-0005-0000-0000-0000871B0000}"/>
    <cellStyle name="Migliaia 13 3 4 4 3" xfId="24326" xr:uid="{00000000-0005-0000-0000-0000881B0000}"/>
    <cellStyle name="Migliaia 13 3 4 5" xfId="16373" xr:uid="{00000000-0005-0000-0000-0000891B0000}"/>
    <cellStyle name="Migliaia 13 3 4 6" xfId="21675" xr:uid="{00000000-0005-0000-0000-00008A1B0000}"/>
    <cellStyle name="Migliaia 13 3 5" xfId="2497" xr:uid="{00000000-0005-0000-0000-00008B1B0000}"/>
    <cellStyle name="Migliaia 13 3 5 2" xfId="11932" xr:uid="{00000000-0005-0000-0000-00008C1B0000}"/>
    <cellStyle name="Migliaia 13 3 5 2 2" xfId="15488" xr:uid="{00000000-0005-0000-0000-00008D1B0000}"/>
    <cellStyle name="Migliaia 13 3 5 2 2 2" xfId="20834" xr:uid="{00000000-0005-0000-0000-00008E1B0000}"/>
    <cellStyle name="Migliaia 13 3 5 2 2 3" xfId="26136" xr:uid="{00000000-0005-0000-0000-00008F1B0000}"/>
    <cellStyle name="Migliaia 13 3 5 2 3" xfId="18183" xr:uid="{00000000-0005-0000-0000-0000901B0000}"/>
    <cellStyle name="Migliaia 13 3 5 2 4" xfId="23485" xr:uid="{00000000-0005-0000-0000-0000911B0000}"/>
    <cellStyle name="Migliaia 13 3 5 3" xfId="13207" xr:uid="{00000000-0005-0000-0000-0000921B0000}"/>
    <cellStyle name="Migliaia 13 3 5 3 2" xfId="19025" xr:uid="{00000000-0005-0000-0000-0000931B0000}"/>
    <cellStyle name="Migliaia 13 3 5 3 3" xfId="24327" xr:uid="{00000000-0005-0000-0000-0000941B0000}"/>
    <cellStyle name="Migliaia 13 3 5 4" xfId="16374" xr:uid="{00000000-0005-0000-0000-0000951B0000}"/>
    <cellStyle name="Migliaia 13 3 5 5" xfId="21676" xr:uid="{00000000-0005-0000-0000-0000961B0000}"/>
    <cellStyle name="Migliaia 13 3 6" xfId="2498" xr:uid="{00000000-0005-0000-0000-0000971B0000}"/>
    <cellStyle name="Migliaia 13 3 6 2" xfId="13208" xr:uid="{00000000-0005-0000-0000-0000981B0000}"/>
    <cellStyle name="Migliaia 13 3 6 2 2" xfId="19026" xr:uid="{00000000-0005-0000-0000-0000991B0000}"/>
    <cellStyle name="Migliaia 13 3 6 2 3" xfId="24328" xr:uid="{00000000-0005-0000-0000-00009A1B0000}"/>
    <cellStyle name="Migliaia 13 3 6 3" xfId="16375" xr:uid="{00000000-0005-0000-0000-00009B1B0000}"/>
    <cellStyle name="Migliaia 13 3 6 4" xfId="21677" xr:uid="{00000000-0005-0000-0000-00009C1B0000}"/>
    <cellStyle name="Migliaia 13 3 7" xfId="2499" xr:uid="{00000000-0005-0000-0000-00009D1B0000}"/>
    <cellStyle name="Migliaia 13 3 7 2" xfId="13209" xr:uid="{00000000-0005-0000-0000-00009E1B0000}"/>
    <cellStyle name="Migliaia 13 3 7 2 2" xfId="19027" xr:uid="{00000000-0005-0000-0000-00009F1B0000}"/>
    <cellStyle name="Migliaia 13 3 7 2 3" xfId="24329" xr:uid="{00000000-0005-0000-0000-0000A01B0000}"/>
    <cellStyle name="Migliaia 13 3 7 3" xfId="16376" xr:uid="{00000000-0005-0000-0000-0000A11B0000}"/>
    <cellStyle name="Migliaia 13 3 7 4" xfId="21678" xr:uid="{00000000-0005-0000-0000-0000A21B0000}"/>
    <cellStyle name="Migliaia 13 3 8" xfId="2500" xr:uid="{00000000-0005-0000-0000-0000A31B0000}"/>
    <cellStyle name="Migliaia 13 3 8 2" xfId="13210" xr:uid="{00000000-0005-0000-0000-0000A41B0000}"/>
    <cellStyle name="Migliaia 13 3 8 2 2" xfId="19028" xr:uid="{00000000-0005-0000-0000-0000A51B0000}"/>
    <cellStyle name="Migliaia 13 3 8 2 3" xfId="24330" xr:uid="{00000000-0005-0000-0000-0000A61B0000}"/>
    <cellStyle name="Migliaia 13 3 8 3" xfId="16377" xr:uid="{00000000-0005-0000-0000-0000A71B0000}"/>
    <cellStyle name="Migliaia 13 3 8 4" xfId="21679"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1" xr:uid="{00000000-0005-0000-0000-0000AC1B0000}"/>
    <cellStyle name="Migliaia 13 4 2 2 2 2" xfId="19029" xr:uid="{00000000-0005-0000-0000-0000AD1B0000}"/>
    <cellStyle name="Migliaia 13 4 2 2 2 3" xfId="24331" xr:uid="{00000000-0005-0000-0000-0000AE1B0000}"/>
    <cellStyle name="Migliaia 13 4 2 2 3" xfId="16378" xr:uid="{00000000-0005-0000-0000-0000AF1B0000}"/>
    <cellStyle name="Migliaia 13 4 2 2 4" xfId="21680" xr:uid="{00000000-0005-0000-0000-0000B01B0000}"/>
    <cellStyle name="Migliaia 13 4 2 3" xfId="2504" xr:uid="{00000000-0005-0000-0000-0000B11B0000}"/>
    <cellStyle name="Migliaia 13 4 2 3 2" xfId="13212" xr:uid="{00000000-0005-0000-0000-0000B21B0000}"/>
    <cellStyle name="Migliaia 13 4 2 3 2 2" xfId="19030" xr:uid="{00000000-0005-0000-0000-0000B31B0000}"/>
    <cellStyle name="Migliaia 13 4 2 3 2 3" xfId="24332" xr:uid="{00000000-0005-0000-0000-0000B41B0000}"/>
    <cellStyle name="Migliaia 13 4 2 3 3" xfId="16379" xr:uid="{00000000-0005-0000-0000-0000B51B0000}"/>
    <cellStyle name="Migliaia 13 4 2 3 4" xfId="21681" xr:uid="{00000000-0005-0000-0000-0000B61B0000}"/>
    <cellStyle name="Migliaia 13 4 3" xfId="2505" xr:uid="{00000000-0005-0000-0000-0000B71B0000}"/>
    <cellStyle name="Migliaia 13 4 3 2" xfId="13213" xr:uid="{00000000-0005-0000-0000-0000B81B0000}"/>
    <cellStyle name="Migliaia 13 4 3 2 2" xfId="19031" xr:uid="{00000000-0005-0000-0000-0000B91B0000}"/>
    <cellStyle name="Migliaia 13 4 3 2 3" xfId="24333" xr:uid="{00000000-0005-0000-0000-0000BA1B0000}"/>
    <cellStyle name="Migliaia 13 4 3 3" xfId="16380" xr:uid="{00000000-0005-0000-0000-0000BB1B0000}"/>
    <cellStyle name="Migliaia 13 4 3 4" xfId="21682" xr:uid="{00000000-0005-0000-0000-0000BC1B0000}"/>
    <cellStyle name="Migliaia 13 4 4" xfId="2506" xr:uid="{00000000-0005-0000-0000-0000BD1B0000}"/>
    <cellStyle name="Migliaia 13 4 4 2" xfId="13214" xr:uid="{00000000-0005-0000-0000-0000BE1B0000}"/>
    <cellStyle name="Migliaia 13 4 4 2 2" xfId="19032" xr:uid="{00000000-0005-0000-0000-0000BF1B0000}"/>
    <cellStyle name="Migliaia 13 4 4 2 3" xfId="24334" xr:uid="{00000000-0005-0000-0000-0000C01B0000}"/>
    <cellStyle name="Migliaia 13 4 4 3" xfId="16381" xr:uid="{00000000-0005-0000-0000-0000C11B0000}"/>
    <cellStyle name="Migliaia 13 4 4 4" xfId="21683" xr:uid="{00000000-0005-0000-0000-0000C21B0000}"/>
    <cellStyle name="Migliaia 13 4 5" xfId="2507" xr:uid="{00000000-0005-0000-0000-0000C31B0000}"/>
    <cellStyle name="Migliaia 13 4 5 2" xfId="13215" xr:uid="{00000000-0005-0000-0000-0000C41B0000}"/>
    <cellStyle name="Migliaia 13 4 5 2 2" xfId="19033" xr:uid="{00000000-0005-0000-0000-0000C51B0000}"/>
    <cellStyle name="Migliaia 13 4 5 2 3" xfId="24335" xr:uid="{00000000-0005-0000-0000-0000C61B0000}"/>
    <cellStyle name="Migliaia 13 4 5 3" xfId="16382" xr:uid="{00000000-0005-0000-0000-0000C71B0000}"/>
    <cellStyle name="Migliaia 13 4 5 4" xfId="21684" xr:uid="{00000000-0005-0000-0000-0000C81B0000}"/>
    <cellStyle name="Migliaia 13 4 6" xfId="2508" xr:uid="{00000000-0005-0000-0000-0000C91B0000}"/>
    <cellStyle name="Migliaia 13 4 6 2" xfId="13216" xr:uid="{00000000-0005-0000-0000-0000CA1B0000}"/>
    <cellStyle name="Migliaia 13 4 6 2 2" xfId="19034" xr:uid="{00000000-0005-0000-0000-0000CB1B0000}"/>
    <cellStyle name="Migliaia 13 4 6 2 3" xfId="24336" xr:uid="{00000000-0005-0000-0000-0000CC1B0000}"/>
    <cellStyle name="Migliaia 13 4 6 3" xfId="16383" xr:uid="{00000000-0005-0000-0000-0000CD1B0000}"/>
    <cellStyle name="Migliaia 13 4 6 4" xfId="21685" xr:uid="{00000000-0005-0000-0000-0000CE1B0000}"/>
    <cellStyle name="Migliaia 13 4 7" xfId="2509" xr:uid="{00000000-0005-0000-0000-0000CF1B0000}"/>
    <cellStyle name="Migliaia 13 4 7 2" xfId="13217" xr:uid="{00000000-0005-0000-0000-0000D01B0000}"/>
    <cellStyle name="Migliaia 13 4 7 2 2" xfId="19035" xr:uid="{00000000-0005-0000-0000-0000D11B0000}"/>
    <cellStyle name="Migliaia 13 4 7 2 3" xfId="24337" xr:uid="{00000000-0005-0000-0000-0000D21B0000}"/>
    <cellStyle name="Migliaia 13 4 7 3" xfId="16384" xr:uid="{00000000-0005-0000-0000-0000D31B0000}"/>
    <cellStyle name="Migliaia 13 4 7 4" xfId="21686" xr:uid="{00000000-0005-0000-0000-0000D41B0000}"/>
    <cellStyle name="Migliaia 13 5" xfId="2510" xr:uid="{00000000-0005-0000-0000-0000D51B0000}"/>
    <cellStyle name="Migliaia 13 5 2" xfId="2511" xr:uid="{00000000-0005-0000-0000-0000D61B0000}"/>
    <cellStyle name="Migliaia 13 5 2 2" xfId="13218" xr:uid="{00000000-0005-0000-0000-0000D71B0000}"/>
    <cellStyle name="Migliaia 13 5 2 2 2" xfId="19036" xr:uid="{00000000-0005-0000-0000-0000D81B0000}"/>
    <cellStyle name="Migliaia 13 5 2 2 3" xfId="24338" xr:uid="{00000000-0005-0000-0000-0000D91B0000}"/>
    <cellStyle name="Migliaia 13 5 2 3" xfId="16385" xr:uid="{00000000-0005-0000-0000-0000DA1B0000}"/>
    <cellStyle name="Migliaia 13 5 2 4" xfId="21687" xr:uid="{00000000-0005-0000-0000-0000DB1B0000}"/>
    <cellStyle name="Migliaia 13 5 3" xfId="2512" xr:uid="{00000000-0005-0000-0000-0000DC1B0000}"/>
    <cellStyle name="Migliaia 13 5 3 2" xfId="13219" xr:uid="{00000000-0005-0000-0000-0000DD1B0000}"/>
    <cellStyle name="Migliaia 13 5 3 2 2" xfId="19037" xr:uid="{00000000-0005-0000-0000-0000DE1B0000}"/>
    <cellStyle name="Migliaia 13 5 3 2 3" xfId="24339" xr:uid="{00000000-0005-0000-0000-0000DF1B0000}"/>
    <cellStyle name="Migliaia 13 5 3 3" xfId="16386" xr:uid="{00000000-0005-0000-0000-0000E01B0000}"/>
    <cellStyle name="Migliaia 13 5 3 4" xfId="21688" xr:uid="{00000000-0005-0000-0000-0000E11B0000}"/>
    <cellStyle name="Migliaia 13 5 4" xfId="2513" xr:uid="{00000000-0005-0000-0000-0000E21B0000}"/>
    <cellStyle name="Migliaia 13 5 4 2" xfId="13220" xr:uid="{00000000-0005-0000-0000-0000E31B0000}"/>
    <cellStyle name="Migliaia 13 5 4 2 2" xfId="19038" xr:uid="{00000000-0005-0000-0000-0000E41B0000}"/>
    <cellStyle name="Migliaia 13 5 4 2 3" xfId="24340" xr:uid="{00000000-0005-0000-0000-0000E51B0000}"/>
    <cellStyle name="Migliaia 13 5 4 3" xfId="16387" xr:uid="{00000000-0005-0000-0000-0000E61B0000}"/>
    <cellStyle name="Migliaia 13 5 4 4" xfId="21689" xr:uid="{00000000-0005-0000-0000-0000E71B0000}"/>
    <cellStyle name="Migliaia 13 5 5" xfId="2514" xr:uid="{00000000-0005-0000-0000-0000E81B0000}"/>
    <cellStyle name="Migliaia 13 5 5 2" xfId="13221" xr:uid="{00000000-0005-0000-0000-0000E91B0000}"/>
    <cellStyle name="Migliaia 13 5 5 2 2" xfId="19039" xr:uid="{00000000-0005-0000-0000-0000EA1B0000}"/>
    <cellStyle name="Migliaia 13 5 5 2 3" xfId="24341" xr:uid="{00000000-0005-0000-0000-0000EB1B0000}"/>
    <cellStyle name="Migliaia 13 5 5 3" xfId="16388" xr:uid="{00000000-0005-0000-0000-0000EC1B0000}"/>
    <cellStyle name="Migliaia 13 5 5 4" xfId="21690" xr:uid="{00000000-0005-0000-0000-0000ED1B0000}"/>
    <cellStyle name="Migliaia 13 5 6" xfId="2515" xr:uid="{00000000-0005-0000-0000-0000EE1B0000}"/>
    <cellStyle name="Migliaia 13 5 6 2" xfId="13222" xr:uid="{00000000-0005-0000-0000-0000EF1B0000}"/>
    <cellStyle name="Migliaia 13 5 6 2 2" xfId="19040" xr:uid="{00000000-0005-0000-0000-0000F01B0000}"/>
    <cellStyle name="Migliaia 13 5 6 2 3" xfId="24342" xr:uid="{00000000-0005-0000-0000-0000F11B0000}"/>
    <cellStyle name="Migliaia 13 5 6 3" xfId="16389" xr:uid="{00000000-0005-0000-0000-0000F21B0000}"/>
    <cellStyle name="Migliaia 13 5 6 4" xfId="21691" xr:uid="{00000000-0005-0000-0000-0000F31B0000}"/>
    <cellStyle name="Migliaia 13 6" xfId="2516" xr:uid="{00000000-0005-0000-0000-0000F41B0000}"/>
    <cellStyle name="Migliaia 13 6 2" xfId="11933" xr:uid="{00000000-0005-0000-0000-0000F51B0000}"/>
    <cellStyle name="Migliaia 13 6 3" xfId="11934" xr:uid="{00000000-0005-0000-0000-0000F61B0000}"/>
    <cellStyle name="Migliaia 13 6 3 2" xfId="15489" xr:uid="{00000000-0005-0000-0000-0000F71B0000}"/>
    <cellStyle name="Migliaia 13 6 3 2 2" xfId="20835" xr:uid="{00000000-0005-0000-0000-0000F81B0000}"/>
    <cellStyle name="Migliaia 13 6 3 2 3" xfId="26137" xr:uid="{00000000-0005-0000-0000-0000F91B0000}"/>
    <cellStyle name="Migliaia 13 6 3 3" xfId="18184" xr:uid="{00000000-0005-0000-0000-0000FA1B0000}"/>
    <cellStyle name="Migliaia 13 6 3 4" xfId="23486" xr:uid="{00000000-0005-0000-0000-0000FB1B0000}"/>
    <cellStyle name="Migliaia 13 6 4" xfId="13223" xr:uid="{00000000-0005-0000-0000-0000FC1B0000}"/>
    <cellStyle name="Migliaia 13 6 4 2" xfId="19041" xr:uid="{00000000-0005-0000-0000-0000FD1B0000}"/>
    <cellStyle name="Migliaia 13 6 4 3" xfId="24343" xr:uid="{00000000-0005-0000-0000-0000FE1B0000}"/>
    <cellStyle name="Migliaia 13 6 5" xfId="16390" xr:uid="{00000000-0005-0000-0000-0000FF1B0000}"/>
    <cellStyle name="Migliaia 13 6 6" xfId="21692" xr:uid="{00000000-0005-0000-0000-0000001C0000}"/>
    <cellStyle name="Migliaia 13 7" xfId="2517" xr:uid="{00000000-0005-0000-0000-0000011C0000}"/>
    <cellStyle name="Migliaia 13 7 2" xfId="11935" xr:uid="{00000000-0005-0000-0000-0000021C0000}"/>
    <cellStyle name="Migliaia 13 7 2 2" xfId="15490" xr:uid="{00000000-0005-0000-0000-0000031C0000}"/>
    <cellStyle name="Migliaia 13 7 2 2 2" xfId="20836" xr:uid="{00000000-0005-0000-0000-0000041C0000}"/>
    <cellStyle name="Migliaia 13 7 2 2 3" xfId="26138" xr:uid="{00000000-0005-0000-0000-0000051C0000}"/>
    <cellStyle name="Migliaia 13 7 2 3" xfId="18185" xr:uid="{00000000-0005-0000-0000-0000061C0000}"/>
    <cellStyle name="Migliaia 13 7 2 4" xfId="23487" xr:uid="{00000000-0005-0000-0000-0000071C0000}"/>
    <cellStyle name="Migliaia 13 7 3" xfId="13224" xr:uid="{00000000-0005-0000-0000-0000081C0000}"/>
    <cellStyle name="Migliaia 13 7 3 2" xfId="19042" xr:uid="{00000000-0005-0000-0000-0000091C0000}"/>
    <cellStyle name="Migliaia 13 7 3 3" xfId="24344" xr:uid="{00000000-0005-0000-0000-00000A1C0000}"/>
    <cellStyle name="Migliaia 13 7 4" xfId="16391" xr:uid="{00000000-0005-0000-0000-00000B1C0000}"/>
    <cellStyle name="Migliaia 13 7 5" xfId="21693" xr:uid="{00000000-0005-0000-0000-00000C1C0000}"/>
    <cellStyle name="Migliaia 13 8" xfId="2518" xr:uid="{00000000-0005-0000-0000-00000D1C0000}"/>
    <cellStyle name="Migliaia 13 8 2" xfId="11936" xr:uid="{00000000-0005-0000-0000-00000E1C0000}"/>
    <cellStyle name="Migliaia 13 8 2 2" xfId="15491" xr:uid="{00000000-0005-0000-0000-00000F1C0000}"/>
    <cellStyle name="Migliaia 13 8 2 2 2" xfId="20837" xr:uid="{00000000-0005-0000-0000-0000101C0000}"/>
    <cellStyle name="Migliaia 13 8 2 2 3" xfId="26139" xr:uid="{00000000-0005-0000-0000-0000111C0000}"/>
    <cellStyle name="Migliaia 13 8 2 3" xfId="18186" xr:uid="{00000000-0005-0000-0000-0000121C0000}"/>
    <cellStyle name="Migliaia 13 8 2 4" xfId="23488" xr:uid="{00000000-0005-0000-0000-0000131C0000}"/>
    <cellStyle name="Migliaia 13 8 3" xfId="13225" xr:uid="{00000000-0005-0000-0000-0000141C0000}"/>
    <cellStyle name="Migliaia 13 8 3 2" xfId="19043" xr:uid="{00000000-0005-0000-0000-0000151C0000}"/>
    <cellStyle name="Migliaia 13 8 3 3" xfId="24345" xr:uid="{00000000-0005-0000-0000-0000161C0000}"/>
    <cellStyle name="Migliaia 13 8 4" xfId="16392" xr:uid="{00000000-0005-0000-0000-0000171C0000}"/>
    <cellStyle name="Migliaia 13 8 5" xfId="21694" xr:uid="{00000000-0005-0000-0000-0000181C0000}"/>
    <cellStyle name="Migliaia 13 9" xfId="2519" xr:uid="{00000000-0005-0000-0000-0000191C0000}"/>
    <cellStyle name="Migliaia 13 9 2" xfId="13226" xr:uid="{00000000-0005-0000-0000-00001A1C0000}"/>
    <cellStyle name="Migliaia 13 9 2 2" xfId="19044" xr:uid="{00000000-0005-0000-0000-00001B1C0000}"/>
    <cellStyle name="Migliaia 13 9 2 3" xfId="24346" xr:uid="{00000000-0005-0000-0000-00001C1C0000}"/>
    <cellStyle name="Migliaia 13 9 3" xfId="16393" xr:uid="{00000000-0005-0000-0000-00001D1C0000}"/>
    <cellStyle name="Migliaia 13 9 4" xfId="21695" xr:uid="{00000000-0005-0000-0000-00001E1C0000}"/>
    <cellStyle name="Migliaia 14" xfId="255" xr:uid="{00000000-0005-0000-0000-00001F1C0000}"/>
    <cellStyle name="Migliaia 14 10" xfId="13227" xr:uid="{00000000-0005-0000-0000-0000201C0000}"/>
    <cellStyle name="Migliaia 14 10 2" xfId="19045" xr:uid="{00000000-0005-0000-0000-0000211C0000}"/>
    <cellStyle name="Migliaia 14 10 3" xfId="24347" xr:uid="{00000000-0005-0000-0000-0000221C0000}"/>
    <cellStyle name="Migliaia 14 11" xfId="16394" xr:uid="{00000000-0005-0000-0000-0000231C0000}"/>
    <cellStyle name="Migliaia 14 12" xfId="21696"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8" xr:uid="{00000000-0005-0000-0000-0000291C0000}"/>
    <cellStyle name="Migliaia 14 2 2 2 2 2" xfId="19046" xr:uid="{00000000-0005-0000-0000-00002A1C0000}"/>
    <cellStyle name="Migliaia 14 2 2 2 2 3" xfId="24348" xr:uid="{00000000-0005-0000-0000-00002B1C0000}"/>
    <cellStyle name="Migliaia 14 2 2 2 3" xfId="16395" xr:uid="{00000000-0005-0000-0000-00002C1C0000}"/>
    <cellStyle name="Migliaia 14 2 2 2 4" xfId="21697" xr:uid="{00000000-0005-0000-0000-00002D1C0000}"/>
    <cellStyle name="Migliaia 14 2 2 3" xfId="11937" xr:uid="{00000000-0005-0000-0000-00002E1C0000}"/>
    <cellStyle name="Migliaia 14 2 2 3 2" xfId="15492" xr:uid="{00000000-0005-0000-0000-00002F1C0000}"/>
    <cellStyle name="Migliaia 14 2 2 3 2 2" xfId="20838" xr:uid="{00000000-0005-0000-0000-0000301C0000}"/>
    <cellStyle name="Migliaia 14 2 2 3 2 3" xfId="26140" xr:uid="{00000000-0005-0000-0000-0000311C0000}"/>
    <cellStyle name="Migliaia 14 2 2 3 3" xfId="18187" xr:uid="{00000000-0005-0000-0000-0000321C0000}"/>
    <cellStyle name="Migliaia 14 2 2 3 4" xfId="23489" xr:uid="{00000000-0005-0000-0000-0000331C0000}"/>
    <cellStyle name="Migliaia 14 2 3" xfId="2524" xr:uid="{00000000-0005-0000-0000-0000341C0000}"/>
    <cellStyle name="Migliaia 14 2 3 2" xfId="11938" xr:uid="{00000000-0005-0000-0000-0000351C0000}"/>
    <cellStyle name="Migliaia 14 2 3 2 2" xfId="15493" xr:uid="{00000000-0005-0000-0000-0000361C0000}"/>
    <cellStyle name="Migliaia 14 2 3 2 2 2" xfId="20839" xr:uid="{00000000-0005-0000-0000-0000371C0000}"/>
    <cellStyle name="Migliaia 14 2 3 2 2 3" xfId="26141" xr:uid="{00000000-0005-0000-0000-0000381C0000}"/>
    <cellStyle name="Migliaia 14 2 3 2 3" xfId="18188" xr:uid="{00000000-0005-0000-0000-0000391C0000}"/>
    <cellStyle name="Migliaia 14 2 3 2 4" xfId="23490" xr:uid="{00000000-0005-0000-0000-00003A1C0000}"/>
    <cellStyle name="Migliaia 14 2 3 3" xfId="13229" xr:uid="{00000000-0005-0000-0000-00003B1C0000}"/>
    <cellStyle name="Migliaia 14 2 3 3 2" xfId="19047" xr:uid="{00000000-0005-0000-0000-00003C1C0000}"/>
    <cellStyle name="Migliaia 14 2 3 3 3" xfId="24349" xr:uid="{00000000-0005-0000-0000-00003D1C0000}"/>
    <cellStyle name="Migliaia 14 2 3 4" xfId="16396" xr:uid="{00000000-0005-0000-0000-00003E1C0000}"/>
    <cellStyle name="Migliaia 14 2 3 5" xfId="21698" xr:uid="{00000000-0005-0000-0000-00003F1C0000}"/>
    <cellStyle name="Migliaia 14 2 4" xfId="2525" xr:uid="{00000000-0005-0000-0000-0000401C0000}"/>
    <cellStyle name="Migliaia 14 2 4 2" xfId="13230" xr:uid="{00000000-0005-0000-0000-0000411C0000}"/>
    <cellStyle name="Migliaia 14 2 4 2 2" xfId="19048" xr:uid="{00000000-0005-0000-0000-0000421C0000}"/>
    <cellStyle name="Migliaia 14 2 4 2 3" xfId="24350" xr:uid="{00000000-0005-0000-0000-0000431C0000}"/>
    <cellStyle name="Migliaia 14 2 4 3" xfId="16397" xr:uid="{00000000-0005-0000-0000-0000441C0000}"/>
    <cellStyle name="Migliaia 14 2 4 4" xfId="21699" xr:uid="{00000000-0005-0000-0000-0000451C0000}"/>
    <cellStyle name="Migliaia 14 2 5" xfId="2526" xr:uid="{00000000-0005-0000-0000-0000461C0000}"/>
    <cellStyle name="Migliaia 14 2 5 2" xfId="13231" xr:uid="{00000000-0005-0000-0000-0000471C0000}"/>
    <cellStyle name="Migliaia 14 2 5 2 2" xfId="19049" xr:uid="{00000000-0005-0000-0000-0000481C0000}"/>
    <cellStyle name="Migliaia 14 2 5 2 3" xfId="24351" xr:uid="{00000000-0005-0000-0000-0000491C0000}"/>
    <cellStyle name="Migliaia 14 2 5 3" xfId="16398" xr:uid="{00000000-0005-0000-0000-00004A1C0000}"/>
    <cellStyle name="Migliaia 14 2 5 4" xfId="21700" xr:uid="{00000000-0005-0000-0000-00004B1C0000}"/>
    <cellStyle name="Migliaia 14 2 6" xfId="2527" xr:uid="{00000000-0005-0000-0000-00004C1C0000}"/>
    <cellStyle name="Migliaia 14 2 6 2" xfId="13232" xr:uid="{00000000-0005-0000-0000-00004D1C0000}"/>
    <cellStyle name="Migliaia 14 2 6 2 2" xfId="19050" xr:uid="{00000000-0005-0000-0000-00004E1C0000}"/>
    <cellStyle name="Migliaia 14 2 6 2 3" xfId="24352" xr:uid="{00000000-0005-0000-0000-00004F1C0000}"/>
    <cellStyle name="Migliaia 14 2 6 3" xfId="16399" xr:uid="{00000000-0005-0000-0000-0000501C0000}"/>
    <cellStyle name="Migliaia 14 2 6 4" xfId="21701"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3" xr:uid="{00000000-0005-0000-0000-0000571C0000}"/>
    <cellStyle name="Migliaia 14 3 2 2 2 2 2" xfId="19051" xr:uid="{00000000-0005-0000-0000-0000581C0000}"/>
    <cellStyle name="Migliaia 14 3 2 2 2 2 3" xfId="24353" xr:uid="{00000000-0005-0000-0000-0000591C0000}"/>
    <cellStyle name="Migliaia 14 3 2 2 2 3" xfId="16400" xr:uid="{00000000-0005-0000-0000-00005A1C0000}"/>
    <cellStyle name="Migliaia 14 3 2 2 2 4" xfId="21702" xr:uid="{00000000-0005-0000-0000-00005B1C0000}"/>
    <cellStyle name="Migliaia 14 3 2 3" xfId="2532" xr:uid="{00000000-0005-0000-0000-00005C1C0000}"/>
    <cellStyle name="Migliaia 14 3 2 3 2" xfId="13234" xr:uid="{00000000-0005-0000-0000-00005D1C0000}"/>
    <cellStyle name="Migliaia 14 3 2 3 2 2" xfId="19052" xr:uid="{00000000-0005-0000-0000-00005E1C0000}"/>
    <cellStyle name="Migliaia 14 3 2 3 2 3" xfId="24354" xr:uid="{00000000-0005-0000-0000-00005F1C0000}"/>
    <cellStyle name="Migliaia 14 3 2 3 3" xfId="16401" xr:uid="{00000000-0005-0000-0000-0000601C0000}"/>
    <cellStyle name="Migliaia 14 3 2 3 4" xfId="21703" xr:uid="{00000000-0005-0000-0000-0000611C0000}"/>
    <cellStyle name="Migliaia 14 3 2 4" xfId="2533" xr:uid="{00000000-0005-0000-0000-0000621C0000}"/>
    <cellStyle name="Migliaia 14 3 2 4 2" xfId="13235" xr:uid="{00000000-0005-0000-0000-0000631C0000}"/>
    <cellStyle name="Migliaia 14 3 2 4 2 2" xfId="19053" xr:uid="{00000000-0005-0000-0000-0000641C0000}"/>
    <cellStyle name="Migliaia 14 3 2 4 2 3" xfId="24355" xr:uid="{00000000-0005-0000-0000-0000651C0000}"/>
    <cellStyle name="Migliaia 14 3 2 4 3" xfId="16402" xr:uid="{00000000-0005-0000-0000-0000661C0000}"/>
    <cellStyle name="Migliaia 14 3 2 4 4" xfId="21704" xr:uid="{00000000-0005-0000-0000-0000671C0000}"/>
    <cellStyle name="Migliaia 14 3 2 5" xfId="2534" xr:uid="{00000000-0005-0000-0000-0000681C0000}"/>
    <cellStyle name="Migliaia 14 3 2 5 2" xfId="13236" xr:uid="{00000000-0005-0000-0000-0000691C0000}"/>
    <cellStyle name="Migliaia 14 3 2 5 2 2" xfId="19054" xr:uid="{00000000-0005-0000-0000-00006A1C0000}"/>
    <cellStyle name="Migliaia 14 3 2 5 2 3" xfId="24356" xr:uid="{00000000-0005-0000-0000-00006B1C0000}"/>
    <cellStyle name="Migliaia 14 3 2 5 3" xfId="16403" xr:uid="{00000000-0005-0000-0000-00006C1C0000}"/>
    <cellStyle name="Migliaia 14 3 2 5 4" xfId="21705" xr:uid="{00000000-0005-0000-0000-00006D1C0000}"/>
    <cellStyle name="Migliaia 14 3 2 6" xfId="2535" xr:uid="{00000000-0005-0000-0000-00006E1C0000}"/>
    <cellStyle name="Migliaia 14 3 2 6 2" xfId="13237" xr:uid="{00000000-0005-0000-0000-00006F1C0000}"/>
    <cellStyle name="Migliaia 14 3 2 6 2 2" xfId="19055" xr:uid="{00000000-0005-0000-0000-0000701C0000}"/>
    <cellStyle name="Migliaia 14 3 2 6 2 3" xfId="24357" xr:uid="{00000000-0005-0000-0000-0000711C0000}"/>
    <cellStyle name="Migliaia 14 3 2 6 3" xfId="16404" xr:uid="{00000000-0005-0000-0000-0000721C0000}"/>
    <cellStyle name="Migliaia 14 3 2 6 4" xfId="21706" xr:uid="{00000000-0005-0000-0000-0000731C0000}"/>
    <cellStyle name="Migliaia 14 3 3" xfId="2536" xr:uid="{00000000-0005-0000-0000-0000741C0000}"/>
    <cellStyle name="Migliaia 14 3 3 2" xfId="2537" xr:uid="{00000000-0005-0000-0000-0000751C0000}"/>
    <cellStyle name="Migliaia 14 3 3 2 2" xfId="13239" xr:uid="{00000000-0005-0000-0000-0000761C0000}"/>
    <cellStyle name="Migliaia 14 3 3 2 2 2" xfId="19057" xr:uid="{00000000-0005-0000-0000-0000771C0000}"/>
    <cellStyle name="Migliaia 14 3 3 2 2 3" xfId="24359" xr:uid="{00000000-0005-0000-0000-0000781C0000}"/>
    <cellStyle name="Migliaia 14 3 3 2 3" xfId="16406" xr:uid="{00000000-0005-0000-0000-0000791C0000}"/>
    <cellStyle name="Migliaia 14 3 3 2 4" xfId="21708" xr:uid="{00000000-0005-0000-0000-00007A1C0000}"/>
    <cellStyle name="Migliaia 14 3 3 3" xfId="2538" xr:uid="{00000000-0005-0000-0000-00007B1C0000}"/>
    <cellStyle name="Migliaia 14 3 3 3 2" xfId="13240" xr:uid="{00000000-0005-0000-0000-00007C1C0000}"/>
    <cellStyle name="Migliaia 14 3 3 3 2 2" xfId="19058" xr:uid="{00000000-0005-0000-0000-00007D1C0000}"/>
    <cellStyle name="Migliaia 14 3 3 3 2 3" xfId="24360" xr:uid="{00000000-0005-0000-0000-00007E1C0000}"/>
    <cellStyle name="Migliaia 14 3 3 3 3" xfId="16407" xr:uid="{00000000-0005-0000-0000-00007F1C0000}"/>
    <cellStyle name="Migliaia 14 3 3 3 4" xfId="21709" xr:uid="{00000000-0005-0000-0000-0000801C0000}"/>
    <cellStyle name="Migliaia 14 3 3 4" xfId="2539" xr:uid="{00000000-0005-0000-0000-0000811C0000}"/>
    <cellStyle name="Migliaia 14 3 3 4 2" xfId="13241" xr:uid="{00000000-0005-0000-0000-0000821C0000}"/>
    <cellStyle name="Migliaia 14 3 3 4 2 2" xfId="19059" xr:uid="{00000000-0005-0000-0000-0000831C0000}"/>
    <cellStyle name="Migliaia 14 3 3 4 2 3" xfId="24361" xr:uid="{00000000-0005-0000-0000-0000841C0000}"/>
    <cellStyle name="Migliaia 14 3 3 4 3" xfId="16408" xr:uid="{00000000-0005-0000-0000-0000851C0000}"/>
    <cellStyle name="Migliaia 14 3 3 4 4" xfId="21710" xr:uid="{00000000-0005-0000-0000-0000861C0000}"/>
    <cellStyle name="Migliaia 14 3 3 5" xfId="2540" xr:uid="{00000000-0005-0000-0000-0000871C0000}"/>
    <cellStyle name="Migliaia 14 3 3 5 2" xfId="13242" xr:uid="{00000000-0005-0000-0000-0000881C0000}"/>
    <cellStyle name="Migliaia 14 3 3 5 2 2" xfId="19060" xr:uid="{00000000-0005-0000-0000-0000891C0000}"/>
    <cellStyle name="Migliaia 14 3 3 5 2 3" xfId="24362" xr:uid="{00000000-0005-0000-0000-00008A1C0000}"/>
    <cellStyle name="Migliaia 14 3 3 5 3" xfId="16409" xr:uid="{00000000-0005-0000-0000-00008B1C0000}"/>
    <cellStyle name="Migliaia 14 3 3 5 4" xfId="21711" xr:uid="{00000000-0005-0000-0000-00008C1C0000}"/>
    <cellStyle name="Migliaia 14 3 3 6" xfId="13238" xr:uid="{00000000-0005-0000-0000-00008D1C0000}"/>
    <cellStyle name="Migliaia 14 3 3 6 2" xfId="19056" xr:uid="{00000000-0005-0000-0000-00008E1C0000}"/>
    <cellStyle name="Migliaia 14 3 3 6 3" xfId="24358" xr:uid="{00000000-0005-0000-0000-00008F1C0000}"/>
    <cellStyle name="Migliaia 14 3 3 7" xfId="16405" xr:uid="{00000000-0005-0000-0000-0000901C0000}"/>
    <cellStyle name="Migliaia 14 3 3 8" xfId="21707" xr:uid="{00000000-0005-0000-0000-0000911C0000}"/>
    <cellStyle name="Migliaia 14 3 4" xfId="2541" xr:uid="{00000000-0005-0000-0000-0000921C0000}"/>
    <cellStyle name="Migliaia 14 3 4 2" xfId="11939" xr:uid="{00000000-0005-0000-0000-0000931C0000}"/>
    <cellStyle name="Migliaia 14 3 4 3" xfId="11940" xr:uid="{00000000-0005-0000-0000-0000941C0000}"/>
    <cellStyle name="Migliaia 14 3 4 3 2" xfId="15494" xr:uid="{00000000-0005-0000-0000-0000951C0000}"/>
    <cellStyle name="Migliaia 14 3 4 3 2 2" xfId="20840" xr:uid="{00000000-0005-0000-0000-0000961C0000}"/>
    <cellStyle name="Migliaia 14 3 4 3 2 3" xfId="26142" xr:uid="{00000000-0005-0000-0000-0000971C0000}"/>
    <cellStyle name="Migliaia 14 3 4 3 3" xfId="18189" xr:uid="{00000000-0005-0000-0000-0000981C0000}"/>
    <cellStyle name="Migliaia 14 3 4 3 4" xfId="23491" xr:uid="{00000000-0005-0000-0000-0000991C0000}"/>
    <cellStyle name="Migliaia 14 3 4 4" xfId="13243" xr:uid="{00000000-0005-0000-0000-00009A1C0000}"/>
    <cellStyle name="Migliaia 14 3 4 4 2" xfId="19061" xr:uid="{00000000-0005-0000-0000-00009B1C0000}"/>
    <cellStyle name="Migliaia 14 3 4 4 3" xfId="24363" xr:uid="{00000000-0005-0000-0000-00009C1C0000}"/>
    <cellStyle name="Migliaia 14 3 4 5" xfId="16410" xr:uid="{00000000-0005-0000-0000-00009D1C0000}"/>
    <cellStyle name="Migliaia 14 3 4 6" xfId="21712" xr:uid="{00000000-0005-0000-0000-00009E1C0000}"/>
    <cellStyle name="Migliaia 14 3 5" xfId="2542" xr:uid="{00000000-0005-0000-0000-00009F1C0000}"/>
    <cellStyle name="Migliaia 14 3 5 2" xfId="11941" xr:uid="{00000000-0005-0000-0000-0000A01C0000}"/>
    <cellStyle name="Migliaia 14 3 5 2 2" xfId="15495" xr:uid="{00000000-0005-0000-0000-0000A11C0000}"/>
    <cellStyle name="Migliaia 14 3 5 2 2 2" xfId="20841" xr:uid="{00000000-0005-0000-0000-0000A21C0000}"/>
    <cellStyle name="Migliaia 14 3 5 2 2 3" xfId="26143" xr:uid="{00000000-0005-0000-0000-0000A31C0000}"/>
    <cellStyle name="Migliaia 14 3 5 2 3" xfId="18190" xr:uid="{00000000-0005-0000-0000-0000A41C0000}"/>
    <cellStyle name="Migliaia 14 3 5 2 4" xfId="23492" xr:uid="{00000000-0005-0000-0000-0000A51C0000}"/>
    <cellStyle name="Migliaia 14 3 5 3" xfId="13244" xr:uid="{00000000-0005-0000-0000-0000A61C0000}"/>
    <cellStyle name="Migliaia 14 3 5 3 2" xfId="19062" xr:uid="{00000000-0005-0000-0000-0000A71C0000}"/>
    <cellStyle name="Migliaia 14 3 5 3 3" xfId="24364" xr:uid="{00000000-0005-0000-0000-0000A81C0000}"/>
    <cellStyle name="Migliaia 14 3 5 4" xfId="16411" xr:uid="{00000000-0005-0000-0000-0000A91C0000}"/>
    <cellStyle name="Migliaia 14 3 5 5" xfId="21713" xr:uid="{00000000-0005-0000-0000-0000AA1C0000}"/>
    <cellStyle name="Migliaia 14 3 6" xfId="2543" xr:uid="{00000000-0005-0000-0000-0000AB1C0000}"/>
    <cellStyle name="Migliaia 14 3 6 2" xfId="13245" xr:uid="{00000000-0005-0000-0000-0000AC1C0000}"/>
    <cellStyle name="Migliaia 14 3 6 2 2" xfId="19063" xr:uid="{00000000-0005-0000-0000-0000AD1C0000}"/>
    <cellStyle name="Migliaia 14 3 6 2 3" xfId="24365" xr:uid="{00000000-0005-0000-0000-0000AE1C0000}"/>
    <cellStyle name="Migliaia 14 3 6 3" xfId="16412" xr:uid="{00000000-0005-0000-0000-0000AF1C0000}"/>
    <cellStyle name="Migliaia 14 3 6 4" xfId="21714" xr:uid="{00000000-0005-0000-0000-0000B01C0000}"/>
    <cellStyle name="Migliaia 14 3 7" xfId="2544" xr:uid="{00000000-0005-0000-0000-0000B11C0000}"/>
    <cellStyle name="Migliaia 14 3 7 2" xfId="13246" xr:uid="{00000000-0005-0000-0000-0000B21C0000}"/>
    <cellStyle name="Migliaia 14 3 7 2 2" xfId="19064" xr:uid="{00000000-0005-0000-0000-0000B31C0000}"/>
    <cellStyle name="Migliaia 14 3 7 2 3" xfId="24366" xr:uid="{00000000-0005-0000-0000-0000B41C0000}"/>
    <cellStyle name="Migliaia 14 3 7 3" xfId="16413" xr:uid="{00000000-0005-0000-0000-0000B51C0000}"/>
    <cellStyle name="Migliaia 14 3 7 4" xfId="21715" xr:uid="{00000000-0005-0000-0000-0000B61C0000}"/>
    <cellStyle name="Migliaia 14 3 8" xfId="2545" xr:uid="{00000000-0005-0000-0000-0000B71C0000}"/>
    <cellStyle name="Migliaia 14 3 8 2" xfId="13247" xr:uid="{00000000-0005-0000-0000-0000B81C0000}"/>
    <cellStyle name="Migliaia 14 3 8 2 2" xfId="19065" xr:uid="{00000000-0005-0000-0000-0000B91C0000}"/>
    <cellStyle name="Migliaia 14 3 8 2 3" xfId="24367" xr:uid="{00000000-0005-0000-0000-0000BA1C0000}"/>
    <cellStyle name="Migliaia 14 3 8 3" xfId="16414" xr:uid="{00000000-0005-0000-0000-0000BB1C0000}"/>
    <cellStyle name="Migliaia 14 3 8 4" xfId="21716"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8" xr:uid="{00000000-0005-0000-0000-0000C01C0000}"/>
    <cellStyle name="Migliaia 14 4 2 2 2 2" xfId="19066" xr:uid="{00000000-0005-0000-0000-0000C11C0000}"/>
    <cellStyle name="Migliaia 14 4 2 2 2 3" xfId="24368" xr:uid="{00000000-0005-0000-0000-0000C21C0000}"/>
    <cellStyle name="Migliaia 14 4 2 2 3" xfId="16415" xr:uid="{00000000-0005-0000-0000-0000C31C0000}"/>
    <cellStyle name="Migliaia 14 4 2 2 4" xfId="21717" xr:uid="{00000000-0005-0000-0000-0000C41C0000}"/>
    <cellStyle name="Migliaia 14 4 2 3" xfId="2549" xr:uid="{00000000-0005-0000-0000-0000C51C0000}"/>
    <cellStyle name="Migliaia 14 4 2 3 2" xfId="13249" xr:uid="{00000000-0005-0000-0000-0000C61C0000}"/>
    <cellStyle name="Migliaia 14 4 2 3 2 2" xfId="19067" xr:uid="{00000000-0005-0000-0000-0000C71C0000}"/>
    <cellStyle name="Migliaia 14 4 2 3 2 3" xfId="24369" xr:uid="{00000000-0005-0000-0000-0000C81C0000}"/>
    <cellStyle name="Migliaia 14 4 2 3 3" xfId="16416" xr:uid="{00000000-0005-0000-0000-0000C91C0000}"/>
    <cellStyle name="Migliaia 14 4 2 3 4" xfId="21718" xr:uid="{00000000-0005-0000-0000-0000CA1C0000}"/>
    <cellStyle name="Migliaia 14 4 3" xfId="2550" xr:uid="{00000000-0005-0000-0000-0000CB1C0000}"/>
    <cellStyle name="Migliaia 14 4 3 2" xfId="13250" xr:uid="{00000000-0005-0000-0000-0000CC1C0000}"/>
    <cellStyle name="Migliaia 14 4 3 2 2" xfId="19068" xr:uid="{00000000-0005-0000-0000-0000CD1C0000}"/>
    <cellStyle name="Migliaia 14 4 3 2 3" xfId="24370" xr:uid="{00000000-0005-0000-0000-0000CE1C0000}"/>
    <cellStyle name="Migliaia 14 4 3 3" xfId="16417" xr:uid="{00000000-0005-0000-0000-0000CF1C0000}"/>
    <cellStyle name="Migliaia 14 4 3 4" xfId="21719" xr:uid="{00000000-0005-0000-0000-0000D01C0000}"/>
    <cellStyle name="Migliaia 14 4 4" xfId="2551" xr:uid="{00000000-0005-0000-0000-0000D11C0000}"/>
    <cellStyle name="Migliaia 14 4 4 2" xfId="13251" xr:uid="{00000000-0005-0000-0000-0000D21C0000}"/>
    <cellStyle name="Migliaia 14 4 4 2 2" xfId="19069" xr:uid="{00000000-0005-0000-0000-0000D31C0000}"/>
    <cellStyle name="Migliaia 14 4 4 2 3" xfId="24371" xr:uid="{00000000-0005-0000-0000-0000D41C0000}"/>
    <cellStyle name="Migliaia 14 4 4 3" xfId="16418" xr:uid="{00000000-0005-0000-0000-0000D51C0000}"/>
    <cellStyle name="Migliaia 14 4 4 4" xfId="21720" xr:uid="{00000000-0005-0000-0000-0000D61C0000}"/>
    <cellStyle name="Migliaia 14 4 5" xfId="2552" xr:uid="{00000000-0005-0000-0000-0000D71C0000}"/>
    <cellStyle name="Migliaia 14 4 5 2" xfId="13252" xr:uid="{00000000-0005-0000-0000-0000D81C0000}"/>
    <cellStyle name="Migliaia 14 4 5 2 2" xfId="19070" xr:uid="{00000000-0005-0000-0000-0000D91C0000}"/>
    <cellStyle name="Migliaia 14 4 5 2 3" xfId="24372" xr:uid="{00000000-0005-0000-0000-0000DA1C0000}"/>
    <cellStyle name="Migliaia 14 4 5 3" xfId="16419" xr:uid="{00000000-0005-0000-0000-0000DB1C0000}"/>
    <cellStyle name="Migliaia 14 4 5 4" xfId="21721" xr:uid="{00000000-0005-0000-0000-0000DC1C0000}"/>
    <cellStyle name="Migliaia 14 4 6" xfId="2553" xr:uid="{00000000-0005-0000-0000-0000DD1C0000}"/>
    <cellStyle name="Migliaia 14 4 6 2" xfId="13253" xr:uid="{00000000-0005-0000-0000-0000DE1C0000}"/>
    <cellStyle name="Migliaia 14 4 6 2 2" xfId="19071" xr:uid="{00000000-0005-0000-0000-0000DF1C0000}"/>
    <cellStyle name="Migliaia 14 4 6 2 3" xfId="24373" xr:uid="{00000000-0005-0000-0000-0000E01C0000}"/>
    <cellStyle name="Migliaia 14 4 6 3" xfId="16420" xr:uid="{00000000-0005-0000-0000-0000E11C0000}"/>
    <cellStyle name="Migliaia 14 4 6 4" xfId="21722" xr:uid="{00000000-0005-0000-0000-0000E21C0000}"/>
    <cellStyle name="Migliaia 14 4 7" xfId="2554" xr:uid="{00000000-0005-0000-0000-0000E31C0000}"/>
    <cellStyle name="Migliaia 14 4 7 2" xfId="13254" xr:uid="{00000000-0005-0000-0000-0000E41C0000}"/>
    <cellStyle name="Migliaia 14 4 7 2 2" xfId="19072" xr:uid="{00000000-0005-0000-0000-0000E51C0000}"/>
    <cellStyle name="Migliaia 14 4 7 2 3" xfId="24374" xr:uid="{00000000-0005-0000-0000-0000E61C0000}"/>
    <cellStyle name="Migliaia 14 4 7 3" xfId="16421" xr:uid="{00000000-0005-0000-0000-0000E71C0000}"/>
    <cellStyle name="Migliaia 14 4 7 4" xfId="21723" xr:uid="{00000000-0005-0000-0000-0000E81C0000}"/>
    <cellStyle name="Migliaia 14 5" xfId="2555" xr:uid="{00000000-0005-0000-0000-0000E91C0000}"/>
    <cellStyle name="Migliaia 14 5 2" xfId="2556" xr:uid="{00000000-0005-0000-0000-0000EA1C0000}"/>
    <cellStyle name="Migliaia 14 5 2 2" xfId="13255" xr:uid="{00000000-0005-0000-0000-0000EB1C0000}"/>
    <cellStyle name="Migliaia 14 5 2 2 2" xfId="19073" xr:uid="{00000000-0005-0000-0000-0000EC1C0000}"/>
    <cellStyle name="Migliaia 14 5 2 2 3" xfId="24375" xr:uid="{00000000-0005-0000-0000-0000ED1C0000}"/>
    <cellStyle name="Migliaia 14 5 2 3" xfId="16422" xr:uid="{00000000-0005-0000-0000-0000EE1C0000}"/>
    <cellStyle name="Migliaia 14 5 2 4" xfId="21724" xr:uid="{00000000-0005-0000-0000-0000EF1C0000}"/>
    <cellStyle name="Migliaia 14 5 3" xfId="2557" xr:uid="{00000000-0005-0000-0000-0000F01C0000}"/>
    <cellStyle name="Migliaia 14 5 3 2" xfId="13256" xr:uid="{00000000-0005-0000-0000-0000F11C0000}"/>
    <cellStyle name="Migliaia 14 5 3 2 2" xfId="19074" xr:uid="{00000000-0005-0000-0000-0000F21C0000}"/>
    <cellStyle name="Migliaia 14 5 3 2 3" xfId="24376" xr:uid="{00000000-0005-0000-0000-0000F31C0000}"/>
    <cellStyle name="Migliaia 14 5 3 3" xfId="16423" xr:uid="{00000000-0005-0000-0000-0000F41C0000}"/>
    <cellStyle name="Migliaia 14 5 3 4" xfId="21725" xr:uid="{00000000-0005-0000-0000-0000F51C0000}"/>
    <cellStyle name="Migliaia 14 5 4" xfId="2558" xr:uid="{00000000-0005-0000-0000-0000F61C0000}"/>
    <cellStyle name="Migliaia 14 5 4 2" xfId="13257" xr:uid="{00000000-0005-0000-0000-0000F71C0000}"/>
    <cellStyle name="Migliaia 14 5 4 2 2" xfId="19075" xr:uid="{00000000-0005-0000-0000-0000F81C0000}"/>
    <cellStyle name="Migliaia 14 5 4 2 3" xfId="24377" xr:uid="{00000000-0005-0000-0000-0000F91C0000}"/>
    <cellStyle name="Migliaia 14 5 4 3" xfId="16424" xr:uid="{00000000-0005-0000-0000-0000FA1C0000}"/>
    <cellStyle name="Migliaia 14 5 4 4" xfId="21726" xr:uid="{00000000-0005-0000-0000-0000FB1C0000}"/>
    <cellStyle name="Migliaia 14 5 5" xfId="2559" xr:uid="{00000000-0005-0000-0000-0000FC1C0000}"/>
    <cellStyle name="Migliaia 14 5 5 2" xfId="13258" xr:uid="{00000000-0005-0000-0000-0000FD1C0000}"/>
    <cellStyle name="Migliaia 14 5 5 2 2" xfId="19076" xr:uid="{00000000-0005-0000-0000-0000FE1C0000}"/>
    <cellStyle name="Migliaia 14 5 5 2 3" xfId="24378" xr:uid="{00000000-0005-0000-0000-0000FF1C0000}"/>
    <cellStyle name="Migliaia 14 5 5 3" xfId="16425" xr:uid="{00000000-0005-0000-0000-0000001D0000}"/>
    <cellStyle name="Migliaia 14 5 5 4" xfId="21727" xr:uid="{00000000-0005-0000-0000-0000011D0000}"/>
    <cellStyle name="Migliaia 14 5 6" xfId="2560" xr:uid="{00000000-0005-0000-0000-0000021D0000}"/>
    <cellStyle name="Migliaia 14 5 6 2" xfId="13259" xr:uid="{00000000-0005-0000-0000-0000031D0000}"/>
    <cellStyle name="Migliaia 14 5 6 2 2" xfId="19077" xr:uid="{00000000-0005-0000-0000-0000041D0000}"/>
    <cellStyle name="Migliaia 14 5 6 2 3" xfId="24379" xr:uid="{00000000-0005-0000-0000-0000051D0000}"/>
    <cellStyle name="Migliaia 14 5 6 3" xfId="16426" xr:uid="{00000000-0005-0000-0000-0000061D0000}"/>
    <cellStyle name="Migliaia 14 5 6 4" xfId="21728" xr:uid="{00000000-0005-0000-0000-0000071D0000}"/>
    <cellStyle name="Migliaia 14 6" xfId="2561" xr:uid="{00000000-0005-0000-0000-0000081D0000}"/>
    <cellStyle name="Migliaia 14 6 2" xfId="11942" xr:uid="{00000000-0005-0000-0000-0000091D0000}"/>
    <cellStyle name="Migliaia 14 6 3" xfId="11943" xr:uid="{00000000-0005-0000-0000-00000A1D0000}"/>
    <cellStyle name="Migliaia 14 6 3 2" xfId="15496" xr:uid="{00000000-0005-0000-0000-00000B1D0000}"/>
    <cellStyle name="Migliaia 14 6 3 2 2" xfId="20842" xr:uid="{00000000-0005-0000-0000-00000C1D0000}"/>
    <cellStyle name="Migliaia 14 6 3 2 3" xfId="26144" xr:uid="{00000000-0005-0000-0000-00000D1D0000}"/>
    <cellStyle name="Migliaia 14 6 3 3" xfId="18191" xr:uid="{00000000-0005-0000-0000-00000E1D0000}"/>
    <cellStyle name="Migliaia 14 6 3 4" xfId="23493" xr:uid="{00000000-0005-0000-0000-00000F1D0000}"/>
    <cellStyle name="Migliaia 14 6 4" xfId="13260" xr:uid="{00000000-0005-0000-0000-0000101D0000}"/>
    <cellStyle name="Migliaia 14 6 4 2" xfId="19078" xr:uid="{00000000-0005-0000-0000-0000111D0000}"/>
    <cellStyle name="Migliaia 14 6 4 3" xfId="24380" xr:uid="{00000000-0005-0000-0000-0000121D0000}"/>
    <cellStyle name="Migliaia 14 6 5" xfId="16427" xr:uid="{00000000-0005-0000-0000-0000131D0000}"/>
    <cellStyle name="Migliaia 14 6 6" xfId="21729" xr:uid="{00000000-0005-0000-0000-0000141D0000}"/>
    <cellStyle name="Migliaia 14 7" xfId="2562" xr:uid="{00000000-0005-0000-0000-0000151D0000}"/>
    <cellStyle name="Migliaia 14 7 2" xfId="11944" xr:uid="{00000000-0005-0000-0000-0000161D0000}"/>
    <cellStyle name="Migliaia 14 7 2 2" xfId="15497" xr:uid="{00000000-0005-0000-0000-0000171D0000}"/>
    <cellStyle name="Migliaia 14 7 2 2 2" xfId="20843" xr:uid="{00000000-0005-0000-0000-0000181D0000}"/>
    <cellStyle name="Migliaia 14 7 2 2 3" xfId="26145" xr:uid="{00000000-0005-0000-0000-0000191D0000}"/>
    <cellStyle name="Migliaia 14 7 2 3" xfId="18192" xr:uid="{00000000-0005-0000-0000-00001A1D0000}"/>
    <cellStyle name="Migliaia 14 7 2 4" xfId="23494" xr:uid="{00000000-0005-0000-0000-00001B1D0000}"/>
    <cellStyle name="Migliaia 14 7 3" xfId="13261" xr:uid="{00000000-0005-0000-0000-00001C1D0000}"/>
    <cellStyle name="Migliaia 14 7 3 2" xfId="19079" xr:uid="{00000000-0005-0000-0000-00001D1D0000}"/>
    <cellStyle name="Migliaia 14 7 3 3" xfId="24381" xr:uid="{00000000-0005-0000-0000-00001E1D0000}"/>
    <cellStyle name="Migliaia 14 7 4" xfId="16428" xr:uid="{00000000-0005-0000-0000-00001F1D0000}"/>
    <cellStyle name="Migliaia 14 7 5" xfId="21730" xr:uid="{00000000-0005-0000-0000-0000201D0000}"/>
    <cellStyle name="Migliaia 14 8" xfId="2563" xr:uid="{00000000-0005-0000-0000-0000211D0000}"/>
    <cellStyle name="Migliaia 14 8 2" xfId="11945" xr:uid="{00000000-0005-0000-0000-0000221D0000}"/>
    <cellStyle name="Migliaia 14 8 2 2" xfId="15498" xr:uid="{00000000-0005-0000-0000-0000231D0000}"/>
    <cellStyle name="Migliaia 14 8 2 2 2" xfId="20844" xr:uid="{00000000-0005-0000-0000-0000241D0000}"/>
    <cellStyle name="Migliaia 14 8 2 2 3" xfId="26146" xr:uid="{00000000-0005-0000-0000-0000251D0000}"/>
    <cellStyle name="Migliaia 14 8 2 3" xfId="18193" xr:uid="{00000000-0005-0000-0000-0000261D0000}"/>
    <cellStyle name="Migliaia 14 8 2 4" xfId="23495" xr:uid="{00000000-0005-0000-0000-0000271D0000}"/>
    <cellStyle name="Migliaia 14 8 3" xfId="13262" xr:uid="{00000000-0005-0000-0000-0000281D0000}"/>
    <cellStyle name="Migliaia 14 8 3 2" xfId="19080" xr:uid="{00000000-0005-0000-0000-0000291D0000}"/>
    <cellStyle name="Migliaia 14 8 3 3" xfId="24382" xr:uid="{00000000-0005-0000-0000-00002A1D0000}"/>
    <cellStyle name="Migliaia 14 8 4" xfId="16429" xr:uid="{00000000-0005-0000-0000-00002B1D0000}"/>
    <cellStyle name="Migliaia 14 8 5" xfId="21731" xr:uid="{00000000-0005-0000-0000-00002C1D0000}"/>
    <cellStyle name="Migliaia 14 9" xfId="2564" xr:uid="{00000000-0005-0000-0000-00002D1D0000}"/>
    <cellStyle name="Migliaia 14 9 2" xfId="13263" xr:uid="{00000000-0005-0000-0000-00002E1D0000}"/>
    <cellStyle name="Migliaia 14 9 2 2" xfId="19081" xr:uid="{00000000-0005-0000-0000-00002F1D0000}"/>
    <cellStyle name="Migliaia 14 9 2 3" xfId="24383" xr:uid="{00000000-0005-0000-0000-0000301D0000}"/>
    <cellStyle name="Migliaia 14 9 3" xfId="16430" xr:uid="{00000000-0005-0000-0000-0000311D0000}"/>
    <cellStyle name="Migliaia 14 9 4" xfId="21732" xr:uid="{00000000-0005-0000-0000-0000321D0000}"/>
    <cellStyle name="Migliaia 15" xfId="257" xr:uid="{00000000-0005-0000-0000-0000331D0000}"/>
    <cellStyle name="Migliaia 15 10" xfId="13264" xr:uid="{00000000-0005-0000-0000-0000341D0000}"/>
    <cellStyle name="Migliaia 15 10 2" xfId="19082" xr:uid="{00000000-0005-0000-0000-0000351D0000}"/>
    <cellStyle name="Migliaia 15 10 3" xfId="24384" xr:uid="{00000000-0005-0000-0000-0000361D0000}"/>
    <cellStyle name="Migliaia 15 11" xfId="16431" xr:uid="{00000000-0005-0000-0000-0000371D0000}"/>
    <cellStyle name="Migliaia 15 12" xfId="21733"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5" xr:uid="{00000000-0005-0000-0000-00003D1D0000}"/>
    <cellStyle name="Migliaia 15 2 2 2 2 2" xfId="19083" xr:uid="{00000000-0005-0000-0000-00003E1D0000}"/>
    <cellStyle name="Migliaia 15 2 2 2 2 3" xfId="24385" xr:uid="{00000000-0005-0000-0000-00003F1D0000}"/>
    <cellStyle name="Migliaia 15 2 2 2 3" xfId="16432" xr:uid="{00000000-0005-0000-0000-0000401D0000}"/>
    <cellStyle name="Migliaia 15 2 2 2 4" xfId="21734" xr:uid="{00000000-0005-0000-0000-0000411D0000}"/>
    <cellStyle name="Migliaia 15 2 2 3" xfId="11946" xr:uid="{00000000-0005-0000-0000-0000421D0000}"/>
    <cellStyle name="Migliaia 15 2 2 3 2" xfId="15499" xr:uid="{00000000-0005-0000-0000-0000431D0000}"/>
    <cellStyle name="Migliaia 15 2 2 3 2 2" xfId="20845" xr:uid="{00000000-0005-0000-0000-0000441D0000}"/>
    <cellStyle name="Migliaia 15 2 2 3 2 3" xfId="26147" xr:uid="{00000000-0005-0000-0000-0000451D0000}"/>
    <cellStyle name="Migliaia 15 2 2 3 3" xfId="18194" xr:uid="{00000000-0005-0000-0000-0000461D0000}"/>
    <cellStyle name="Migliaia 15 2 2 3 4" xfId="23496" xr:uid="{00000000-0005-0000-0000-0000471D0000}"/>
    <cellStyle name="Migliaia 15 2 3" xfId="2569" xr:uid="{00000000-0005-0000-0000-0000481D0000}"/>
    <cellStyle name="Migliaia 15 2 3 2" xfId="11947" xr:uid="{00000000-0005-0000-0000-0000491D0000}"/>
    <cellStyle name="Migliaia 15 2 3 2 2" xfId="15500" xr:uid="{00000000-0005-0000-0000-00004A1D0000}"/>
    <cellStyle name="Migliaia 15 2 3 2 2 2" xfId="20846" xr:uid="{00000000-0005-0000-0000-00004B1D0000}"/>
    <cellStyle name="Migliaia 15 2 3 2 2 3" xfId="26148" xr:uid="{00000000-0005-0000-0000-00004C1D0000}"/>
    <cellStyle name="Migliaia 15 2 3 2 3" xfId="18195" xr:uid="{00000000-0005-0000-0000-00004D1D0000}"/>
    <cellStyle name="Migliaia 15 2 3 2 4" xfId="23497" xr:uid="{00000000-0005-0000-0000-00004E1D0000}"/>
    <cellStyle name="Migliaia 15 2 3 3" xfId="13266" xr:uid="{00000000-0005-0000-0000-00004F1D0000}"/>
    <cellStyle name="Migliaia 15 2 3 3 2" xfId="19084" xr:uid="{00000000-0005-0000-0000-0000501D0000}"/>
    <cellStyle name="Migliaia 15 2 3 3 3" xfId="24386" xr:uid="{00000000-0005-0000-0000-0000511D0000}"/>
    <cellStyle name="Migliaia 15 2 3 4" xfId="16433" xr:uid="{00000000-0005-0000-0000-0000521D0000}"/>
    <cellStyle name="Migliaia 15 2 3 5" xfId="21735" xr:uid="{00000000-0005-0000-0000-0000531D0000}"/>
    <cellStyle name="Migliaia 15 2 4" xfId="2570" xr:uid="{00000000-0005-0000-0000-0000541D0000}"/>
    <cellStyle name="Migliaia 15 2 4 2" xfId="13267" xr:uid="{00000000-0005-0000-0000-0000551D0000}"/>
    <cellStyle name="Migliaia 15 2 4 2 2" xfId="19085" xr:uid="{00000000-0005-0000-0000-0000561D0000}"/>
    <cellStyle name="Migliaia 15 2 4 2 3" xfId="24387" xr:uid="{00000000-0005-0000-0000-0000571D0000}"/>
    <cellStyle name="Migliaia 15 2 4 3" xfId="16434" xr:uid="{00000000-0005-0000-0000-0000581D0000}"/>
    <cellStyle name="Migliaia 15 2 4 4" xfId="21736" xr:uid="{00000000-0005-0000-0000-0000591D0000}"/>
    <cellStyle name="Migliaia 15 2 5" xfId="2571" xr:uid="{00000000-0005-0000-0000-00005A1D0000}"/>
    <cellStyle name="Migliaia 15 2 5 2" xfId="13268" xr:uid="{00000000-0005-0000-0000-00005B1D0000}"/>
    <cellStyle name="Migliaia 15 2 5 2 2" xfId="19086" xr:uid="{00000000-0005-0000-0000-00005C1D0000}"/>
    <cellStyle name="Migliaia 15 2 5 2 3" xfId="24388" xr:uid="{00000000-0005-0000-0000-00005D1D0000}"/>
    <cellStyle name="Migliaia 15 2 5 3" xfId="16435" xr:uid="{00000000-0005-0000-0000-00005E1D0000}"/>
    <cellStyle name="Migliaia 15 2 5 4" xfId="21737" xr:uid="{00000000-0005-0000-0000-00005F1D0000}"/>
    <cellStyle name="Migliaia 15 2 6" xfId="2572" xr:uid="{00000000-0005-0000-0000-0000601D0000}"/>
    <cellStyle name="Migliaia 15 2 6 2" xfId="13269" xr:uid="{00000000-0005-0000-0000-0000611D0000}"/>
    <cellStyle name="Migliaia 15 2 6 2 2" xfId="19087" xr:uid="{00000000-0005-0000-0000-0000621D0000}"/>
    <cellStyle name="Migliaia 15 2 6 2 3" xfId="24389" xr:uid="{00000000-0005-0000-0000-0000631D0000}"/>
    <cellStyle name="Migliaia 15 2 6 3" xfId="16436" xr:uid="{00000000-0005-0000-0000-0000641D0000}"/>
    <cellStyle name="Migliaia 15 2 6 4" xfId="21738"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70" xr:uid="{00000000-0005-0000-0000-00006B1D0000}"/>
    <cellStyle name="Migliaia 15 3 2 2 2 2 2" xfId="19088" xr:uid="{00000000-0005-0000-0000-00006C1D0000}"/>
    <cellStyle name="Migliaia 15 3 2 2 2 2 3" xfId="24390" xr:uid="{00000000-0005-0000-0000-00006D1D0000}"/>
    <cellStyle name="Migliaia 15 3 2 2 2 3" xfId="16437" xr:uid="{00000000-0005-0000-0000-00006E1D0000}"/>
    <cellStyle name="Migliaia 15 3 2 2 2 4" xfId="21739" xr:uid="{00000000-0005-0000-0000-00006F1D0000}"/>
    <cellStyle name="Migliaia 15 3 2 3" xfId="2577" xr:uid="{00000000-0005-0000-0000-0000701D0000}"/>
    <cellStyle name="Migliaia 15 3 2 3 2" xfId="13271" xr:uid="{00000000-0005-0000-0000-0000711D0000}"/>
    <cellStyle name="Migliaia 15 3 2 3 2 2" xfId="19089" xr:uid="{00000000-0005-0000-0000-0000721D0000}"/>
    <cellStyle name="Migliaia 15 3 2 3 2 3" xfId="24391" xr:uid="{00000000-0005-0000-0000-0000731D0000}"/>
    <cellStyle name="Migliaia 15 3 2 3 3" xfId="16438" xr:uid="{00000000-0005-0000-0000-0000741D0000}"/>
    <cellStyle name="Migliaia 15 3 2 3 4" xfId="21740" xr:uid="{00000000-0005-0000-0000-0000751D0000}"/>
    <cellStyle name="Migliaia 15 3 2 4" xfId="2578" xr:uid="{00000000-0005-0000-0000-0000761D0000}"/>
    <cellStyle name="Migliaia 15 3 2 4 2" xfId="13272" xr:uid="{00000000-0005-0000-0000-0000771D0000}"/>
    <cellStyle name="Migliaia 15 3 2 4 2 2" xfId="19090" xr:uid="{00000000-0005-0000-0000-0000781D0000}"/>
    <cellStyle name="Migliaia 15 3 2 4 2 3" xfId="24392" xr:uid="{00000000-0005-0000-0000-0000791D0000}"/>
    <cellStyle name="Migliaia 15 3 2 4 3" xfId="16439" xr:uid="{00000000-0005-0000-0000-00007A1D0000}"/>
    <cellStyle name="Migliaia 15 3 2 4 4" xfId="21741" xr:uid="{00000000-0005-0000-0000-00007B1D0000}"/>
    <cellStyle name="Migliaia 15 3 2 5" xfId="2579" xr:uid="{00000000-0005-0000-0000-00007C1D0000}"/>
    <cellStyle name="Migliaia 15 3 2 5 2" xfId="13273" xr:uid="{00000000-0005-0000-0000-00007D1D0000}"/>
    <cellStyle name="Migliaia 15 3 2 5 2 2" xfId="19091" xr:uid="{00000000-0005-0000-0000-00007E1D0000}"/>
    <cellStyle name="Migliaia 15 3 2 5 2 3" xfId="24393" xr:uid="{00000000-0005-0000-0000-00007F1D0000}"/>
    <cellStyle name="Migliaia 15 3 2 5 3" xfId="16440" xr:uid="{00000000-0005-0000-0000-0000801D0000}"/>
    <cellStyle name="Migliaia 15 3 2 5 4" xfId="21742" xr:uid="{00000000-0005-0000-0000-0000811D0000}"/>
    <cellStyle name="Migliaia 15 3 2 6" xfId="2580" xr:uid="{00000000-0005-0000-0000-0000821D0000}"/>
    <cellStyle name="Migliaia 15 3 2 6 2" xfId="13274" xr:uid="{00000000-0005-0000-0000-0000831D0000}"/>
    <cellStyle name="Migliaia 15 3 2 6 2 2" xfId="19092" xr:uid="{00000000-0005-0000-0000-0000841D0000}"/>
    <cellStyle name="Migliaia 15 3 2 6 2 3" xfId="24394" xr:uid="{00000000-0005-0000-0000-0000851D0000}"/>
    <cellStyle name="Migliaia 15 3 2 6 3" xfId="16441" xr:uid="{00000000-0005-0000-0000-0000861D0000}"/>
    <cellStyle name="Migliaia 15 3 2 6 4" xfId="21743" xr:uid="{00000000-0005-0000-0000-0000871D0000}"/>
    <cellStyle name="Migliaia 15 3 3" xfId="2581" xr:uid="{00000000-0005-0000-0000-0000881D0000}"/>
    <cellStyle name="Migliaia 15 3 3 2" xfId="2582" xr:uid="{00000000-0005-0000-0000-0000891D0000}"/>
    <cellStyle name="Migliaia 15 3 3 2 2" xfId="13276" xr:uid="{00000000-0005-0000-0000-00008A1D0000}"/>
    <cellStyle name="Migliaia 15 3 3 2 2 2" xfId="19094" xr:uid="{00000000-0005-0000-0000-00008B1D0000}"/>
    <cellStyle name="Migliaia 15 3 3 2 2 3" xfId="24396" xr:uid="{00000000-0005-0000-0000-00008C1D0000}"/>
    <cellStyle name="Migliaia 15 3 3 2 3" xfId="16443" xr:uid="{00000000-0005-0000-0000-00008D1D0000}"/>
    <cellStyle name="Migliaia 15 3 3 2 4" xfId="21745" xr:uid="{00000000-0005-0000-0000-00008E1D0000}"/>
    <cellStyle name="Migliaia 15 3 3 3" xfId="2583" xr:uid="{00000000-0005-0000-0000-00008F1D0000}"/>
    <cellStyle name="Migliaia 15 3 3 3 2" xfId="13277" xr:uid="{00000000-0005-0000-0000-0000901D0000}"/>
    <cellStyle name="Migliaia 15 3 3 3 2 2" xfId="19095" xr:uid="{00000000-0005-0000-0000-0000911D0000}"/>
    <cellStyle name="Migliaia 15 3 3 3 2 3" xfId="24397" xr:uid="{00000000-0005-0000-0000-0000921D0000}"/>
    <cellStyle name="Migliaia 15 3 3 3 3" xfId="16444" xr:uid="{00000000-0005-0000-0000-0000931D0000}"/>
    <cellStyle name="Migliaia 15 3 3 3 4" xfId="21746" xr:uid="{00000000-0005-0000-0000-0000941D0000}"/>
    <cellStyle name="Migliaia 15 3 3 4" xfId="2584" xr:uid="{00000000-0005-0000-0000-0000951D0000}"/>
    <cellStyle name="Migliaia 15 3 3 4 2" xfId="13278" xr:uid="{00000000-0005-0000-0000-0000961D0000}"/>
    <cellStyle name="Migliaia 15 3 3 4 2 2" xfId="19096" xr:uid="{00000000-0005-0000-0000-0000971D0000}"/>
    <cellStyle name="Migliaia 15 3 3 4 2 3" xfId="24398" xr:uid="{00000000-0005-0000-0000-0000981D0000}"/>
    <cellStyle name="Migliaia 15 3 3 4 3" xfId="16445" xr:uid="{00000000-0005-0000-0000-0000991D0000}"/>
    <cellStyle name="Migliaia 15 3 3 4 4" xfId="21747" xr:uid="{00000000-0005-0000-0000-00009A1D0000}"/>
    <cellStyle name="Migliaia 15 3 3 5" xfId="2585" xr:uid="{00000000-0005-0000-0000-00009B1D0000}"/>
    <cellStyle name="Migliaia 15 3 3 5 2" xfId="13279" xr:uid="{00000000-0005-0000-0000-00009C1D0000}"/>
    <cellStyle name="Migliaia 15 3 3 5 2 2" xfId="19097" xr:uid="{00000000-0005-0000-0000-00009D1D0000}"/>
    <cellStyle name="Migliaia 15 3 3 5 2 3" xfId="24399" xr:uid="{00000000-0005-0000-0000-00009E1D0000}"/>
    <cellStyle name="Migliaia 15 3 3 5 3" xfId="16446" xr:uid="{00000000-0005-0000-0000-00009F1D0000}"/>
    <cellStyle name="Migliaia 15 3 3 5 4" xfId="21748" xr:uid="{00000000-0005-0000-0000-0000A01D0000}"/>
    <cellStyle name="Migliaia 15 3 3 6" xfId="13275" xr:uid="{00000000-0005-0000-0000-0000A11D0000}"/>
    <cellStyle name="Migliaia 15 3 3 6 2" xfId="19093" xr:uid="{00000000-0005-0000-0000-0000A21D0000}"/>
    <cellStyle name="Migliaia 15 3 3 6 3" xfId="24395" xr:uid="{00000000-0005-0000-0000-0000A31D0000}"/>
    <cellStyle name="Migliaia 15 3 3 7" xfId="16442" xr:uid="{00000000-0005-0000-0000-0000A41D0000}"/>
    <cellStyle name="Migliaia 15 3 3 8" xfId="21744" xr:uid="{00000000-0005-0000-0000-0000A51D0000}"/>
    <cellStyle name="Migliaia 15 3 4" xfId="2586" xr:uid="{00000000-0005-0000-0000-0000A61D0000}"/>
    <cellStyle name="Migliaia 15 3 4 2" xfId="11948" xr:uid="{00000000-0005-0000-0000-0000A71D0000}"/>
    <cellStyle name="Migliaia 15 3 4 3" xfId="11949" xr:uid="{00000000-0005-0000-0000-0000A81D0000}"/>
    <cellStyle name="Migliaia 15 3 4 3 2" xfId="15501" xr:uid="{00000000-0005-0000-0000-0000A91D0000}"/>
    <cellStyle name="Migliaia 15 3 4 3 2 2" xfId="20847" xr:uid="{00000000-0005-0000-0000-0000AA1D0000}"/>
    <cellStyle name="Migliaia 15 3 4 3 2 3" xfId="26149" xr:uid="{00000000-0005-0000-0000-0000AB1D0000}"/>
    <cellStyle name="Migliaia 15 3 4 3 3" xfId="18196" xr:uid="{00000000-0005-0000-0000-0000AC1D0000}"/>
    <cellStyle name="Migliaia 15 3 4 3 4" xfId="23498" xr:uid="{00000000-0005-0000-0000-0000AD1D0000}"/>
    <cellStyle name="Migliaia 15 3 4 4" xfId="13280" xr:uid="{00000000-0005-0000-0000-0000AE1D0000}"/>
    <cellStyle name="Migliaia 15 3 4 4 2" xfId="19098" xr:uid="{00000000-0005-0000-0000-0000AF1D0000}"/>
    <cellStyle name="Migliaia 15 3 4 4 3" xfId="24400" xr:uid="{00000000-0005-0000-0000-0000B01D0000}"/>
    <cellStyle name="Migliaia 15 3 4 5" xfId="16447" xr:uid="{00000000-0005-0000-0000-0000B11D0000}"/>
    <cellStyle name="Migliaia 15 3 4 6" xfId="21749" xr:uid="{00000000-0005-0000-0000-0000B21D0000}"/>
    <cellStyle name="Migliaia 15 3 5" xfId="2587" xr:uid="{00000000-0005-0000-0000-0000B31D0000}"/>
    <cellStyle name="Migliaia 15 3 5 2" xfId="11950" xr:uid="{00000000-0005-0000-0000-0000B41D0000}"/>
    <cellStyle name="Migliaia 15 3 5 2 2" xfId="15502" xr:uid="{00000000-0005-0000-0000-0000B51D0000}"/>
    <cellStyle name="Migliaia 15 3 5 2 2 2" xfId="20848" xr:uid="{00000000-0005-0000-0000-0000B61D0000}"/>
    <cellStyle name="Migliaia 15 3 5 2 2 3" xfId="26150" xr:uid="{00000000-0005-0000-0000-0000B71D0000}"/>
    <cellStyle name="Migliaia 15 3 5 2 3" xfId="18197" xr:uid="{00000000-0005-0000-0000-0000B81D0000}"/>
    <cellStyle name="Migliaia 15 3 5 2 4" xfId="23499" xr:uid="{00000000-0005-0000-0000-0000B91D0000}"/>
    <cellStyle name="Migliaia 15 3 5 3" xfId="13281" xr:uid="{00000000-0005-0000-0000-0000BA1D0000}"/>
    <cellStyle name="Migliaia 15 3 5 3 2" xfId="19099" xr:uid="{00000000-0005-0000-0000-0000BB1D0000}"/>
    <cellStyle name="Migliaia 15 3 5 3 3" xfId="24401" xr:uid="{00000000-0005-0000-0000-0000BC1D0000}"/>
    <cellStyle name="Migliaia 15 3 5 4" xfId="16448" xr:uid="{00000000-0005-0000-0000-0000BD1D0000}"/>
    <cellStyle name="Migliaia 15 3 5 5" xfId="21750" xr:uid="{00000000-0005-0000-0000-0000BE1D0000}"/>
    <cellStyle name="Migliaia 15 3 6" xfId="2588" xr:uid="{00000000-0005-0000-0000-0000BF1D0000}"/>
    <cellStyle name="Migliaia 15 3 6 2" xfId="13282" xr:uid="{00000000-0005-0000-0000-0000C01D0000}"/>
    <cellStyle name="Migliaia 15 3 6 2 2" xfId="19100" xr:uid="{00000000-0005-0000-0000-0000C11D0000}"/>
    <cellStyle name="Migliaia 15 3 6 2 3" xfId="24402" xr:uid="{00000000-0005-0000-0000-0000C21D0000}"/>
    <cellStyle name="Migliaia 15 3 6 3" xfId="16449" xr:uid="{00000000-0005-0000-0000-0000C31D0000}"/>
    <cellStyle name="Migliaia 15 3 6 4" xfId="21751" xr:uid="{00000000-0005-0000-0000-0000C41D0000}"/>
    <cellStyle name="Migliaia 15 3 7" xfId="2589" xr:uid="{00000000-0005-0000-0000-0000C51D0000}"/>
    <cellStyle name="Migliaia 15 3 7 2" xfId="13283" xr:uid="{00000000-0005-0000-0000-0000C61D0000}"/>
    <cellStyle name="Migliaia 15 3 7 2 2" xfId="19101" xr:uid="{00000000-0005-0000-0000-0000C71D0000}"/>
    <cellStyle name="Migliaia 15 3 7 2 3" xfId="24403" xr:uid="{00000000-0005-0000-0000-0000C81D0000}"/>
    <cellStyle name="Migliaia 15 3 7 3" xfId="16450" xr:uid="{00000000-0005-0000-0000-0000C91D0000}"/>
    <cellStyle name="Migliaia 15 3 7 4" xfId="21752" xr:uid="{00000000-0005-0000-0000-0000CA1D0000}"/>
    <cellStyle name="Migliaia 15 3 8" xfId="2590" xr:uid="{00000000-0005-0000-0000-0000CB1D0000}"/>
    <cellStyle name="Migliaia 15 3 8 2" xfId="13284" xr:uid="{00000000-0005-0000-0000-0000CC1D0000}"/>
    <cellStyle name="Migliaia 15 3 8 2 2" xfId="19102" xr:uid="{00000000-0005-0000-0000-0000CD1D0000}"/>
    <cellStyle name="Migliaia 15 3 8 2 3" xfId="24404" xr:uid="{00000000-0005-0000-0000-0000CE1D0000}"/>
    <cellStyle name="Migliaia 15 3 8 3" xfId="16451" xr:uid="{00000000-0005-0000-0000-0000CF1D0000}"/>
    <cellStyle name="Migliaia 15 3 8 4" xfId="21753"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5" xr:uid="{00000000-0005-0000-0000-0000D41D0000}"/>
    <cellStyle name="Migliaia 15 4 2 2 2 2" xfId="19103" xr:uid="{00000000-0005-0000-0000-0000D51D0000}"/>
    <cellStyle name="Migliaia 15 4 2 2 2 3" xfId="24405" xr:uid="{00000000-0005-0000-0000-0000D61D0000}"/>
    <cellStyle name="Migliaia 15 4 2 2 3" xfId="16452" xr:uid="{00000000-0005-0000-0000-0000D71D0000}"/>
    <cellStyle name="Migliaia 15 4 2 2 4" xfId="21754" xr:uid="{00000000-0005-0000-0000-0000D81D0000}"/>
    <cellStyle name="Migliaia 15 4 2 3" xfId="2594" xr:uid="{00000000-0005-0000-0000-0000D91D0000}"/>
    <cellStyle name="Migliaia 15 4 2 3 2" xfId="13286" xr:uid="{00000000-0005-0000-0000-0000DA1D0000}"/>
    <cellStyle name="Migliaia 15 4 2 3 2 2" xfId="19104" xr:uid="{00000000-0005-0000-0000-0000DB1D0000}"/>
    <cellStyle name="Migliaia 15 4 2 3 2 3" xfId="24406" xr:uid="{00000000-0005-0000-0000-0000DC1D0000}"/>
    <cellStyle name="Migliaia 15 4 2 3 3" xfId="16453" xr:uid="{00000000-0005-0000-0000-0000DD1D0000}"/>
    <cellStyle name="Migliaia 15 4 2 3 4" xfId="21755" xr:uid="{00000000-0005-0000-0000-0000DE1D0000}"/>
    <cellStyle name="Migliaia 15 4 3" xfId="2595" xr:uid="{00000000-0005-0000-0000-0000DF1D0000}"/>
    <cellStyle name="Migliaia 15 4 3 2" xfId="13287" xr:uid="{00000000-0005-0000-0000-0000E01D0000}"/>
    <cellStyle name="Migliaia 15 4 3 2 2" xfId="19105" xr:uid="{00000000-0005-0000-0000-0000E11D0000}"/>
    <cellStyle name="Migliaia 15 4 3 2 3" xfId="24407" xr:uid="{00000000-0005-0000-0000-0000E21D0000}"/>
    <cellStyle name="Migliaia 15 4 3 3" xfId="16454" xr:uid="{00000000-0005-0000-0000-0000E31D0000}"/>
    <cellStyle name="Migliaia 15 4 3 4" xfId="21756" xr:uid="{00000000-0005-0000-0000-0000E41D0000}"/>
    <cellStyle name="Migliaia 15 4 4" xfId="2596" xr:uid="{00000000-0005-0000-0000-0000E51D0000}"/>
    <cellStyle name="Migliaia 15 4 4 2" xfId="13288" xr:uid="{00000000-0005-0000-0000-0000E61D0000}"/>
    <cellStyle name="Migliaia 15 4 4 2 2" xfId="19106" xr:uid="{00000000-0005-0000-0000-0000E71D0000}"/>
    <cellStyle name="Migliaia 15 4 4 2 3" xfId="24408" xr:uid="{00000000-0005-0000-0000-0000E81D0000}"/>
    <cellStyle name="Migliaia 15 4 4 3" xfId="16455" xr:uid="{00000000-0005-0000-0000-0000E91D0000}"/>
    <cellStyle name="Migliaia 15 4 4 4" xfId="21757" xr:uid="{00000000-0005-0000-0000-0000EA1D0000}"/>
    <cellStyle name="Migliaia 15 4 5" xfId="2597" xr:uid="{00000000-0005-0000-0000-0000EB1D0000}"/>
    <cellStyle name="Migliaia 15 4 5 2" xfId="13289" xr:uid="{00000000-0005-0000-0000-0000EC1D0000}"/>
    <cellStyle name="Migliaia 15 4 5 2 2" xfId="19107" xr:uid="{00000000-0005-0000-0000-0000ED1D0000}"/>
    <cellStyle name="Migliaia 15 4 5 2 3" xfId="24409" xr:uid="{00000000-0005-0000-0000-0000EE1D0000}"/>
    <cellStyle name="Migliaia 15 4 5 3" xfId="16456" xr:uid="{00000000-0005-0000-0000-0000EF1D0000}"/>
    <cellStyle name="Migliaia 15 4 5 4" xfId="21758" xr:uid="{00000000-0005-0000-0000-0000F01D0000}"/>
    <cellStyle name="Migliaia 15 4 6" xfId="2598" xr:uid="{00000000-0005-0000-0000-0000F11D0000}"/>
    <cellStyle name="Migliaia 15 4 6 2" xfId="13290" xr:uid="{00000000-0005-0000-0000-0000F21D0000}"/>
    <cellStyle name="Migliaia 15 4 6 2 2" xfId="19108" xr:uid="{00000000-0005-0000-0000-0000F31D0000}"/>
    <cellStyle name="Migliaia 15 4 6 2 3" xfId="24410" xr:uid="{00000000-0005-0000-0000-0000F41D0000}"/>
    <cellStyle name="Migliaia 15 4 6 3" xfId="16457" xr:uid="{00000000-0005-0000-0000-0000F51D0000}"/>
    <cellStyle name="Migliaia 15 4 6 4" xfId="21759" xr:uid="{00000000-0005-0000-0000-0000F61D0000}"/>
    <cellStyle name="Migliaia 15 4 7" xfId="2599" xr:uid="{00000000-0005-0000-0000-0000F71D0000}"/>
    <cellStyle name="Migliaia 15 4 7 2" xfId="13291" xr:uid="{00000000-0005-0000-0000-0000F81D0000}"/>
    <cellStyle name="Migliaia 15 4 7 2 2" xfId="19109" xr:uid="{00000000-0005-0000-0000-0000F91D0000}"/>
    <cellStyle name="Migliaia 15 4 7 2 3" xfId="24411" xr:uid="{00000000-0005-0000-0000-0000FA1D0000}"/>
    <cellStyle name="Migliaia 15 4 7 3" xfId="16458" xr:uid="{00000000-0005-0000-0000-0000FB1D0000}"/>
    <cellStyle name="Migliaia 15 4 7 4" xfId="21760" xr:uid="{00000000-0005-0000-0000-0000FC1D0000}"/>
    <cellStyle name="Migliaia 15 5" xfId="2600" xr:uid="{00000000-0005-0000-0000-0000FD1D0000}"/>
    <cellStyle name="Migliaia 15 5 2" xfId="2601" xr:uid="{00000000-0005-0000-0000-0000FE1D0000}"/>
    <cellStyle name="Migliaia 15 5 2 2" xfId="13292" xr:uid="{00000000-0005-0000-0000-0000FF1D0000}"/>
    <cellStyle name="Migliaia 15 5 2 2 2" xfId="19110" xr:uid="{00000000-0005-0000-0000-0000001E0000}"/>
    <cellStyle name="Migliaia 15 5 2 2 3" xfId="24412" xr:uid="{00000000-0005-0000-0000-0000011E0000}"/>
    <cellStyle name="Migliaia 15 5 2 3" xfId="16459" xr:uid="{00000000-0005-0000-0000-0000021E0000}"/>
    <cellStyle name="Migliaia 15 5 2 4" xfId="21761" xr:uid="{00000000-0005-0000-0000-0000031E0000}"/>
    <cellStyle name="Migliaia 15 5 3" xfId="2602" xr:uid="{00000000-0005-0000-0000-0000041E0000}"/>
    <cellStyle name="Migliaia 15 5 3 2" xfId="13293" xr:uid="{00000000-0005-0000-0000-0000051E0000}"/>
    <cellStyle name="Migliaia 15 5 3 2 2" xfId="19111" xr:uid="{00000000-0005-0000-0000-0000061E0000}"/>
    <cellStyle name="Migliaia 15 5 3 2 3" xfId="24413" xr:uid="{00000000-0005-0000-0000-0000071E0000}"/>
    <cellStyle name="Migliaia 15 5 3 3" xfId="16460" xr:uid="{00000000-0005-0000-0000-0000081E0000}"/>
    <cellStyle name="Migliaia 15 5 3 4" xfId="21762" xr:uid="{00000000-0005-0000-0000-0000091E0000}"/>
    <cellStyle name="Migliaia 15 5 4" xfId="2603" xr:uid="{00000000-0005-0000-0000-00000A1E0000}"/>
    <cellStyle name="Migliaia 15 5 4 2" xfId="13294" xr:uid="{00000000-0005-0000-0000-00000B1E0000}"/>
    <cellStyle name="Migliaia 15 5 4 2 2" xfId="19112" xr:uid="{00000000-0005-0000-0000-00000C1E0000}"/>
    <cellStyle name="Migliaia 15 5 4 2 3" xfId="24414" xr:uid="{00000000-0005-0000-0000-00000D1E0000}"/>
    <cellStyle name="Migliaia 15 5 4 3" xfId="16461" xr:uid="{00000000-0005-0000-0000-00000E1E0000}"/>
    <cellStyle name="Migliaia 15 5 4 4" xfId="21763" xr:uid="{00000000-0005-0000-0000-00000F1E0000}"/>
    <cellStyle name="Migliaia 15 5 5" xfId="2604" xr:uid="{00000000-0005-0000-0000-0000101E0000}"/>
    <cellStyle name="Migliaia 15 5 5 2" xfId="13295" xr:uid="{00000000-0005-0000-0000-0000111E0000}"/>
    <cellStyle name="Migliaia 15 5 5 2 2" xfId="19113" xr:uid="{00000000-0005-0000-0000-0000121E0000}"/>
    <cellStyle name="Migliaia 15 5 5 2 3" xfId="24415" xr:uid="{00000000-0005-0000-0000-0000131E0000}"/>
    <cellStyle name="Migliaia 15 5 5 3" xfId="16462" xr:uid="{00000000-0005-0000-0000-0000141E0000}"/>
    <cellStyle name="Migliaia 15 5 5 4" xfId="21764" xr:uid="{00000000-0005-0000-0000-0000151E0000}"/>
    <cellStyle name="Migliaia 15 5 6" xfId="2605" xr:uid="{00000000-0005-0000-0000-0000161E0000}"/>
    <cellStyle name="Migliaia 15 5 6 2" xfId="13296" xr:uid="{00000000-0005-0000-0000-0000171E0000}"/>
    <cellStyle name="Migliaia 15 5 6 2 2" xfId="19114" xr:uid="{00000000-0005-0000-0000-0000181E0000}"/>
    <cellStyle name="Migliaia 15 5 6 2 3" xfId="24416" xr:uid="{00000000-0005-0000-0000-0000191E0000}"/>
    <cellStyle name="Migliaia 15 5 6 3" xfId="16463" xr:uid="{00000000-0005-0000-0000-00001A1E0000}"/>
    <cellStyle name="Migliaia 15 5 6 4" xfId="21765" xr:uid="{00000000-0005-0000-0000-00001B1E0000}"/>
    <cellStyle name="Migliaia 15 6" xfId="2606" xr:uid="{00000000-0005-0000-0000-00001C1E0000}"/>
    <cellStyle name="Migliaia 15 6 2" xfId="11951" xr:uid="{00000000-0005-0000-0000-00001D1E0000}"/>
    <cellStyle name="Migliaia 15 6 3" xfId="11952" xr:uid="{00000000-0005-0000-0000-00001E1E0000}"/>
    <cellStyle name="Migliaia 15 6 3 2" xfId="15503" xr:uid="{00000000-0005-0000-0000-00001F1E0000}"/>
    <cellStyle name="Migliaia 15 6 3 2 2" xfId="20849" xr:uid="{00000000-0005-0000-0000-0000201E0000}"/>
    <cellStyle name="Migliaia 15 6 3 2 3" xfId="26151" xr:uid="{00000000-0005-0000-0000-0000211E0000}"/>
    <cellStyle name="Migliaia 15 6 3 3" xfId="18198" xr:uid="{00000000-0005-0000-0000-0000221E0000}"/>
    <cellStyle name="Migliaia 15 6 3 4" xfId="23500" xr:uid="{00000000-0005-0000-0000-0000231E0000}"/>
    <cellStyle name="Migliaia 15 6 4" xfId="13297" xr:uid="{00000000-0005-0000-0000-0000241E0000}"/>
    <cellStyle name="Migliaia 15 6 4 2" xfId="19115" xr:uid="{00000000-0005-0000-0000-0000251E0000}"/>
    <cellStyle name="Migliaia 15 6 4 3" xfId="24417" xr:uid="{00000000-0005-0000-0000-0000261E0000}"/>
    <cellStyle name="Migliaia 15 6 5" xfId="16464" xr:uid="{00000000-0005-0000-0000-0000271E0000}"/>
    <cellStyle name="Migliaia 15 6 6" xfId="21766" xr:uid="{00000000-0005-0000-0000-0000281E0000}"/>
    <cellStyle name="Migliaia 15 7" xfId="2607" xr:uid="{00000000-0005-0000-0000-0000291E0000}"/>
    <cellStyle name="Migliaia 15 7 2" xfId="11953" xr:uid="{00000000-0005-0000-0000-00002A1E0000}"/>
    <cellStyle name="Migliaia 15 7 2 2" xfId="15504" xr:uid="{00000000-0005-0000-0000-00002B1E0000}"/>
    <cellStyle name="Migliaia 15 7 2 2 2" xfId="20850" xr:uid="{00000000-0005-0000-0000-00002C1E0000}"/>
    <cellStyle name="Migliaia 15 7 2 2 3" xfId="26152" xr:uid="{00000000-0005-0000-0000-00002D1E0000}"/>
    <cellStyle name="Migliaia 15 7 2 3" xfId="18199" xr:uid="{00000000-0005-0000-0000-00002E1E0000}"/>
    <cellStyle name="Migliaia 15 7 2 4" xfId="23501" xr:uid="{00000000-0005-0000-0000-00002F1E0000}"/>
    <cellStyle name="Migliaia 15 7 3" xfId="13298" xr:uid="{00000000-0005-0000-0000-0000301E0000}"/>
    <cellStyle name="Migliaia 15 7 3 2" xfId="19116" xr:uid="{00000000-0005-0000-0000-0000311E0000}"/>
    <cellStyle name="Migliaia 15 7 3 3" xfId="24418" xr:uid="{00000000-0005-0000-0000-0000321E0000}"/>
    <cellStyle name="Migliaia 15 7 4" xfId="16465" xr:uid="{00000000-0005-0000-0000-0000331E0000}"/>
    <cellStyle name="Migliaia 15 7 5" xfId="21767" xr:uid="{00000000-0005-0000-0000-0000341E0000}"/>
    <cellStyle name="Migliaia 15 8" xfId="2608" xr:uid="{00000000-0005-0000-0000-0000351E0000}"/>
    <cellStyle name="Migliaia 15 8 2" xfId="11954" xr:uid="{00000000-0005-0000-0000-0000361E0000}"/>
    <cellStyle name="Migliaia 15 8 2 2" xfId="15505" xr:uid="{00000000-0005-0000-0000-0000371E0000}"/>
    <cellStyle name="Migliaia 15 8 2 2 2" xfId="20851" xr:uid="{00000000-0005-0000-0000-0000381E0000}"/>
    <cellStyle name="Migliaia 15 8 2 2 3" xfId="26153" xr:uid="{00000000-0005-0000-0000-0000391E0000}"/>
    <cellStyle name="Migliaia 15 8 2 3" xfId="18200" xr:uid="{00000000-0005-0000-0000-00003A1E0000}"/>
    <cellStyle name="Migliaia 15 8 2 4" xfId="23502" xr:uid="{00000000-0005-0000-0000-00003B1E0000}"/>
    <cellStyle name="Migliaia 15 8 3" xfId="13299" xr:uid="{00000000-0005-0000-0000-00003C1E0000}"/>
    <cellStyle name="Migliaia 15 8 3 2" xfId="19117" xr:uid="{00000000-0005-0000-0000-00003D1E0000}"/>
    <cellStyle name="Migliaia 15 8 3 3" xfId="24419" xr:uid="{00000000-0005-0000-0000-00003E1E0000}"/>
    <cellStyle name="Migliaia 15 8 4" xfId="16466" xr:uid="{00000000-0005-0000-0000-00003F1E0000}"/>
    <cellStyle name="Migliaia 15 8 5" xfId="21768" xr:uid="{00000000-0005-0000-0000-0000401E0000}"/>
    <cellStyle name="Migliaia 15 9" xfId="2609" xr:uid="{00000000-0005-0000-0000-0000411E0000}"/>
    <cellStyle name="Migliaia 15 9 2" xfId="13300" xr:uid="{00000000-0005-0000-0000-0000421E0000}"/>
    <cellStyle name="Migliaia 15 9 2 2" xfId="19118" xr:uid="{00000000-0005-0000-0000-0000431E0000}"/>
    <cellStyle name="Migliaia 15 9 2 3" xfId="24420" xr:uid="{00000000-0005-0000-0000-0000441E0000}"/>
    <cellStyle name="Migliaia 15 9 3" xfId="16467" xr:uid="{00000000-0005-0000-0000-0000451E0000}"/>
    <cellStyle name="Migliaia 15 9 4" xfId="21769" xr:uid="{00000000-0005-0000-0000-0000461E0000}"/>
    <cellStyle name="Migliaia 16" xfId="259" xr:uid="{00000000-0005-0000-0000-0000471E0000}"/>
    <cellStyle name="Migliaia 16 10" xfId="13301" xr:uid="{00000000-0005-0000-0000-0000481E0000}"/>
    <cellStyle name="Migliaia 16 10 2" xfId="19119" xr:uid="{00000000-0005-0000-0000-0000491E0000}"/>
    <cellStyle name="Migliaia 16 10 3" xfId="24421" xr:uid="{00000000-0005-0000-0000-00004A1E0000}"/>
    <cellStyle name="Migliaia 16 11" xfId="16468" xr:uid="{00000000-0005-0000-0000-00004B1E0000}"/>
    <cellStyle name="Migliaia 16 12" xfId="21770"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2" xr:uid="{00000000-0005-0000-0000-0000511E0000}"/>
    <cellStyle name="Migliaia 16 2 2 2 2 2" xfId="19120" xr:uid="{00000000-0005-0000-0000-0000521E0000}"/>
    <cellStyle name="Migliaia 16 2 2 2 2 3" xfId="24422" xr:uid="{00000000-0005-0000-0000-0000531E0000}"/>
    <cellStyle name="Migliaia 16 2 2 2 3" xfId="16469" xr:uid="{00000000-0005-0000-0000-0000541E0000}"/>
    <cellStyle name="Migliaia 16 2 2 2 4" xfId="21771" xr:uid="{00000000-0005-0000-0000-0000551E0000}"/>
    <cellStyle name="Migliaia 16 2 2 3" xfId="11955" xr:uid="{00000000-0005-0000-0000-0000561E0000}"/>
    <cellStyle name="Migliaia 16 2 2 3 2" xfId="15506" xr:uid="{00000000-0005-0000-0000-0000571E0000}"/>
    <cellStyle name="Migliaia 16 2 2 3 2 2" xfId="20852" xr:uid="{00000000-0005-0000-0000-0000581E0000}"/>
    <cellStyle name="Migliaia 16 2 2 3 2 3" xfId="26154" xr:uid="{00000000-0005-0000-0000-0000591E0000}"/>
    <cellStyle name="Migliaia 16 2 2 3 3" xfId="18201" xr:uid="{00000000-0005-0000-0000-00005A1E0000}"/>
    <cellStyle name="Migliaia 16 2 2 3 4" xfId="23503" xr:uid="{00000000-0005-0000-0000-00005B1E0000}"/>
    <cellStyle name="Migliaia 16 2 3" xfId="2614" xr:uid="{00000000-0005-0000-0000-00005C1E0000}"/>
    <cellStyle name="Migliaia 16 2 3 2" xfId="11956" xr:uid="{00000000-0005-0000-0000-00005D1E0000}"/>
    <cellStyle name="Migliaia 16 2 3 2 2" xfId="15507" xr:uid="{00000000-0005-0000-0000-00005E1E0000}"/>
    <cellStyle name="Migliaia 16 2 3 2 2 2" xfId="20853" xr:uid="{00000000-0005-0000-0000-00005F1E0000}"/>
    <cellStyle name="Migliaia 16 2 3 2 2 3" xfId="26155" xr:uid="{00000000-0005-0000-0000-0000601E0000}"/>
    <cellStyle name="Migliaia 16 2 3 2 3" xfId="18202" xr:uid="{00000000-0005-0000-0000-0000611E0000}"/>
    <cellStyle name="Migliaia 16 2 3 2 4" xfId="23504" xr:uid="{00000000-0005-0000-0000-0000621E0000}"/>
    <cellStyle name="Migliaia 16 2 3 3" xfId="13303" xr:uid="{00000000-0005-0000-0000-0000631E0000}"/>
    <cellStyle name="Migliaia 16 2 3 3 2" xfId="19121" xr:uid="{00000000-0005-0000-0000-0000641E0000}"/>
    <cellStyle name="Migliaia 16 2 3 3 3" xfId="24423" xr:uid="{00000000-0005-0000-0000-0000651E0000}"/>
    <cellStyle name="Migliaia 16 2 3 4" xfId="16470" xr:uid="{00000000-0005-0000-0000-0000661E0000}"/>
    <cellStyle name="Migliaia 16 2 3 5" xfId="21772" xr:uid="{00000000-0005-0000-0000-0000671E0000}"/>
    <cellStyle name="Migliaia 16 2 4" xfId="2615" xr:uid="{00000000-0005-0000-0000-0000681E0000}"/>
    <cellStyle name="Migliaia 16 2 4 2" xfId="13304" xr:uid="{00000000-0005-0000-0000-0000691E0000}"/>
    <cellStyle name="Migliaia 16 2 4 2 2" xfId="19122" xr:uid="{00000000-0005-0000-0000-00006A1E0000}"/>
    <cellStyle name="Migliaia 16 2 4 2 3" xfId="24424" xr:uid="{00000000-0005-0000-0000-00006B1E0000}"/>
    <cellStyle name="Migliaia 16 2 4 3" xfId="16471" xr:uid="{00000000-0005-0000-0000-00006C1E0000}"/>
    <cellStyle name="Migliaia 16 2 4 4" xfId="21773" xr:uid="{00000000-0005-0000-0000-00006D1E0000}"/>
    <cellStyle name="Migliaia 16 2 5" xfId="2616" xr:uid="{00000000-0005-0000-0000-00006E1E0000}"/>
    <cellStyle name="Migliaia 16 2 5 2" xfId="13305" xr:uid="{00000000-0005-0000-0000-00006F1E0000}"/>
    <cellStyle name="Migliaia 16 2 5 2 2" xfId="19123" xr:uid="{00000000-0005-0000-0000-0000701E0000}"/>
    <cellStyle name="Migliaia 16 2 5 2 3" xfId="24425" xr:uid="{00000000-0005-0000-0000-0000711E0000}"/>
    <cellStyle name="Migliaia 16 2 5 3" xfId="16472" xr:uid="{00000000-0005-0000-0000-0000721E0000}"/>
    <cellStyle name="Migliaia 16 2 5 4" xfId="21774" xr:uid="{00000000-0005-0000-0000-0000731E0000}"/>
    <cellStyle name="Migliaia 16 2 6" xfId="2617" xr:uid="{00000000-0005-0000-0000-0000741E0000}"/>
    <cellStyle name="Migliaia 16 2 6 2" xfId="13306" xr:uid="{00000000-0005-0000-0000-0000751E0000}"/>
    <cellStyle name="Migliaia 16 2 6 2 2" xfId="19124" xr:uid="{00000000-0005-0000-0000-0000761E0000}"/>
    <cellStyle name="Migliaia 16 2 6 2 3" xfId="24426" xr:uid="{00000000-0005-0000-0000-0000771E0000}"/>
    <cellStyle name="Migliaia 16 2 6 3" xfId="16473" xr:uid="{00000000-0005-0000-0000-0000781E0000}"/>
    <cellStyle name="Migliaia 16 2 6 4" xfId="21775"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7" xr:uid="{00000000-0005-0000-0000-00007F1E0000}"/>
    <cellStyle name="Migliaia 16 3 2 2 2 2 2" xfId="19125" xr:uid="{00000000-0005-0000-0000-0000801E0000}"/>
    <cellStyle name="Migliaia 16 3 2 2 2 2 3" xfId="24427" xr:uid="{00000000-0005-0000-0000-0000811E0000}"/>
    <cellStyle name="Migliaia 16 3 2 2 2 3" xfId="16474" xr:uid="{00000000-0005-0000-0000-0000821E0000}"/>
    <cellStyle name="Migliaia 16 3 2 2 2 4" xfId="21776" xr:uid="{00000000-0005-0000-0000-0000831E0000}"/>
    <cellStyle name="Migliaia 16 3 2 3" xfId="2622" xr:uid="{00000000-0005-0000-0000-0000841E0000}"/>
    <cellStyle name="Migliaia 16 3 2 3 2" xfId="13308" xr:uid="{00000000-0005-0000-0000-0000851E0000}"/>
    <cellStyle name="Migliaia 16 3 2 3 2 2" xfId="19126" xr:uid="{00000000-0005-0000-0000-0000861E0000}"/>
    <cellStyle name="Migliaia 16 3 2 3 2 3" xfId="24428" xr:uid="{00000000-0005-0000-0000-0000871E0000}"/>
    <cellStyle name="Migliaia 16 3 2 3 3" xfId="16475" xr:uid="{00000000-0005-0000-0000-0000881E0000}"/>
    <cellStyle name="Migliaia 16 3 2 3 4" xfId="21777" xr:uid="{00000000-0005-0000-0000-0000891E0000}"/>
    <cellStyle name="Migliaia 16 3 2 4" xfId="2623" xr:uid="{00000000-0005-0000-0000-00008A1E0000}"/>
    <cellStyle name="Migliaia 16 3 2 4 2" xfId="13309" xr:uid="{00000000-0005-0000-0000-00008B1E0000}"/>
    <cellStyle name="Migliaia 16 3 2 4 2 2" xfId="19127" xr:uid="{00000000-0005-0000-0000-00008C1E0000}"/>
    <cellStyle name="Migliaia 16 3 2 4 2 3" xfId="24429" xr:uid="{00000000-0005-0000-0000-00008D1E0000}"/>
    <cellStyle name="Migliaia 16 3 2 4 3" xfId="16476" xr:uid="{00000000-0005-0000-0000-00008E1E0000}"/>
    <cellStyle name="Migliaia 16 3 2 4 4" xfId="21778" xr:uid="{00000000-0005-0000-0000-00008F1E0000}"/>
    <cellStyle name="Migliaia 16 3 2 5" xfId="2624" xr:uid="{00000000-0005-0000-0000-0000901E0000}"/>
    <cellStyle name="Migliaia 16 3 2 5 2" xfId="13310" xr:uid="{00000000-0005-0000-0000-0000911E0000}"/>
    <cellStyle name="Migliaia 16 3 2 5 2 2" xfId="19128" xr:uid="{00000000-0005-0000-0000-0000921E0000}"/>
    <cellStyle name="Migliaia 16 3 2 5 2 3" xfId="24430" xr:uid="{00000000-0005-0000-0000-0000931E0000}"/>
    <cellStyle name="Migliaia 16 3 2 5 3" xfId="16477" xr:uid="{00000000-0005-0000-0000-0000941E0000}"/>
    <cellStyle name="Migliaia 16 3 2 5 4" xfId="21779" xr:uid="{00000000-0005-0000-0000-0000951E0000}"/>
    <cellStyle name="Migliaia 16 3 2 6" xfId="2625" xr:uid="{00000000-0005-0000-0000-0000961E0000}"/>
    <cellStyle name="Migliaia 16 3 2 6 2" xfId="13311" xr:uid="{00000000-0005-0000-0000-0000971E0000}"/>
    <cellStyle name="Migliaia 16 3 2 6 2 2" xfId="19129" xr:uid="{00000000-0005-0000-0000-0000981E0000}"/>
    <cellStyle name="Migliaia 16 3 2 6 2 3" xfId="24431" xr:uid="{00000000-0005-0000-0000-0000991E0000}"/>
    <cellStyle name="Migliaia 16 3 2 6 3" xfId="16478" xr:uid="{00000000-0005-0000-0000-00009A1E0000}"/>
    <cellStyle name="Migliaia 16 3 2 6 4" xfId="21780" xr:uid="{00000000-0005-0000-0000-00009B1E0000}"/>
    <cellStyle name="Migliaia 16 3 3" xfId="2626" xr:uid="{00000000-0005-0000-0000-00009C1E0000}"/>
    <cellStyle name="Migliaia 16 3 3 2" xfId="2627" xr:uid="{00000000-0005-0000-0000-00009D1E0000}"/>
    <cellStyle name="Migliaia 16 3 3 2 2" xfId="13313" xr:uid="{00000000-0005-0000-0000-00009E1E0000}"/>
    <cellStyle name="Migliaia 16 3 3 2 2 2" xfId="19131" xr:uid="{00000000-0005-0000-0000-00009F1E0000}"/>
    <cellStyle name="Migliaia 16 3 3 2 2 3" xfId="24433" xr:uid="{00000000-0005-0000-0000-0000A01E0000}"/>
    <cellStyle name="Migliaia 16 3 3 2 3" xfId="16480" xr:uid="{00000000-0005-0000-0000-0000A11E0000}"/>
    <cellStyle name="Migliaia 16 3 3 2 4" xfId="21782" xr:uid="{00000000-0005-0000-0000-0000A21E0000}"/>
    <cellStyle name="Migliaia 16 3 3 3" xfId="2628" xr:uid="{00000000-0005-0000-0000-0000A31E0000}"/>
    <cellStyle name="Migliaia 16 3 3 3 2" xfId="13314" xr:uid="{00000000-0005-0000-0000-0000A41E0000}"/>
    <cellStyle name="Migliaia 16 3 3 3 2 2" xfId="19132" xr:uid="{00000000-0005-0000-0000-0000A51E0000}"/>
    <cellStyle name="Migliaia 16 3 3 3 2 3" xfId="24434" xr:uid="{00000000-0005-0000-0000-0000A61E0000}"/>
    <cellStyle name="Migliaia 16 3 3 3 3" xfId="16481" xr:uid="{00000000-0005-0000-0000-0000A71E0000}"/>
    <cellStyle name="Migliaia 16 3 3 3 4" xfId="21783" xr:uid="{00000000-0005-0000-0000-0000A81E0000}"/>
    <cellStyle name="Migliaia 16 3 3 4" xfId="2629" xr:uid="{00000000-0005-0000-0000-0000A91E0000}"/>
    <cellStyle name="Migliaia 16 3 3 4 2" xfId="13315" xr:uid="{00000000-0005-0000-0000-0000AA1E0000}"/>
    <cellStyle name="Migliaia 16 3 3 4 2 2" xfId="19133" xr:uid="{00000000-0005-0000-0000-0000AB1E0000}"/>
    <cellStyle name="Migliaia 16 3 3 4 2 3" xfId="24435" xr:uid="{00000000-0005-0000-0000-0000AC1E0000}"/>
    <cellStyle name="Migliaia 16 3 3 4 3" xfId="16482" xr:uid="{00000000-0005-0000-0000-0000AD1E0000}"/>
    <cellStyle name="Migliaia 16 3 3 4 4" xfId="21784" xr:uid="{00000000-0005-0000-0000-0000AE1E0000}"/>
    <cellStyle name="Migliaia 16 3 3 5" xfId="2630" xr:uid="{00000000-0005-0000-0000-0000AF1E0000}"/>
    <cellStyle name="Migliaia 16 3 3 5 2" xfId="13316" xr:uid="{00000000-0005-0000-0000-0000B01E0000}"/>
    <cellStyle name="Migliaia 16 3 3 5 2 2" xfId="19134" xr:uid="{00000000-0005-0000-0000-0000B11E0000}"/>
    <cellStyle name="Migliaia 16 3 3 5 2 3" xfId="24436" xr:uid="{00000000-0005-0000-0000-0000B21E0000}"/>
    <cellStyle name="Migliaia 16 3 3 5 3" xfId="16483" xr:uid="{00000000-0005-0000-0000-0000B31E0000}"/>
    <cellStyle name="Migliaia 16 3 3 5 4" xfId="21785" xr:uid="{00000000-0005-0000-0000-0000B41E0000}"/>
    <cellStyle name="Migliaia 16 3 3 6" xfId="13312" xr:uid="{00000000-0005-0000-0000-0000B51E0000}"/>
    <cellStyle name="Migliaia 16 3 3 6 2" xfId="19130" xr:uid="{00000000-0005-0000-0000-0000B61E0000}"/>
    <cellStyle name="Migliaia 16 3 3 6 3" xfId="24432" xr:uid="{00000000-0005-0000-0000-0000B71E0000}"/>
    <cellStyle name="Migliaia 16 3 3 7" xfId="16479" xr:uid="{00000000-0005-0000-0000-0000B81E0000}"/>
    <cellStyle name="Migliaia 16 3 3 8" xfId="21781" xr:uid="{00000000-0005-0000-0000-0000B91E0000}"/>
    <cellStyle name="Migliaia 16 3 4" xfId="2631" xr:uid="{00000000-0005-0000-0000-0000BA1E0000}"/>
    <cellStyle name="Migliaia 16 3 4 2" xfId="11957" xr:uid="{00000000-0005-0000-0000-0000BB1E0000}"/>
    <cellStyle name="Migliaia 16 3 4 3" xfId="11958" xr:uid="{00000000-0005-0000-0000-0000BC1E0000}"/>
    <cellStyle name="Migliaia 16 3 4 3 2" xfId="15508" xr:uid="{00000000-0005-0000-0000-0000BD1E0000}"/>
    <cellStyle name="Migliaia 16 3 4 3 2 2" xfId="20854" xr:uid="{00000000-0005-0000-0000-0000BE1E0000}"/>
    <cellStyle name="Migliaia 16 3 4 3 2 3" xfId="26156" xr:uid="{00000000-0005-0000-0000-0000BF1E0000}"/>
    <cellStyle name="Migliaia 16 3 4 3 3" xfId="18203" xr:uid="{00000000-0005-0000-0000-0000C01E0000}"/>
    <cellStyle name="Migliaia 16 3 4 3 4" xfId="23505" xr:uid="{00000000-0005-0000-0000-0000C11E0000}"/>
    <cellStyle name="Migliaia 16 3 4 4" xfId="13317" xr:uid="{00000000-0005-0000-0000-0000C21E0000}"/>
    <cellStyle name="Migliaia 16 3 4 4 2" xfId="19135" xr:uid="{00000000-0005-0000-0000-0000C31E0000}"/>
    <cellStyle name="Migliaia 16 3 4 4 3" xfId="24437" xr:uid="{00000000-0005-0000-0000-0000C41E0000}"/>
    <cellStyle name="Migliaia 16 3 4 5" xfId="16484" xr:uid="{00000000-0005-0000-0000-0000C51E0000}"/>
    <cellStyle name="Migliaia 16 3 4 6" xfId="21786" xr:uid="{00000000-0005-0000-0000-0000C61E0000}"/>
    <cellStyle name="Migliaia 16 3 5" xfId="2632" xr:uid="{00000000-0005-0000-0000-0000C71E0000}"/>
    <cellStyle name="Migliaia 16 3 5 2" xfId="11959" xr:uid="{00000000-0005-0000-0000-0000C81E0000}"/>
    <cellStyle name="Migliaia 16 3 5 2 2" xfId="15509" xr:uid="{00000000-0005-0000-0000-0000C91E0000}"/>
    <cellStyle name="Migliaia 16 3 5 2 2 2" xfId="20855" xr:uid="{00000000-0005-0000-0000-0000CA1E0000}"/>
    <cellStyle name="Migliaia 16 3 5 2 2 3" xfId="26157" xr:uid="{00000000-0005-0000-0000-0000CB1E0000}"/>
    <cellStyle name="Migliaia 16 3 5 2 3" xfId="18204" xr:uid="{00000000-0005-0000-0000-0000CC1E0000}"/>
    <cellStyle name="Migliaia 16 3 5 2 4" xfId="23506" xr:uid="{00000000-0005-0000-0000-0000CD1E0000}"/>
    <cellStyle name="Migliaia 16 3 5 3" xfId="13318" xr:uid="{00000000-0005-0000-0000-0000CE1E0000}"/>
    <cellStyle name="Migliaia 16 3 5 3 2" xfId="19136" xr:uid="{00000000-0005-0000-0000-0000CF1E0000}"/>
    <cellStyle name="Migliaia 16 3 5 3 3" xfId="24438" xr:uid="{00000000-0005-0000-0000-0000D01E0000}"/>
    <cellStyle name="Migliaia 16 3 5 4" xfId="16485" xr:uid="{00000000-0005-0000-0000-0000D11E0000}"/>
    <cellStyle name="Migliaia 16 3 5 5" xfId="21787" xr:uid="{00000000-0005-0000-0000-0000D21E0000}"/>
    <cellStyle name="Migliaia 16 3 6" xfId="2633" xr:uid="{00000000-0005-0000-0000-0000D31E0000}"/>
    <cellStyle name="Migliaia 16 3 6 2" xfId="13319" xr:uid="{00000000-0005-0000-0000-0000D41E0000}"/>
    <cellStyle name="Migliaia 16 3 6 2 2" xfId="19137" xr:uid="{00000000-0005-0000-0000-0000D51E0000}"/>
    <cellStyle name="Migliaia 16 3 6 2 3" xfId="24439" xr:uid="{00000000-0005-0000-0000-0000D61E0000}"/>
    <cellStyle name="Migliaia 16 3 6 3" xfId="16486" xr:uid="{00000000-0005-0000-0000-0000D71E0000}"/>
    <cellStyle name="Migliaia 16 3 6 4" xfId="21788" xr:uid="{00000000-0005-0000-0000-0000D81E0000}"/>
    <cellStyle name="Migliaia 16 3 7" xfId="2634" xr:uid="{00000000-0005-0000-0000-0000D91E0000}"/>
    <cellStyle name="Migliaia 16 3 7 2" xfId="13320" xr:uid="{00000000-0005-0000-0000-0000DA1E0000}"/>
    <cellStyle name="Migliaia 16 3 7 2 2" xfId="19138" xr:uid="{00000000-0005-0000-0000-0000DB1E0000}"/>
    <cellStyle name="Migliaia 16 3 7 2 3" xfId="24440" xr:uid="{00000000-0005-0000-0000-0000DC1E0000}"/>
    <cellStyle name="Migliaia 16 3 7 3" xfId="16487" xr:uid="{00000000-0005-0000-0000-0000DD1E0000}"/>
    <cellStyle name="Migliaia 16 3 7 4" xfId="21789" xr:uid="{00000000-0005-0000-0000-0000DE1E0000}"/>
    <cellStyle name="Migliaia 16 3 8" xfId="2635" xr:uid="{00000000-0005-0000-0000-0000DF1E0000}"/>
    <cellStyle name="Migliaia 16 3 8 2" xfId="13321" xr:uid="{00000000-0005-0000-0000-0000E01E0000}"/>
    <cellStyle name="Migliaia 16 3 8 2 2" xfId="19139" xr:uid="{00000000-0005-0000-0000-0000E11E0000}"/>
    <cellStyle name="Migliaia 16 3 8 2 3" xfId="24441" xr:uid="{00000000-0005-0000-0000-0000E21E0000}"/>
    <cellStyle name="Migliaia 16 3 8 3" xfId="16488" xr:uid="{00000000-0005-0000-0000-0000E31E0000}"/>
    <cellStyle name="Migliaia 16 3 8 4" xfId="21790"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2" xr:uid="{00000000-0005-0000-0000-0000E81E0000}"/>
    <cellStyle name="Migliaia 16 4 2 2 2 2" xfId="19140" xr:uid="{00000000-0005-0000-0000-0000E91E0000}"/>
    <cellStyle name="Migliaia 16 4 2 2 2 3" xfId="24442" xr:uid="{00000000-0005-0000-0000-0000EA1E0000}"/>
    <cellStyle name="Migliaia 16 4 2 2 3" xfId="16489" xr:uid="{00000000-0005-0000-0000-0000EB1E0000}"/>
    <cellStyle name="Migliaia 16 4 2 2 4" xfId="21791" xr:uid="{00000000-0005-0000-0000-0000EC1E0000}"/>
    <cellStyle name="Migliaia 16 4 2 3" xfId="2639" xr:uid="{00000000-0005-0000-0000-0000ED1E0000}"/>
    <cellStyle name="Migliaia 16 4 2 3 2" xfId="13323" xr:uid="{00000000-0005-0000-0000-0000EE1E0000}"/>
    <cellStyle name="Migliaia 16 4 2 3 2 2" xfId="19141" xr:uid="{00000000-0005-0000-0000-0000EF1E0000}"/>
    <cellStyle name="Migliaia 16 4 2 3 2 3" xfId="24443" xr:uid="{00000000-0005-0000-0000-0000F01E0000}"/>
    <cellStyle name="Migliaia 16 4 2 3 3" xfId="16490" xr:uid="{00000000-0005-0000-0000-0000F11E0000}"/>
    <cellStyle name="Migliaia 16 4 2 3 4" xfId="21792" xr:uid="{00000000-0005-0000-0000-0000F21E0000}"/>
    <cellStyle name="Migliaia 16 4 3" xfId="2640" xr:uid="{00000000-0005-0000-0000-0000F31E0000}"/>
    <cellStyle name="Migliaia 16 4 3 2" xfId="13324" xr:uid="{00000000-0005-0000-0000-0000F41E0000}"/>
    <cellStyle name="Migliaia 16 4 3 2 2" xfId="19142" xr:uid="{00000000-0005-0000-0000-0000F51E0000}"/>
    <cellStyle name="Migliaia 16 4 3 2 3" xfId="24444" xr:uid="{00000000-0005-0000-0000-0000F61E0000}"/>
    <cellStyle name="Migliaia 16 4 3 3" xfId="16491" xr:uid="{00000000-0005-0000-0000-0000F71E0000}"/>
    <cellStyle name="Migliaia 16 4 3 4" xfId="21793" xr:uid="{00000000-0005-0000-0000-0000F81E0000}"/>
    <cellStyle name="Migliaia 16 4 4" xfId="2641" xr:uid="{00000000-0005-0000-0000-0000F91E0000}"/>
    <cellStyle name="Migliaia 16 4 4 2" xfId="13325" xr:uid="{00000000-0005-0000-0000-0000FA1E0000}"/>
    <cellStyle name="Migliaia 16 4 4 2 2" xfId="19143" xr:uid="{00000000-0005-0000-0000-0000FB1E0000}"/>
    <cellStyle name="Migliaia 16 4 4 2 3" xfId="24445" xr:uid="{00000000-0005-0000-0000-0000FC1E0000}"/>
    <cellStyle name="Migliaia 16 4 4 3" xfId="16492" xr:uid="{00000000-0005-0000-0000-0000FD1E0000}"/>
    <cellStyle name="Migliaia 16 4 4 4" xfId="21794" xr:uid="{00000000-0005-0000-0000-0000FE1E0000}"/>
    <cellStyle name="Migliaia 16 4 5" xfId="2642" xr:uid="{00000000-0005-0000-0000-0000FF1E0000}"/>
    <cellStyle name="Migliaia 16 4 5 2" xfId="13326" xr:uid="{00000000-0005-0000-0000-0000001F0000}"/>
    <cellStyle name="Migliaia 16 4 5 2 2" xfId="19144" xr:uid="{00000000-0005-0000-0000-0000011F0000}"/>
    <cellStyle name="Migliaia 16 4 5 2 3" xfId="24446" xr:uid="{00000000-0005-0000-0000-0000021F0000}"/>
    <cellStyle name="Migliaia 16 4 5 3" xfId="16493" xr:uid="{00000000-0005-0000-0000-0000031F0000}"/>
    <cellStyle name="Migliaia 16 4 5 4" xfId="21795" xr:uid="{00000000-0005-0000-0000-0000041F0000}"/>
    <cellStyle name="Migliaia 16 4 6" xfId="2643" xr:uid="{00000000-0005-0000-0000-0000051F0000}"/>
    <cellStyle name="Migliaia 16 4 6 2" xfId="13327" xr:uid="{00000000-0005-0000-0000-0000061F0000}"/>
    <cellStyle name="Migliaia 16 4 6 2 2" xfId="19145" xr:uid="{00000000-0005-0000-0000-0000071F0000}"/>
    <cellStyle name="Migliaia 16 4 6 2 3" xfId="24447" xr:uid="{00000000-0005-0000-0000-0000081F0000}"/>
    <cellStyle name="Migliaia 16 4 6 3" xfId="16494" xr:uid="{00000000-0005-0000-0000-0000091F0000}"/>
    <cellStyle name="Migliaia 16 4 6 4" xfId="21796" xr:uid="{00000000-0005-0000-0000-00000A1F0000}"/>
    <cellStyle name="Migliaia 16 4 7" xfId="2644" xr:uid="{00000000-0005-0000-0000-00000B1F0000}"/>
    <cellStyle name="Migliaia 16 4 7 2" xfId="13328" xr:uid="{00000000-0005-0000-0000-00000C1F0000}"/>
    <cellStyle name="Migliaia 16 4 7 2 2" xfId="19146" xr:uid="{00000000-0005-0000-0000-00000D1F0000}"/>
    <cellStyle name="Migliaia 16 4 7 2 3" xfId="24448" xr:uid="{00000000-0005-0000-0000-00000E1F0000}"/>
    <cellStyle name="Migliaia 16 4 7 3" xfId="16495" xr:uid="{00000000-0005-0000-0000-00000F1F0000}"/>
    <cellStyle name="Migliaia 16 4 7 4" xfId="21797" xr:uid="{00000000-0005-0000-0000-0000101F0000}"/>
    <cellStyle name="Migliaia 16 5" xfId="2645" xr:uid="{00000000-0005-0000-0000-0000111F0000}"/>
    <cellStyle name="Migliaia 16 5 2" xfId="2646" xr:uid="{00000000-0005-0000-0000-0000121F0000}"/>
    <cellStyle name="Migliaia 16 5 2 2" xfId="13329" xr:uid="{00000000-0005-0000-0000-0000131F0000}"/>
    <cellStyle name="Migliaia 16 5 2 2 2" xfId="19147" xr:uid="{00000000-0005-0000-0000-0000141F0000}"/>
    <cellStyle name="Migliaia 16 5 2 2 3" xfId="24449" xr:uid="{00000000-0005-0000-0000-0000151F0000}"/>
    <cellStyle name="Migliaia 16 5 2 3" xfId="16496" xr:uid="{00000000-0005-0000-0000-0000161F0000}"/>
    <cellStyle name="Migliaia 16 5 2 4" xfId="21798" xr:uid="{00000000-0005-0000-0000-0000171F0000}"/>
    <cellStyle name="Migliaia 16 5 3" xfId="2647" xr:uid="{00000000-0005-0000-0000-0000181F0000}"/>
    <cellStyle name="Migliaia 16 5 3 2" xfId="13330" xr:uid="{00000000-0005-0000-0000-0000191F0000}"/>
    <cellStyle name="Migliaia 16 5 3 2 2" xfId="19148" xr:uid="{00000000-0005-0000-0000-00001A1F0000}"/>
    <cellStyle name="Migliaia 16 5 3 2 3" xfId="24450" xr:uid="{00000000-0005-0000-0000-00001B1F0000}"/>
    <cellStyle name="Migliaia 16 5 3 3" xfId="16497" xr:uid="{00000000-0005-0000-0000-00001C1F0000}"/>
    <cellStyle name="Migliaia 16 5 3 4" xfId="21799" xr:uid="{00000000-0005-0000-0000-00001D1F0000}"/>
    <cellStyle name="Migliaia 16 5 4" xfId="2648" xr:uid="{00000000-0005-0000-0000-00001E1F0000}"/>
    <cellStyle name="Migliaia 16 5 4 2" xfId="13331" xr:uid="{00000000-0005-0000-0000-00001F1F0000}"/>
    <cellStyle name="Migliaia 16 5 4 2 2" xfId="19149" xr:uid="{00000000-0005-0000-0000-0000201F0000}"/>
    <cellStyle name="Migliaia 16 5 4 2 3" xfId="24451" xr:uid="{00000000-0005-0000-0000-0000211F0000}"/>
    <cellStyle name="Migliaia 16 5 4 3" xfId="16498" xr:uid="{00000000-0005-0000-0000-0000221F0000}"/>
    <cellStyle name="Migliaia 16 5 4 4" xfId="21800" xr:uid="{00000000-0005-0000-0000-0000231F0000}"/>
    <cellStyle name="Migliaia 16 5 5" xfId="2649" xr:uid="{00000000-0005-0000-0000-0000241F0000}"/>
    <cellStyle name="Migliaia 16 5 5 2" xfId="13332" xr:uid="{00000000-0005-0000-0000-0000251F0000}"/>
    <cellStyle name="Migliaia 16 5 5 2 2" xfId="19150" xr:uid="{00000000-0005-0000-0000-0000261F0000}"/>
    <cellStyle name="Migliaia 16 5 5 2 3" xfId="24452" xr:uid="{00000000-0005-0000-0000-0000271F0000}"/>
    <cellStyle name="Migliaia 16 5 5 3" xfId="16499" xr:uid="{00000000-0005-0000-0000-0000281F0000}"/>
    <cellStyle name="Migliaia 16 5 5 4" xfId="21801" xr:uid="{00000000-0005-0000-0000-0000291F0000}"/>
    <cellStyle name="Migliaia 16 5 6" xfId="2650" xr:uid="{00000000-0005-0000-0000-00002A1F0000}"/>
    <cellStyle name="Migliaia 16 5 6 2" xfId="13333" xr:uid="{00000000-0005-0000-0000-00002B1F0000}"/>
    <cellStyle name="Migliaia 16 5 6 2 2" xfId="19151" xr:uid="{00000000-0005-0000-0000-00002C1F0000}"/>
    <cellStyle name="Migliaia 16 5 6 2 3" xfId="24453" xr:uid="{00000000-0005-0000-0000-00002D1F0000}"/>
    <cellStyle name="Migliaia 16 5 6 3" xfId="16500" xr:uid="{00000000-0005-0000-0000-00002E1F0000}"/>
    <cellStyle name="Migliaia 16 5 6 4" xfId="21802" xr:uid="{00000000-0005-0000-0000-00002F1F0000}"/>
    <cellStyle name="Migliaia 16 6" xfId="2651" xr:uid="{00000000-0005-0000-0000-0000301F0000}"/>
    <cellStyle name="Migliaia 16 6 2" xfId="11960" xr:uid="{00000000-0005-0000-0000-0000311F0000}"/>
    <cellStyle name="Migliaia 16 6 3" xfId="11961" xr:uid="{00000000-0005-0000-0000-0000321F0000}"/>
    <cellStyle name="Migliaia 16 6 3 2" xfId="15510" xr:uid="{00000000-0005-0000-0000-0000331F0000}"/>
    <cellStyle name="Migliaia 16 6 3 2 2" xfId="20856" xr:uid="{00000000-0005-0000-0000-0000341F0000}"/>
    <cellStyle name="Migliaia 16 6 3 2 3" xfId="26158" xr:uid="{00000000-0005-0000-0000-0000351F0000}"/>
    <cellStyle name="Migliaia 16 6 3 3" xfId="18205" xr:uid="{00000000-0005-0000-0000-0000361F0000}"/>
    <cellStyle name="Migliaia 16 6 3 4" xfId="23507" xr:uid="{00000000-0005-0000-0000-0000371F0000}"/>
    <cellStyle name="Migliaia 16 6 4" xfId="13334" xr:uid="{00000000-0005-0000-0000-0000381F0000}"/>
    <cellStyle name="Migliaia 16 6 4 2" xfId="19152" xr:uid="{00000000-0005-0000-0000-0000391F0000}"/>
    <cellStyle name="Migliaia 16 6 4 3" xfId="24454" xr:uid="{00000000-0005-0000-0000-00003A1F0000}"/>
    <cellStyle name="Migliaia 16 6 5" xfId="16501" xr:uid="{00000000-0005-0000-0000-00003B1F0000}"/>
    <cellStyle name="Migliaia 16 6 6" xfId="21803" xr:uid="{00000000-0005-0000-0000-00003C1F0000}"/>
    <cellStyle name="Migliaia 16 7" xfId="2652" xr:uid="{00000000-0005-0000-0000-00003D1F0000}"/>
    <cellStyle name="Migliaia 16 7 2" xfId="11962" xr:uid="{00000000-0005-0000-0000-00003E1F0000}"/>
    <cellStyle name="Migliaia 16 7 2 2" xfId="15511" xr:uid="{00000000-0005-0000-0000-00003F1F0000}"/>
    <cellStyle name="Migliaia 16 7 2 2 2" xfId="20857" xr:uid="{00000000-0005-0000-0000-0000401F0000}"/>
    <cellStyle name="Migliaia 16 7 2 2 3" xfId="26159" xr:uid="{00000000-0005-0000-0000-0000411F0000}"/>
    <cellStyle name="Migliaia 16 7 2 3" xfId="18206" xr:uid="{00000000-0005-0000-0000-0000421F0000}"/>
    <cellStyle name="Migliaia 16 7 2 4" xfId="23508" xr:uid="{00000000-0005-0000-0000-0000431F0000}"/>
    <cellStyle name="Migliaia 16 7 3" xfId="13335" xr:uid="{00000000-0005-0000-0000-0000441F0000}"/>
    <cellStyle name="Migliaia 16 7 3 2" xfId="19153" xr:uid="{00000000-0005-0000-0000-0000451F0000}"/>
    <cellStyle name="Migliaia 16 7 3 3" xfId="24455" xr:uid="{00000000-0005-0000-0000-0000461F0000}"/>
    <cellStyle name="Migliaia 16 7 4" xfId="16502" xr:uid="{00000000-0005-0000-0000-0000471F0000}"/>
    <cellStyle name="Migliaia 16 7 5" xfId="21804" xr:uid="{00000000-0005-0000-0000-0000481F0000}"/>
    <cellStyle name="Migliaia 16 8" xfId="2653" xr:uid="{00000000-0005-0000-0000-0000491F0000}"/>
    <cellStyle name="Migliaia 16 8 2" xfId="11963" xr:uid="{00000000-0005-0000-0000-00004A1F0000}"/>
    <cellStyle name="Migliaia 16 8 2 2" xfId="15512" xr:uid="{00000000-0005-0000-0000-00004B1F0000}"/>
    <cellStyle name="Migliaia 16 8 2 2 2" xfId="20858" xr:uid="{00000000-0005-0000-0000-00004C1F0000}"/>
    <cellStyle name="Migliaia 16 8 2 2 3" xfId="26160" xr:uid="{00000000-0005-0000-0000-00004D1F0000}"/>
    <cellStyle name="Migliaia 16 8 2 3" xfId="18207" xr:uid="{00000000-0005-0000-0000-00004E1F0000}"/>
    <cellStyle name="Migliaia 16 8 2 4" xfId="23509" xr:uid="{00000000-0005-0000-0000-00004F1F0000}"/>
    <cellStyle name="Migliaia 16 8 3" xfId="13336" xr:uid="{00000000-0005-0000-0000-0000501F0000}"/>
    <cellStyle name="Migliaia 16 8 3 2" xfId="19154" xr:uid="{00000000-0005-0000-0000-0000511F0000}"/>
    <cellStyle name="Migliaia 16 8 3 3" xfId="24456" xr:uid="{00000000-0005-0000-0000-0000521F0000}"/>
    <cellStyle name="Migliaia 16 8 4" xfId="16503" xr:uid="{00000000-0005-0000-0000-0000531F0000}"/>
    <cellStyle name="Migliaia 16 8 5" xfId="21805" xr:uid="{00000000-0005-0000-0000-0000541F0000}"/>
    <cellStyle name="Migliaia 16 9" xfId="2654" xr:uid="{00000000-0005-0000-0000-0000551F0000}"/>
    <cellStyle name="Migliaia 16 9 2" xfId="13337" xr:uid="{00000000-0005-0000-0000-0000561F0000}"/>
    <cellStyle name="Migliaia 16 9 2 2" xfId="19155" xr:uid="{00000000-0005-0000-0000-0000571F0000}"/>
    <cellStyle name="Migliaia 16 9 2 3" xfId="24457" xr:uid="{00000000-0005-0000-0000-0000581F0000}"/>
    <cellStyle name="Migliaia 16 9 3" xfId="16504" xr:uid="{00000000-0005-0000-0000-0000591F0000}"/>
    <cellStyle name="Migliaia 16 9 4" xfId="21806" xr:uid="{00000000-0005-0000-0000-00005A1F0000}"/>
    <cellStyle name="Migliaia 17" xfId="261" xr:uid="{00000000-0005-0000-0000-00005B1F0000}"/>
    <cellStyle name="Migliaia 17 10" xfId="13338" xr:uid="{00000000-0005-0000-0000-00005C1F0000}"/>
    <cellStyle name="Migliaia 17 10 2" xfId="19156" xr:uid="{00000000-0005-0000-0000-00005D1F0000}"/>
    <cellStyle name="Migliaia 17 10 3" xfId="24458" xr:uid="{00000000-0005-0000-0000-00005E1F0000}"/>
    <cellStyle name="Migliaia 17 11" xfId="16505" xr:uid="{00000000-0005-0000-0000-00005F1F0000}"/>
    <cellStyle name="Migliaia 17 12" xfId="21807"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9" xr:uid="{00000000-0005-0000-0000-0000651F0000}"/>
    <cellStyle name="Migliaia 17 2 2 2 2 2" xfId="19157" xr:uid="{00000000-0005-0000-0000-0000661F0000}"/>
    <cellStyle name="Migliaia 17 2 2 2 2 3" xfId="24459" xr:uid="{00000000-0005-0000-0000-0000671F0000}"/>
    <cellStyle name="Migliaia 17 2 2 2 3" xfId="16506" xr:uid="{00000000-0005-0000-0000-0000681F0000}"/>
    <cellStyle name="Migliaia 17 2 2 2 4" xfId="21808" xr:uid="{00000000-0005-0000-0000-0000691F0000}"/>
    <cellStyle name="Migliaia 17 2 2 3" xfId="11964" xr:uid="{00000000-0005-0000-0000-00006A1F0000}"/>
    <cellStyle name="Migliaia 17 2 2 3 2" xfId="15513" xr:uid="{00000000-0005-0000-0000-00006B1F0000}"/>
    <cellStyle name="Migliaia 17 2 2 3 2 2" xfId="20859" xr:uid="{00000000-0005-0000-0000-00006C1F0000}"/>
    <cellStyle name="Migliaia 17 2 2 3 2 3" xfId="26161" xr:uid="{00000000-0005-0000-0000-00006D1F0000}"/>
    <cellStyle name="Migliaia 17 2 2 3 3" xfId="18208" xr:uid="{00000000-0005-0000-0000-00006E1F0000}"/>
    <cellStyle name="Migliaia 17 2 2 3 4" xfId="23510" xr:uid="{00000000-0005-0000-0000-00006F1F0000}"/>
    <cellStyle name="Migliaia 17 2 3" xfId="2659" xr:uid="{00000000-0005-0000-0000-0000701F0000}"/>
    <cellStyle name="Migliaia 17 2 3 2" xfId="11965" xr:uid="{00000000-0005-0000-0000-0000711F0000}"/>
    <cellStyle name="Migliaia 17 2 3 2 2" xfId="15514" xr:uid="{00000000-0005-0000-0000-0000721F0000}"/>
    <cellStyle name="Migliaia 17 2 3 2 2 2" xfId="20860" xr:uid="{00000000-0005-0000-0000-0000731F0000}"/>
    <cellStyle name="Migliaia 17 2 3 2 2 3" xfId="26162" xr:uid="{00000000-0005-0000-0000-0000741F0000}"/>
    <cellStyle name="Migliaia 17 2 3 2 3" xfId="18209" xr:uid="{00000000-0005-0000-0000-0000751F0000}"/>
    <cellStyle name="Migliaia 17 2 3 2 4" xfId="23511" xr:uid="{00000000-0005-0000-0000-0000761F0000}"/>
    <cellStyle name="Migliaia 17 2 3 3" xfId="13340" xr:uid="{00000000-0005-0000-0000-0000771F0000}"/>
    <cellStyle name="Migliaia 17 2 3 3 2" xfId="19158" xr:uid="{00000000-0005-0000-0000-0000781F0000}"/>
    <cellStyle name="Migliaia 17 2 3 3 3" xfId="24460" xr:uid="{00000000-0005-0000-0000-0000791F0000}"/>
    <cellStyle name="Migliaia 17 2 3 4" xfId="16507" xr:uid="{00000000-0005-0000-0000-00007A1F0000}"/>
    <cellStyle name="Migliaia 17 2 3 5" xfId="21809" xr:uid="{00000000-0005-0000-0000-00007B1F0000}"/>
    <cellStyle name="Migliaia 17 2 4" xfId="2660" xr:uid="{00000000-0005-0000-0000-00007C1F0000}"/>
    <cellStyle name="Migliaia 17 2 4 2" xfId="13341" xr:uid="{00000000-0005-0000-0000-00007D1F0000}"/>
    <cellStyle name="Migliaia 17 2 4 2 2" xfId="19159" xr:uid="{00000000-0005-0000-0000-00007E1F0000}"/>
    <cellStyle name="Migliaia 17 2 4 2 3" xfId="24461" xr:uid="{00000000-0005-0000-0000-00007F1F0000}"/>
    <cellStyle name="Migliaia 17 2 4 3" xfId="16508" xr:uid="{00000000-0005-0000-0000-0000801F0000}"/>
    <cellStyle name="Migliaia 17 2 4 4" xfId="21810" xr:uid="{00000000-0005-0000-0000-0000811F0000}"/>
    <cellStyle name="Migliaia 17 2 5" xfId="2661" xr:uid="{00000000-0005-0000-0000-0000821F0000}"/>
    <cellStyle name="Migliaia 17 2 5 2" xfId="13342" xr:uid="{00000000-0005-0000-0000-0000831F0000}"/>
    <cellStyle name="Migliaia 17 2 5 2 2" xfId="19160" xr:uid="{00000000-0005-0000-0000-0000841F0000}"/>
    <cellStyle name="Migliaia 17 2 5 2 3" xfId="24462" xr:uid="{00000000-0005-0000-0000-0000851F0000}"/>
    <cellStyle name="Migliaia 17 2 5 3" xfId="16509" xr:uid="{00000000-0005-0000-0000-0000861F0000}"/>
    <cellStyle name="Migliaia 17 2 5 4" xfId="21811" xr:uid="{00000000-0005-0000-0000-0000871F0000}"/>
    <cellStyle name="Migliaia 17 2 6" xfId="2662" xr:uid="{00000000-0005-0000-0000-0000881F0000}"/>
    <cellStyle name="Migliaia 17 2 6 2" xfId="13343" xr:uid="{00000000-0005-0000-0000-0000891F0000}"/>
    <cellStyle name="Migliaia 17 2 6 2 2" xfId="19161" xr:uid="{00000000-0005-0000-0000-00008A1F0000}"/>
    <cellStyle name="Migliaia 17 2 6 2 3" xfId="24463" xr:uid="{00000000-0005-0000-0000-00008B1F0000}"/>
    <cellStyle name="Migliaia 17 2 6 3" xfId="16510" xr:uid="{00000000-0005-0000-0000-00008C1F0000}"/>
    <cellStyle name="Migliaia 17 2 6 4" xfId="21812"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4" xr:uid="{00000000-0005-0000-0000-0000931F0000}"/>
    <cellStyle name="Migliaia 17 3 2 2 2 2 2" xfId="19162" xr:uid="{00000000-0005-0000-0000-0000941F0000}"/>
    <cellStyle name="Migliaia 17 3 2 2 2 2 3" xfId="24464" xr:uid="{00000000-0005-0000-0000-0000951F0000}"/>
    <cellStyle name="Migliaia 17 3 2 2 2 3" xfId="16511" xr:uid="{00000000-0005-0000-0000-0000961F0000}"/>
    <cellStyle name="Migliaia 17 3 2 2 2 4" xfId="21813" xr:uid="{00000000-0005-0000-0000-0000971F0000}"/>
    <cellStyle name="Migliaia 17 3 2 3" xfId="2667" xr:uid="{00000000-0005-0000-0000-0000981F0000}"/>
    <cellStyle name="Migliaia 17 3 2 3 2" xfId="13345" xr:uid="{00000000-0005-0000-0000-0000991F0000}"/>
    <cellStyle name="Migliaia 17 3 2 3 2 2" xfId="19163" xr:uid="{00000000-0005-0000-0000-00009A1F0000}"/>
    <cellStyle name="Migliaia 17 3 2 3 2 3" xfId="24465" xr:uid="{00000000-0005-0000-0000-00009B1F0000}"/>
    <cellStyle name="Migliaia 17 3 2 3 3" xfId="16512" xr:uid="{00000000-0005-0000-0000-00009C1F0000}"/>
    <cellStyle name="Migliaia 17 3 2 3 4" xfId="21814" xr:uid="{00000000-0005-0000-0000-00009D1F0000}"/>
    <cellStyle name="Migliaia 17 3 2 4" xfId="2668" xr:uid="{00000000-0005-0000-0000-00009E1F0000}"/>
    <cellStyle name="Migliaia 17 3 2 4 2" xfId="13346" xr:uid="{00000000-0005-0000-0000-00009F1F0000}"/>
    <cellStyle name="Migliaia 17 3 2 4 2 2" xfId="19164" xr:uid="{00000000-0005-0000-0000-0000A01F0000}"/>
    <cellStyle name="Migliaia 17 3 2 4 2 3" xfId="24466" xr:uid="{00000000-0005-0000-0000-0000A11F0000}"/>
    <cellStyle name="Migliaia 17 3 2 4 3" xfId="16513" xr:uid="{00000000-0005-0000-0000-0000A21F0000}"/>
    <cellStyle name="Migliaia 17 3 2 4 4" xfId="21815" xr:uid="{00000000-0005-0000-0000-0000A31F0000}"/>
    <cellStyle name="Migliaia 17 3 2 5" xfId="2669" xr:uid="{00000000-0005-0000-0000-0000A41F0000}"/>
    <cellStyle name="Migliaia 17 3 2 5 2" xfId="13347" xr:uid="{00000000-0005-0000-0000-0000A51F0000}"/>
    <cellStyle name="Migliaia 17 3 2 5 2 2" xfId="19165" xr:uid="{00000000-0005-0000-0000-0000A61F0000}"/>
    <cellStyle name="Migliaia 17 3 2 5 2 3" xfId="24467" xr:uid="{00000000-0005-0000-0000-0000A71F0000}"/>
    <cellStyle name="Migliaia 17 3 2 5 3" xfId="16514" xr:uid="{00000000-0005-0000-0000-0000A81F0000}"/>
    <cellStyle name="Migliaia 17 3 2 5 4" xfId="21816" xr:uid="{00000000-0005-0000-0000-0000A91F0000}"/>
    <cellStyle name="Migliaia 17 3 2 6" xfId="2670" xr:uid="{00000000-0005-0000-0000-0000AA1F0000}"/>
    <cellStyle name="Migliaia 17 3 2 6 2" xfId="13348" xr:uid="{00000000-0005-0000-0000-0000AB1F0000}"/>
    <cellStyle name="Migliaia 17 3 2 6 2 2" xfId="19166" xr:uid="{00000000-0005-0000-0000-0000AC1F0000}"/>
    <cellStyle name="Migliaia 17 3 2 6 2 3" xfId="24468" xr:uid="{00000000-0005-0000-0000-0000AD1F0000}"/>
    <cellStyle name="Migliaia 17 3 2 6 3" xfId="16515" xr:uid="{00000000-0005-0000-0000-0000AE1F0000}"/>
    <cellStyle name="Migliaia 17 3 2 6 4" xfId="21817" xr:uid="{00000000-0005-0000-0000-0000AF1F0000}"/>
    <cellStyle name="Migliaia 17 3 3" xfId="2671" xr:uid="{00000000-0005-0000-0000-0000B01F0000}"/>
    <cellStyle name="Migliaia 17 3 3 2" xfId="2672" xr:uid="{00000000-0005-0000-0000-0000B11F0000}"/>
    <cellStyle name="Migliaia 17 3 3 2 2" xfId="13350" xr:uid="{00000000-0005-0000-0000-0000B21F0000}"/>
    <cellStyle name="Migliaia 17 3 3 2 2 2" xfId="19168" xr:uid="{00000000-0005-0000-0000-0000B31F0000}"/>
    <cellStyle name="Migliaia 17 3 3 2 2 3" xfId="24470" xr:uid="{00000000-0005-0000-0000-0000B41F0000}"/>
    <cellStyle name="Migliaia 17 3 3 2 3" xfId="16517" xr:uid="{00000000-0005-0000-0000-0000B51F0000}"/>
    <cellStyle name="Migliaia 17 3 3 2 4" xfId="21819" xr:uid="{00000000-0005-0000-0000-0000B61F0000}"/>
    <cellStyle name="Migliaia 17 3 3 3" xfId="2673" xr:uid="{00000000-0005-0000-0000-0000B71F0000}"/>
    <cellStyle name="Migliaia 17 3 3 3 2" xfId="13351" xr:uid="{00000000-0005-0000-0000-0000B81F0000}"/>
    <cellStyle name="Migliaia 17 3 3 3 2 2" xfId="19169" xr:uid="{00000000-0005-0000-0000-0000B91F0000}"/>
    <cellStyle name="Migliaia 17 3 3 3 2 3" xfId="24471" xr:uid="{00000000-0005-0000-0000-0000BA1F0000}"/>
    <cellStyle name="Migliaia 17 3 3 3 3" xfId="16518" xr:uid="{00000000-0005-0000-0000-0000BB1F0000}"/>
    <cellStyle name="Migliaia 17 3 3 3 4" xfId="21820" xr:uid="{00000000-0005-0000-0000-0000BC1F0000}"/>
    <cellStyle name="Migliaia 17 3 3 4" xfId="2674" xr:uid="{00000000-0005-0000-0000-0000BD1F0000}"/>
    <cellStyle name="Migliaia 17 3 3 4 2" xfId="13352" xr:uid="{00000000-0005-0000-0000-0000BE1F0000}"/>
    <cellStyle name="Migliaia 17 3 3 4 2 2" xfId="19170" xr:uid="{00000000-0005-0000-0000-0000BF1F0000}"/>
    <cellStyle name="Migliaia 17 3 3 4 2 3" xfId="24472" xr:uid="{00000000-0005-0000-0000-0000C01F0000}"/>
    <cellStyle name="Migliaia 17 3 3 4 3" xfId="16519" xr:uid="{00000000-0005-0000-0000-0000C11F0000}"/>
    <cellStyle name="Migliaia 17 3 3 4 4" xfId="21821" xr:uid="{00000000-0005-0000-0000-0000C21F0000}"/>
    <cellStyle name="Migliaia 17 3 3 5" xfId="2675" xr:uid="{00000000-0005-0000-0000-0000C31F0000}"/>
    <cellStyle name="Migliaia 17 3 3 5 2" xfId="13353" xr:uid="{00000000-0005-0000-0000-0000C41F0000}"/>
    <cellStyle name="Migliaia 17 3 3 5 2 2" xfId="19171" xr:uid="{00000000-0005-0000-0000-0000C51F0000}"/>
    <cellStyle name="Migliaia 17 3 3 5 2 3" xfId="24473" xr:uid="{00000000-0005-0000-0000-0000C61F0000}"/>
    <cellStyle name="Migliaia 17 3 3 5 3" xfId="16520" xr:uid="{00000000-0005-0000-0000-0000C71F0000}"/>
    <cellStyle name="Migliaia 17 3 3 5 4" xfId="21822" xr:uid="{00000000-0005-0000-0000-0000C81F0000}"/>
    <cellStyle name="Migliaia 17 3 3 6" xfId="13349" xr:uid="{00000000-0005-0000-0000-0000C91F0000}"/>
    <cellStyle name="Migliaia 17 3 3 6 2" xfId="19167" xr:uid="{00000000-0005-0000-0000-0000CA1F0000}"/>
    <cellStyle name="Migliaia 17 3 3 6 3" xfId="24469" xr:uid="{00000000-0005-0000-0000-0000CB1F0000}"/>
    <cellStyle name="Migliaia 17 3 3 7" xfId="16516" xr:uid="{00000000-0005-0000-0000-0000CC1F0000}"/>
    <cellStyle name="Migliaia 17 3 3 8" xfId="21818" xr:uid="{00000000-0005-0000-0000-0000CD1F0000}"/>
    <cellStyle name="Migliaia 17 3 4" xfId="2676" xr:uid="{00000000-0005-0000-0000-0000CE1F0000}"/>
    <cellStyle name="Migliaia 17 3 4 2" xfId="11966" xr:uid="{00000000-0005-0000-0000-0000CF1F0000}"/>
    <cellStyle name="Migliaia 17 3 4 3" xfId="11967" xr:uid="{00000000-0005-0000-0000-0000D01F0000}"/>
    <cellStyle name="Migliaia 17 3 4 3 2" xfId="15515" xr:uid="{00000000-0005-0000-0000-0000D11F0000}"/>
    <cellStyle name="Migliaia 17 3 4 3 2 2" xfId="20861" xr:uid="{00000000-0005-0000-0000-0000D21F0000}"/>
    <cellStyle name="Migliaia 17 3 4 3 2 3" xfId="26163" xr:uid="{00000000-0005-0000-0000-0000D31F0000}"/>
    <cellStyle name="Migliaia 17 3 4 3 3" xfId="18210" xr:uid="{00000000-0005-0000-0000-0000D41F0000}"/>
    <cellStyle name="Migliaia 17 3 4 3 4" xfId="23512" xr:uid="{00000000-0005-0000-0000-0000D51F0000}"/>
    <cellStyle name="Migliaia 17 3 4 4" xfId="13354" xr:uid="{00000000-0005-0000-0000-0000D61F0000}"/>
    <cellStyle name="Migliaia 17 3 4 4 2" xfId="19172" xr:uid="{00000000-0005-0000-0000-0000D71F0000}"/>
    <cellStyle name="Migliaia 17 3 4 4 3" xfId="24474" xr:uid="{00000000-0005-0000-0000-0000D81F0000}"/>
    <cellStyle name="Migliaia 17 3 4 5" xfId="16521" xr:uid="{00000000-0005-0000-0000-0000D91F0000}"/>
    <cellStyle name="Migliaia 17 3 4 6" xfId="21823" xr:uid="{00000000-0005-0000-0000-0000DA1F0000}"/>
    <cellStyle name="Migliaia 17 3 5" xfId="2677" xr:uid="{00000000-0005-0000-0000-0000DB1F0000}"/>
    <cellStyle name="Migliaia 17 3 5 2" xfId="11968" xr:uid="{00000000-0005-0000-0000-0000DC1F0000}"/>
    <cellStyle name="Migliaia 17 3 5 2 2" xfId="15516" xr:uid="{00000000-0005-0000-0000-0000DD1F0000}"/>
    <cellStyle name="Migliaia 17 3 5 2 2 2" xfId="20862" xr:uid="{00000000-0005-0000-0000-0000DE1F0000}"/>
    <cellStyle name="Migliaia 17 3 5 2 2 3" xfId="26164" xr:uid="{00000000-0005-0000-0000-0000DF1F0000}"/>
    <cellStyle name="Migliaia 17 3 5 2 3" xfId="18211" xr:uid="{00000000-0005-0000-0000-0000E01F0000}"/>
    <cellStyle name="Migliaia 17 3 5 2 4" xfId="23513" xr:uid="{00000000-0005-0000-0000-0000E11F0000}"/>
    <cellStyle name="Migliaia 17 3 5 3" xfId="13355" xr:uid="{00000000-0005-0000-0000-0000E21F0000}"/>
    <cellStyle name="Migliaia 17 3 5 3 2" xfId="19173" xr:uid="{00000000-0005-0000-0000-0000E31F0000}"/>
    <cellStyle name="Migliaia 17 3 5 3 3" xfId="24475" xr:uid="{00000000-0005-0000-0000-0000E41F0000}"/>
    <cellStyle name="Migliaia 17 3 5 4" xfId="16522" xr:uid="{00000000-0005-0000-0000-0000E51F0000}"/>
    <cellStyle name="Migliaia 17 3 5 5" xfId="21824" xr:uid="{00000000-0005-0000-0000-0000E61F0000}"/>
    <cellStyle name="Migliaia 17 3 6" xfId="2678" xr:uid="{00000000-0005-0000-0000-0000E71F0000}"/>
    <cellStyle name="Migliaia 17 3 6 2" xfId="13356" xr:uid="{00000000-0005-0000-0000-0000E81F0000}"/>
    <cellStyle name="Migliaia 17 3 6 2 2" xfId="19174" xr:uid="{00000000-0005-0000-0000-0000E91F0000}"/>
    <cellStyle name="Migliaia 17 3 6 2 3" xfId="24476" xr:uid="{00000000-0005-0000-0000-0000EA1F0000}"/>
    <cellStyle name="Migliaia 17 3 6 3" xfId="16523" xr:uid="{00000000-0005-0000-0000-0000EB1F0000}"/>
    <cellStyle name="Migliaia 17 3 6 4" xfId="21825" xr:uid="{00000000-0005-0000-0000-0000EC1F0000}"/>
    <cellStyle name="Migliaia 17 3 7" xfId="2679" xr:uid="{00000000-0005-0000-0000-0000ED1F0000}"/>
    <cellStyle name="Migliaia 17 3 7 2" xfId="13357" xr:uid="{00000000-0005-0000-0000-0000EE1F0000}"/>
    <cellStyle name="Migliaia 17 3 7 2 2" xfId="19175" xr:uid="{00000000-0005-0000-0000-0000EF1F0000}"/>
    <cellStyle name="Migliaia 17 3 7 2 3" xfId="24477" xr:uid="{00000000-0005-0000-0000-0000F01F0000}"/>
    <cellStyle name="Migliaia 17 3 7 3" xfId="16524" xr:uid="{00000000-0005-0000-0000-0000F11F0000}"/>
    <cellStyle name="Migliaia 17 3 7 4" xfId="21826" xr:uid="{00000000-0005-0000-0000-0000F21F0000}"/>
    <cellStyle name="Migliaia 17 3 8" xfId="2680" xr:uid="{00000000-0005-0000-0000-0000F31F0000}"/>
    <cellStyle name="Migliaia 17 3 8 2" xfId="13358" xr:uid="{00000000-0005-0000-0000-0000F41F0000}"/>
    <cellStyle name="Migliaia 17 3 8 2 2" xfId="19176" xr:uid="{00000000-0005-0000-0000-0000F51F0000}"/>
    <cellStyle name="Migliaia 17 3 8 2 3" xfId="24478" xr:uid="{00000000-0005-0000-0000-0000F61F0000}"/>
    <cellStyle name="Migliaia 17 3 8 3" xfId="16525" xr:uid="{00000000-0005-0000-0000-0000F71F0000}"/>
    <cellStyle name="Migliaia 17 3 8 4" xfId="21827"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9" xr:uid="{00000000-0005-0000-0000-0000FC1F0000}"/>
    <cellStyle name="Migliaia 17 4 2 2 2 2" xfId="19177" xr:uid="{00000000-0005-0000-0000-0000FD1F0000}"/>
    <cellStyle name="Migliaia 17 4 2 2 2 3" xfId="24479" xr:uid="{00000000-0005-0000-0000-0000FE1F0000}"/>
    <cellStyle name="Migliaia 17 4 2 2 3" xfId="16526" xr:uid="{00000000-0005-0000-0000-0000FF1F0000}"/>
    <cellStyle name="Migliaia 17 4 2 2 4" xfId="21828" xr:uid="{00000000-0005-0000-0000-000000200000}"/>
    <cellStyle name="Migliaia 17 4 2 3" xfId="2684" xr:uid="{00000000-0005-0000-0000-000001200000}"/>
    <cellStyle name="Migliaia 17 4 2 3 2" xfId="13360" xr:uid="{00000000-0005-0000-0000-000002200000}"/>
    <cellStyle name="Migliaia 17 4 2 3 2 2" xfId="19178" xr:uid="{00000000-0005-0000-0000-000003200000}"/>
    <cellStyle name="Migliaia 17 4 2 3 2 3" xfId="24480" xr:uid="{00000000-0005-0000-0000-000004200000}"/>
    <cellStyle name="Migliaia 17 4 2 3 3" xfId="16527" xr:uid="{00000000-0005-0000-0000-000005200000}"/>
    <cellStyle name="Migliaia 17 4 2 3 4" xfId="21829" xr:uid="{00000000-0005-0000-0000-000006200000}"/>
    <cellStyle name="Migliaia 17 4 3" xfId="2685" xr:uid="{00000000-0005-0000-0000-000007200000}"/>
    <cellStyle name="Migliaia 17 4 3 2" xfId="13361" xr:uid="{00000000-0005-0000-0000-000008200000}"/>
    <cellStyle name="Migliaia 17 4 3 2 2" xfId="19179" xr:uid="{00000000-0005-0000-0000-000009200000}"/>
    <cellStyle name="Migliaia 17 4 3 2 3" xfId="24481" xr:uid="{00000000-0005-0000-0000-00000A200000}"/>
    <cellStyle name="Migliaia 17 4 3 3" xfId="16528" xr:uid="{00000000-0005-0000-0000-00000B200000}"/>
    <cellStyle name="Migliaia 17 4 3 4" xfId="21830" xr:uid="{00000000-0005-0000-0000-00000C200000}"/>
    <cellStyle name="Migliaia 17 4 4" xfId="2686" xr:uid="{00000000-0005-0000-0000-00000D200000}"/>
    <cellStyle name="Migliaia 17 4 4 2" xfId="13362" xr:uid="{00000000-0005-0000-0000-00000E200000}"/>
    <cellStyle name="Migliaia 17 4 4 2 2" xfId="19180" xr:uid="{00000000-0005-0000-0000-00000F200000}"/>
    <cellStyle name="Migliaia 17 4 4 2 3" xfId="24482" xr:uid="{00000000-0005-0000-0000-000010200000}"/>
    <cellStyle name="Migliaia 17 4 4 3" xfId="16529" xr:uid="{00000000-0005-0000-0000-000011200000}"/>
    <cellStyle name="Migliaia 17 4 4 4" xfId="21831" xr:uid="{00000000-0005-0000-0000-000012200000}"/>
    <cellStyle name="Migliaia 17 4 5" xfId="2687" xr:uid="{00000000-0005-0000-0000-000013200000}"/>
    <cellStyle name="Migliaia 17 4 5 2" xfId="13363" xr:uid="{00000000-0005-0000-0000-000014200000}"/>
    <cellStyle name="Migliaia 17 4 5 2 2" xfId="19181" xr:uid="{00000000-0005-0000-0000-000015200000}"/>
    <cellStyle name="Migliaia 17 4 5 2 3" xfId="24483" xr:uid="{00000000-0005-0000-0000-000016200000}"/>
    <cellStyle name="Migliaia 17 4 5 3" xfId="16530" xr:uid="{00000000-0005-0000-0000-000017200000}"/>
    <cellStyle name="Migliaia 17 4 5 4" xfId="21832" xr:uid="{00000000-0005-0000-0000-000018200000}"/>
    <cellStyle name="Migliaia 17 4 6" xfId="2688" xr:uid="{00000000-0005-0000-0000-000019200000}"/>
    <cellStyle name="Migliaia 17 4 6 2" xfId="13364" xr:uid="{00000000-0005-0000-0000-00001A200000}"/>
    <cellStyle name="Migliaia 17 4 6 2 2" xfId="19182" xr:uid="{00000000-0005-0000-0000-00001B200000}"/>
    <cellStyle name="Migliaia 17 4 6 2 3" xfId="24484" xr:uid="{00000000-0005-0000-0000-00001C200000}"/>
    <cellStyle name="Migliaia 17 4 6 3" xfId="16531" xr:uid="{00000000-0005-0000-0000-00001D200000}"/>
    <cellStyle name="Migliaia 17 4 6 4" xfId="21833" xr:uid="{00000000-0005-0000-0000-00001E200000}"/>
    <cellStyle name="Migliaia 17 4 7" xfId="2689" xr:uid="{00000000-0005-0000-0000-00001F200000}"/>
    <cellStyle name="Migliaia 17 4 7 2" xfId="13365" xr:uid="{00000000-0005-0000-0000-000020200000}"/>
    <cellStyle name="Migliaia 17 4 7 2 2" xfId="19183" xr:uid="{00000000-0005-0000-0000-000021200000}"/>
    <cellStyle name="Migliaia 17 4 7 2 3" xfId="24485" xr:uid="{00000000-0005-0000-0000-000022200000}"/>
    <cellStyle name="Migliaia 17 4 7 3" xfId="16532" xr:uid="{00000000-0005-0000-0000-000023200000}"/>
    <cellStyle name="Migliaia 17 4 7 4" xfId="21834" xr:uid="{00000000-0005-0000-0000-000024200000}"/>
    <cellStyle name="Migliaia 17 5" xfId="2690" xr:uid="{00000000-0005-0000-0000-000025200000}"/>
    <cellStyle name="Migliaia 17 5 2" xfId="2691" xr:uid="{00000000-0005-0000-0000-000026200000}"/>
    <cellStyle name="Migliaia 17 5 2 2" xfId="13366" xr:uid="{00000000-0005-0000-0000-000027200000}"/>
    <cellStyle name="Migliaia 17 5 2 2 2" xfId="19184" xr:uid="{00000000-0005-0000-0000-000028200000}"/>
    <cellStyle name="Migliaia 17 5 2 2 3" xfId="24486" xr:uid="{00000000-0005-0000-0000-000029200000}"/>
    <cellStyle name="Migliaia 17 5 2 3" xfId="16533" xr:uid="{00000000-0005-0000-0000-00002A200000}"/>
    <cellStyle name="Migliaia 17 5 2 4" xfId="21835" xr:uid="{00000000-0005-0000-0000-00002B200000}"/>
    <cellStyle name="Migliaia 17 5 3" xfId="2692" xr:uid="{00000000-0005-0000-0000-00002C200000}"/>
    <cellStyle name="Migliaia 17 5 3 2" xfId="13367" xr:uid="{00000000-0005-0000-0000-00002D200000}"/>
    <cellStyle name="Migliaia 17 5 3 2 2" xfId="19185" xr:uid="{00000000-0005-0000-0000-00002E200000}"/>
    <cellStyle name="Migliaia 17 5 3 2 3" xfId="24487" xr:uid="{00000000-0005-0000-0000-00002F200000}"/>
    <cellStyle name="Migliaia 17 5 3 3" xfId="16534" xr:uid="{00000000-0005-0000-0000-000030200000}"/>
    <cellStyle name="Migliaia 17 5 3 4" xfId="21836" xr:uid="{00000000-0005-0000-0000-000031200000}"/>
    <cellStyle name="Migliaia 17 5 4" xfId="2693" xr:uid="{00000000-0005-0000-0000-000032200000}"/>
    <cellStyle name="Migliaia 17 5 4 2" xfId="13368" xr:uid="{00000000-0005-0000-0000-000033200000}"/>
    <cellStyle name="Migliaia 17 5 4 2 2" xfId="19186" xr:uid="{00000000-0005-0000-0000-000034200000}"/>
    <cellStyle name="Migliaia 17 5 4 2 3" xfId="24488" xr:uid="{00000000-0005-0000-0000-000035200000}"/>
    <cellStyle name="Migliaia 17 5 4 3" xfId="16535" xr:uid="{00000000-0005-0000-0000-000036200000}"/>
    <cellStyle name="Migliaia 17 5 4 4" xfId="21837" xr:uid="{00000000-0005-0000-0000-000037200000}"/>
    <cellStyle name="Migliaia 17 5 5" xfId="2694" xr:uid="{00000000-0005-0000-0000-000038200000}"/>
    <cellStyle name="Migliaia 17 5 5 2" xfId="13369" xr:uid="{00000000-0005-0000-0000-000039200000}"/>
    <cellStyle name="Migliaia 17 5 5 2 2" xfId="19187" xr:uid="{00000000-0005-0000-0000-00003A200000}"/>
    <cellStyle name="Migliaia 17 5 5 2 3" xfId="24489" xr:uid="{00000000-0005-0000-0000-00003B200000}"/>
    <cellStyle name="Migliaia 17 5 5 3" xfId="16536" xr:uid="{00000000-0005-0000-0000-00003C200000}"/>
    <cellStyle name="Migliaia 17 5 5 4" xfId="21838" xr:uid="{00000000-0005-0000-0000-00003D200000}"/>
    <cellStyle name="Migliaia 17 5 6" xfId="2695" xr:uid="{00000000-0005-0000-0000-00003E200000}"/>
    <cellStyle name="Migliaia 17 5 6 2" xfId="13370" xr:uid="{00000000-0005-0000-0000-00003F200000}"/>
    <cellStyle name="Migliaia 17 5 6 2 2" xfId="19188" xr:uid="{00000000-0005-0000-0000-000040200000}"/>
    <cellStyle name="Migliaia 17 5 6 2 3" xfId="24490" xr:uid="{00000000-0005-0000-0000-000041200000}"/>
    <cellStyle name="Migliaia 17 5 6 3" xfId="16537" xr:uid="{00000000-0005-0000-0000-000042200000}"/>
    <cellStyle name="Migliaia 17 5 6 4" xfId="21839" xr:uid="{00000000-0005-0000-0000-000043200000}"/>
    <cellStyle name="Migliaia 17 6" xfId="2696" xr:uid="{00000000-0005-0000-0000-000044200000}"/>
    <cellStyle name="Migliaia 17 6 2" xfId="11969" xr:uid="{00000000-0005-0000-0000-000045200000}"/>
    <cellStyle name="Migliaia 17 6 3" xfId="11970" xr:uid="{00000000-0005-0000-0000-000046200000}"/>
    <cellStyle name="Migliaia 17 6 3 2" xfId="15517" xr:uid="{00000000-0005-0000-0000-000047200000}"/>
    <cellStyle name="Migliaia 17 6 3 2 2" xfId="20863" xr:uid="{00000000-0005-0000-0000-000048200000}"/>
    <cellStyle name="Migliaia 17 6 3 2 3" xfId="26165" xr:uid="{00000000-0005-0000-0000-000049200000}"/>
    <cellStyle name="Migliaia 17 6 3 3" xfId="18212" xr:uid="{00000000-0005-0000-0000-00004A200000}"/>
    <cellStyle name="Migliaia 17 6 3 4" xfId="23514" xr:uid="{00000000-0005-0000-0000-00004B200000}"/>
    <cellStyle name="Migliaia 17 6 4" xfId="13371" xr:uid="{00000000-0005-0000-0000-00004C200000}"/>
    <cellStyle name="Migliaia 17 6 4 2" xfId="19189" xr:uid="{00000000-0005-0000-0000-00004D200000}"/>
    <cellStyle name="Migliaia 17 6 4 3" xfId="24491" xr:uid="{00000000-0005-0000-0000-00004E200000}"/>
    <cellStyle name="Migliaia 17 6 5" xfId="16538" xr:uid="{00000000-0005-0000-0000-00004F200000}"/>
    <cellStyle name="Migliaia 17 6 6" xfId="21840" xr:uid="{00000000-0005-0000-0000-000050200000}"/>
    <cellStyle name="Migliaia 17 7" xfId="2697" xr:uid="{00000000-0005-0000-0000-000051200000}"/>
    <cellStyle name="Migliaia 17 7 2" xfId="11971" xr:uid="{00000000-0005-0000-0000-000052200000}"/>
    <cellStyle name="Migliaia 17 7 2 2" xfId="15518" xr:uid="{00000000-0005-0000-0000-000053200000}"/>
    <cellStyle name="Migliaia 17 7 2 2 2" xfId="20864" xr:uid="{00000000-0005-0000-0000-000054200000}"/>
    <cellStyle name="Migliaia 17 7 2 2 3" xfId="26166" xr:uid="{00000000-0005-0000-0000-000055200000}"/>
    <cellStyle name="Migliaia 17 7 2 3" xfId="18213" xr:uid="{00000000-0005-0000-0000-000056200000}"/>
    <cellStyle name="Migliaia 17 7 2 4" xfId="23515" xr:uid="{00000000-0005-0000-0000-000057200000}"/>
    <cellStyle name="Migliaia 17 7 3" xfId="13372" xr:uid="{00000000-0005-0000-0000-000058200000}"/>
    <cellStyle name="Migliaia 17 7 3 2" xfId="19190" xr:uid="{00000000-0005-0000-0000-000059200000}"/>
    <cellStyle name="Migliaia 17 7 3 3" xfId="24492" xr:uid="{00000000-0005-0000-0000-00005A200000}"/>
    <cellStyle name="Migliaia 17 7 4" xfId="16539" xr:uid="{00000000-0005-0000-0000-00005B200000}"/>
    <cellStyle name="Migliaia 17 7 5" xfId="21841" xr:uid="{00000000-0005-0000-0000-00005C200000}"/>
    <cellStyle name="Migliaia 17 8" xfId="2698" xr:uid="{00000000-0005-0000-0000-00005D200000}"/>
    <cellStyle name="Migliaia 17 8 2" xfId="11972" xr:uid="{00000000-0005-0000-0000-00005E200000}"/>
    <cellStyle name="Migliaia 17 8 2 2" xfId="15519" xr:uid="{00000000-0005-0000-0000-00005F200000}"/>
    <cellStyle name="Migliaia 17 8 2 2 2" xfId="20865" xr:uid="{00000000-0005-0000-0000-000060200000}"/>
    <cellStyle name="Migliaia 17 8 2 2 3" xfId="26167" xr:uid="{00000000-0005-0000-0000-000061200000}"/>
    <cellStyle name="Migliaia 17 8 2 3" xfId="18214" xr:uid="{00000000-0005-0000-0000-000062200000}"/>
    <cellStyle name="Migliaia 17 8 2 4" xfId="23516" xr:uid="{00000000-0005-0000-0000-000063200000}"/>
    <cellStyle name="Migliaia 17 8 3" xfId="13373" xr:uid="{00000000-0005-0000-0000-000064200000}"/>
    <cellStyle name="Migliaia 17 8 3 2" xfId="19191" xr:uid="{00000000-0005-0000-0000-000065200000}"/>
    <cellStyle name="Migliaia 17 8 3 3" xfId="24493" xr:uid="{00000000-0005-0000-0000-000066200000}"/>
    <cellStyle name="Migliaia 17 8 4" xfId="16540" xr:uid="{00000000-0005-0000-0000-000067200000}"/>
    <cellStyle name="Migliaia 17 8 5" xfId="21842" xr:uid="{00000000-0005-0000-0000-000068200000}"/>
    <cellStyle name="Migliaia 17 9" xfId="2699" xr:uid="{00000000-0005-0000-0000-000069200000}"/>
    <cellStyle name="Migliaia 17 9 2" xfId="13374" xr:uid="{00000000-0005-0000-0000-00006A200000}"/>
    <cellStyle name="Migliaia 17 9 2 2" xfId="19192" xr:uid="{00000000-0005-0000-0000-00006B200000}"/>
    <cellStyle name="Migliaia 17 9 2 3" xfId="24494" xr:uid="{00000000-0005-0000-0000-00006C200000}"/>
    <cellStyle name="Migliaia 17 9 3" xfId="16541" xr:uid="{00000000-0005-0000-0000-00006D200000}"/>
    <cellStyle name="Migliaia 17 9 4" xfId="21843" xr:uid="{00000000-0005-0000-0000-00006E200000}"/>
    <cellStyle name="Migliaia 18" xfId="263" xr:uid="{00000000-0005-0000-0000-00006F200000}"/>
    <cellStyle name="Migliaia 18 10" xfId="13375" xr:uid="{00000000-0005-0000-0000-000070200000}"/>
    <cellStyle name="Migliaia 18 10 2" xfId="19193" xr:uid="{00000000-0005-0000-0000-000071200000}"/>
    <cellStyle name="Migliaia 18 10 3" xfId="24495" xr:uid="{00000000-0005-0000-0000-000072200000}"/>
    <cellStyle name="Migliaia 18 11" xfId="16542" xr:uid="{00000000-0005-0000-0000-000073200000}"/>
    <cellStyle name="Migliaia 18 12" xfId="21844"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6" xr:uid="{00000000-0005-0000-0000-000079200000}"/>
    <cellStyle name="Migliaia 18 2 2 2 2 2" xfId="19194" xr:uid="{00000000-0005-0000-0000-00007A200000}"/>
    <cellStyle name="Migliaia 18 2 2 2 2 3" xfId="24496" xr:uid="{00000000-0005-0000-0000-00007B200000}"/>
    <cellStyle name="Migliaia 18 2 2 2 3" xfId="16543" xr:uid="{00000000-0005-0000-0000-00007C200000}"/>
    <cellStyle name="Migliaia 18 2 2 2 4" xfId="21845" xr:uid="{00000000-0005-0000-0000-00007D200000}"/>
    <cellStyle name="Migliaia 18 2 2 3" xfId="11973" xr:uid="{00000000-0005-0000-0000-00007E200000}"/>
    <cellStyle name="Migliaia 18 2 2 3 2" xfId="15520" xr:uid="{00000000-0005-0000-0000-00007F200000}"/>
    <cellStyle name="Migliaia 18 2 2 3 2 2" xfId="20866" xr:uid="{00000000-0005-0000-0000-000080200000}"/>
    <cellStyle name="Migliaia 18 2 2 3 2 3" xfId="26168" xr:uid="{00000000-0005-0000-0000-000081200000}"/>
    <cellStyle name="Migliaia 18 2 2 3 3" xfId="18215" xr:uid="{00000000-0005-0000-0000-000082200000}"/>
    <cellStyle name="Migliaia 18 2 2 3 4" xfId="23517" xr:uid="{00000000-0005-0000-0000-000083200000}"/>
    <cellStyle name="Migliaia 18 2 3" xfId="2704" xr:uid="{00000000-0005-0000-0000-000084200000}"/>
    <cellStyle name="Migliaia 18 2 3 2" xfId="11974" xr:uid="{00000000-0005-0000-0000-000085200000}"/>
    <cellStyle name="Migliaia 18 2 3 2 2" xfId="15521" xr:uid="{00000000-0005-0000-0000-000086200000}"/>
    <cellStyle name="Migliaia 18 2 3 2 2 2" xfId="20867" xr:uid="{00000000-0005-0000-0000-000087200000}"/>
    <cellStyle name="Migliaia 18 2 3 2 2 3" xfId="26169" xr:uid="{00000000-0005-0000-0000-000088200000}"/>
    <cellStyle name="Migliaia 18 2 3 2 3" xfId="18216" xr:uid="{00000000-0005-0000-0000-000089200000}"/>
    <cellStyle name="Migliaia 18 2 3 2 4" xfId="23518" xr:uid="{00000000-0005-0000-0000-00008A200000}"/>
    <cellStyle name="Migliaia 18 2 3 3" xfId="13377" xr:uid="{00000000-0005-0000-0000-00008B200000}"/>
    <cellStyle name="Migliaia 18 2 3 3 2" xfId="19195" xr:uid="{00000000-0005-0000-0000-00008C200000}"/>
    <cellStyle name="Migliaia 18 2 3 3 3" xfId="24497" xr:uid="{00000000-0005-0000-0000-00008D200000}"/>
    <cellStyle name="Migliaia 18 2 3 4" xfId="16544" xr:uid="{00000000-0005-0000-0000-00008E200000}"/>
    <cellStyle name="Migliaia 18 2 3 5" xfId="21846" xr:uid="{00000000-0005-0000-0000-00008F200000}"/>
    <cellStyle name="Migliaia 18 2 4" xfId="2705" xr:uid="{00000000-0005-0000-0000-000090200000}"/>
    <cellStyle name="Migliaia 18 2 4 2" xfId="13378" xr:uid="{00000000-0005-0000-0000-000091200000}"/>
    <cellStyle name="Migliaia 18 2 4 2 2" xfId="19196" xr:uid="{00000000-0005-0000-0000-000092200000}"/>
    <cellStyle name="Migliaia 18 2 4 2 3" xfId="24498" xr:uid="{00000000-0005-0000-0000-000093200000}"/>
    <cellStyle name="Migliaia 18 2 4 3" xfId="16545" xr:uid="{00000000-0005-0000-0000-000094200000}"/>
    <cellStyle name="Migliaia 18 2 4 4" xfId="21847" xr:uid="{00000000-0005-0000-0000-000095200000}"/>
    <cellStyle name="Migliaia 18 2 5" xfId="2706" xr:uid="{00000000-0005-0000-0000-000096200000}"/>
    <cellStyle name="Migliaia 18 2 5 2" xfId="13379" xr:uid="{00000000-0005-0000-0000-000097200000}"/>
    <cellStyle name="Migliaia 18 2 5 2 2" xfId="19197" xr:uid="{00000000-0005-0000-0000-000098200000}"/>
    <cellStyle name="Migliaia 18 2 5 2 3" xfId="24499" xr:uid="{00000000-0005-0000-0000-000099200000}"/>
    <cellStyle name="Migliaia 18 2 5 3" xfId="16546" xr:uid="{00000000-0005-0000-0000-00009A200000}"/>
    <cellStyle name="Migliaia 18 2 5 4" xfId="21848" xr:uid="{00000000-0005-0000-0000-00009B200000}"/>
    <cellStyle name="Migliaia 18 2 6" xfId="2707" xr:uid="{00000000-0005-0000-0000-00009C200000}"/>
    <cellStyle name="Migliaia 18 2 6 2" xfId="13380" xr:uid="{00000000-0005-0000-0000-00009D200000}"/>
    <cellStyle name="Migliaia 18 2 6 2 2" xfId="19198" xr:uid="{00000000-0005-0000-0000-00009E200000}"/>
    <cellStyle name="Migliaia 18 2 6 2 3" xfId="24500" xr:uid="{00000000-0005-0000-0000-00009F200000}"/>
    <cellStyle name="Migliaia 18 2 6 3" xfId="16547" xr:uid="{00000000-0005-0000-0000-0000A0200000}"/>
    <cellStyle name="Migliaia 18 2 6 4" xfId="21849"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1" xr:uid="{00000000-0005-0000-0000-0000A7200000}"/>
    <cellStyle name="Migliaia 18 3 2 2 2 2 2" xfId="19199" xr:uid="{00000000-0005-0000-0000-0000A8200000}"/>
    <cellStyle name="Migliaia 18 3 2 2 2 2 3" xfId="24501" xr:uid="{00000000-0005-0000-0000-0000A9200000}"/>
    <cellStyle name="Migliaia 18 3 2 2 2 3" xfId="16548" xr:uid="{00000000-0005-0000-0000-0000AA200000}"/>
    <cellStyle name="Migliaia 18 3 2 2 2 4" xfId="21850" xr:uid="{00000000-0005-0000-0000-0000AB200000}"/>
    <cellStyle name="Migliaia 18 3 2 3" xfId="2712" xr:uid="{00000000-0005-0000-0000-0000AC200000}"/>
    <cellStyle name="Migliaia 18 3 2 3 2" xfId="13382" xr:uid="{00000000-0005-0000-0000-0000AD200000}"/>
    <cellStyle name="Migliaia 18 3 2 3 2 2" xfId="19200" xr:uid="{00000000-0005-0000-0000-0000AE200000}"/>
    <cellStyle name="Migliaia 18 3 2 3 2 3" xfId="24502" xr:uid="{00000000-0005-0000-0000-0000AF200000}"/>
    <cellStyle name="Migliaia 18 3 2 3 3" xfId="16549" xr:uid="{00000000-0005-0000-0000-0000B0200000}"/>
    <cellStyle name="Migliaia 18 3 2 3 4" xfId="21851" xr:uid="{00000000-0005-0000-0000-0000B1200000}"/>
    <cellStyle name="Migliaia 18 3 2 4" xfId="2713" xr:uid="{00000000-0005-0000-0000-0000B2200000}"/>
    <cellStyle name="Migliaia 18 3 2 4 2" xfId="13383" xr:uid="{00000000-0005-0000-0000-0000B3200000}"/>
    <cellStyle name="Migliaia 18 3 2 4 2 2" xfId="19201" xr:uid="{00000000-0005-0000-0000-0000B4200000}"/>
    <cellStyle name="Migliaia 18 3 2 4 2 3" xfId="24503" xr:uid="{00000000-0005-0000-0000-0000B5200000}"/>
    <cellStyle name="Migliaia 18 3 2 4 3" xfId="16550" xr:uid="{00000000-0005-0000-0000-0000B6200000}"/>
    <cellStyle name="Migliaia 18 3 2 4 4" xfId="21852" xr:uid="{00000000-0005-0000-0000-0000B7200000}"/>
    <cellStyle name="Migliaia 18 3 2 5" xfId="2714" xr:uid="{00000000-0005-0000-0000-0000B8200000}"/>
    <cellStyle name="Migliaia 18 3 2 5 2" xfId="13384" xr:uid="{00000000-0005-0000-0000-0000B9200000}"/>
    <cellStyle name="Migliaia 18 3 2 5 2 2" xfId="19202" xr:uid="{00000000-0005-0000-0000-0000BA200000}"/>
    <cellStyle name="Migliaia 18 3 2 5 2 3" xfId="24504" xr:uid="{00000000-0005-0000-0000-0000BB200000}"/>
    <cellStyle name="Migliaia 18 3 2 5 3" xfId="16551" xr:uid="{00000000-0005-0000-0000-0000BC200000}"/>
    <cellStyle name="Migliaia 18 3 2 5 4" xfId="21853" xr:uid="{00000000-0005-0000-0000-0000BD200000}"/>
    <cellStyle name="Migliaia 18 3 2 6" xfId="2715" xr:uid="{00000000-0005-0000-0000-0000BE200000}"/>
    <cellStyle name="Migliaia 18 3 2 6 2" xfId="13385" xr:uid="{00000000-0005-0000-0000-0000BF200000}"/>
    <cellStyle name="Migliaia 18 3 2 6 2 2" xfId="19203" xr:uid="{00000000-0005-0000-0000-0000C0200000}"/>
    <cellStyle name="Migliaia 18 3 2 6 2 3" xfId="24505" xr:uid="{00000000-0005-0000-0000-0000C1200000}"/>
    <cellStyle name="Migliaia 18 3 2 6 3" xfId="16552" xr:uid="{00000000-0005-0000-0000-0000C2200000}"/>
    <cellStyle name="Migliaia 18 3 2 6 4" xfId="21854" xr:uid="{00000000-0005-0000-0000-0000C3200000}"/>
    <cellStyle name="Migliaia 18 3 3" xfId="2716" xr:uid="{00000000-0005-0000-0000-0000C4200000}"/>
    <cellStyle name="Migliaia 18 3 3 2" xfId="2717" xr:uid="{00000000-0005-0000-0000-0000C5200000}"/>
    <cellStyle name="Migliaia 18 3 3 2 2" xfId="13387" xr:uid="{00000000-0005-0000-0000-0000C6200000}"/>
    <cellStyle name="Migliaia 18 3 3 2 2 2" xfId="19205" xr:uid="{00000000-0005-0000-0000-0000C7200000}"/>
    <cellStyle name="Migliaia 18 3 3 2 2 3" xfId="24507" xr:uid="{00000000-0005-0000-0000-0000C8200000}"/>
    <cellStyle name="Migliaia 18 3 3 2 3" xfId="16554" xr:uid="{00000000-0005-0000-0000-0000C9200000}"/>
    <cellStyle name="Migliaia 18 3 3 2 4" xfId="21856" xr:uid="{00000000-0005-0000-0000-0000CA200000}"/>
    <cellStyle name="Migliaia 18 3 3 3" xfId="2718" xr:uid="{00000000-0005-0000-0000-0000CB200000}"/>
    <cellStyle name="Migliaia 18 3 3 3 2" xfId="13388" xr:uid="{00000000-0005-0000-0000-0000CC200000}"/>
    <cellStyle name="Migliaia 18 3 3 3 2 2" xfId="19206" xr:uid="{00000000-0005-0000-0000-0000CD200000}"/>
    <cellStyle name="Migliaia 18 3 3 3 2 3" xfId="24508" xr:uid="{00000000-0005-0000-0000-0000CE200000}"/>
    <cellStyle name="Migliaia 18 3 3 3 3" xfId="16555" xr:uid="{00000000-0005-0000-0000-0000CF200000}"/>
    <cellStyle name="Migliaia 18 3 3 3 4" xfId="21857" xr:uid="{00000000-0005-0000-0000-0000D0200000}"/>
    <cellStyle name="Migliaia 18 3 3 4" xfId="2719" xr:uid="{00000000-0005-0000-0000-0000D1200000}"/>
    <cellStyle name="Migliaia 18 3 3 4 2" xfId="13389" xr:uid="{00000000-0005-0000-0000-0000D2200000}"/>
    <cellStyle name="Migliaia 18 3 3 4 2 2" xfId="19207" xr:uid="{00000000-0005-0000-0000-0000D3200000}"/>
    <cellStyle name="Migliaia 18 3 3 4 2 3" xfId="24509" xr:uid="{00000000-0005-0000-0000-0000D4200000}"/>
    <cellStyle name="Migliaia 18 3 3 4 3" xfId="16556" xr:uid="{00000000-0005-0000-0000-0000D5200000}"/>
    <cellStyle name="Migliaia 18 3 3 4 4" xfId="21858" xr:uid="{00000000-0005-0000-0000-0000D6200000}"/>
    <cellStyle name="Migliaia 18 3 3 5" xfId="2720" xr:uid="{00000000-0005-0000-0000-0000D7200000}"/>
    <cellStyle name="Migliaia 18 3 3 5 2" xfId="13390" xr:uid="{00000000-0005-0000-0000-0000D8200000}"/>
    <cellStyle name="Migliaia 18 3 3 5 2 2" xfId="19208" xr:uid="{00000000-0005-0000-0000-0000D9200000}"/>
    <cellStyle name="Migliaia 18 3 3 5 2 3" xfId="24510" xr:uid="{00000000-0005-0000-0000-0000DA200000}"/>
    <cellStyle name="Migliaia 18 3 3 5 3" xfId="16557" xr:uid="{00000000-0005-0000-0000-0000DB200000}"/>
    <cellStyle name="Migliaia 18 3 3 5 4" xfId="21859" xr:uid="{00000000-0005-0000-0000-0000DC200000}"/>
    <cellStyle name="Migliaia 18 3 3 6" xfId="13386" xr:uid="{00000000-0005-0000-0000-0000DD200000}"/>
    <cellStyle name="Migliaia 18 3 3 6 2" xfId="19204" xr:uid="{00000000-0005-0000-0000-0000DE200000}"/>
    <cellStyle name="Migliaia 18 3 3 6 3" xfId="24506" xr:uid="{00000000-0005-0000-0000-0000DF200000}"/>
    <cellStyle name="Migliaia 18 3 3 7" xfId="16553" xr:uid="{00000000-0005-0000-0000-0000E0200000}"/>
    <cellStyle name="Migliaia 18 3 3 8" xfId="21855" xr:uid="{00000000-0005-0000-0000-0000E1200000}"/>
    <cellStyle name="Migliaia 18 3 4" xfId="2721" xr:uid="{00000000-0005-0000-0000-0000E2200000}"/>
    <cellStyle name="Migliaia 18 3 4 2" xfId="11975" xr:uid="{00000000-0005-0000-0000-0000E3200000}"/>
    <cellStyle name="Migliaia 18 3 4 3" xfId="11976" xr:uid="{00000000-0005-0000-0000-0000E4200000}"/>
    <cellStyle name="Migliaia 18 3 4 3 2" xfId="15522" xr:uid="{00000000-0005-0000-0000-0000E5200000}"/>
    <cellStyle name="Migliaia 18 3 4 3 2 2" xfId="20868" xr:uid="{00000000-0005-0000-0000-0000E6200000}"/>
    <cellStyle name="Migliaia 18 3 4 3 2 3" xfId="26170" xr:uid="{00000000-0005-0000-0000-0000E7200000}"/>
    <cellStyle name="Migliaia 18 3 4 3 3" xfId="18217" xr:uid="{00000000-0005-0000-0000-0000E8200000}"/>
    <cellStyle name="Migliaia 18 3 4 3 4" xfId="23519" xr:uid="{00000000-0005-0000-0000-0000E9200000}"/>
    <cellStyle name="Migliaia 18 3 4 4" xfId="13391" xr:uid="{00000000-0005-0000-0000-0000EA200000}"/>
    <cellStyle name="Migliaia 18 3 4 4 2" xfId="19209" xr:uid="{00000000-0005-0000-0000-0000EB200000}"/>
    <cellStyle name="Migliaia 18 3 4 4 3" xfId="24511" xr:uid="{00000000-0005-0000-0000-0000EC200000}"/>
    <cellStyle name="Migliaia 18 3 4 5" xfId="16558" xr:uid="{00000000-0005-0000-0000-0000ED200000}"/>
    <cellStyle name="Migliaia 18 3 4 6" xfId="21860" xr:uid="{00000000-0005-0000-0000-0000EE200000}"/>
    <cellStyle name="Migliaia 18 3 5" xfId="2722" xr:uid="{00000000-0005-0000-0000-0000EF200000}"/>
    <cellStyle name="Migliaia 18 3 5 2" xfId="11977" xr:uid="{00000000-0005-0000-0000-0000F0200000}"/>
    <cellStyle name="Migliaia 18 3 5 2 2" xfId="15523" xr:uid="{00000000-0005-0000-0000-0000F1200000}"/>
    <cellStyle name="Migliaia 18 3 5 2 2 2" xfId="20869" xr:uid="{00000000-0005-0000-0000-0000F2200000}"/>
    <cellStyle name="Migliaia 18 3 5 2 2 3" xfId="26171" xr:uid="{00000000-0005-0000-0000-0000F3200000}"/>
    <cellStyle name="Migliaia 18 3 5 2 3" xfId="18218" xr:uid="{00000000-0005-0000-0000-0000F4200000}"/>
    <cellStyle name="Migliaia 18 3 5 2 4" xfId="23520" xr:uid="{00000000-0005-0000-0000-0000F5200000}"/>
    <cellStyle name="Migliaia 18 3 5 3" xfId="13392" xr:uid="{00000000-0005-0000-0000-0000F6200000}"/>
    <cellStyle name="Migliaia 18 3 5 3 2" xfId="19210" xr:uid="{00000000-0005-0000-0000-0000F7200000}"/>
    <cellStyle name="Migliaia 18 3 5 3 3" xfId="24512" xr:uid="{00000000-0005-0000-0000-0000F8200000}"/>
    <cellStyle name="Migliaia 18 3 5 4" xfId="16559" xr:uid="{00000000-0005-0000-0000-0000F9200000}"/>
    <cellStyle name="Migliaia 18 3 5 5" xfId="21861" xr:uid="{00000000-0005-0000-0000-0000FA200000}"/>
    <cellStyle name="Migliaia 18 3 6" xfId="2723" xr:uid="{00000000-0005-0000-0000-0000FB200000}"/>
    <cellStyle name="Migliaia 18 3 6 2" xfId="13393" xr:uid="{00000000-0005-0000-0000-0000FC200000}"/>
    <cellStyle name="Migliaia 18 3 6 2 2" xfId="19211" xr:uid="{00000000-0005-0000-0000-0000FD200000}"/>
    <cellStyle name="Migliaia 18 3 6 2 3" xfId="24513" xr:uid="{00000000-0005-0000-0000-0000FE200000}"/>
    <cellStyle name="Migliaia 18 3 6 3" xfId="16560" xr:uid="{00000000-0005-0000-0000-0000FF200000}"/>
    <cellStyle name="Migliaia 18 3 6 4" xfId="21862" xr:uid="{00000000-0005-0000-0000-000000210000}"/>
    <cellStyle name="Migliaia 18 3 7" xfId="2724" xr:uid="{00000000-0005-0000-0000-000001210000}"/>
    <cellStyle name="Migliaia 18 3 7 2" xfId="13394" xr:uid="{00000000-0005-0000-0000-000002210000}"/>
    <cellStyle name="Migliaia 18 3 7 2 2" xfId="19212" xr:uid="{00000000-0005-0000-0000-000003210000}"/>
    <cellStyle name="Migliaia 18 3 7 2 3" xfId="24514" xr:uid="{00000000-0005-0000-0000-000004210000}"/>
    <cellStyle name="Migliaia 18 3 7 3" xfId="16561" xr:uid="{00000000-0005-0000-0000-000005210000}"/>
    <cellStyle name="Migliaia 18 3 7 4" xfId="21863" xr:uid="{00000000-0005-0000-0000-000006210000}"/>
    <cellStyle name="Migliaia 18 3 8" xfId="2725" xr:uid="{00000000-0005-0000-0000-000007210000}"/>
    <cellStyle name="Migliaia 18 3 8 2" xfId="13395" xr:uid="{00000000-0005-0000-0000-000008210000}"/>
    <cellStyle name="Migliaia 18 3 8 2 2" xfId="19213" xr:uid="{00000000-0005-0000-0000-000009210000}"/>
    <cellStyle name="Migliaia 18 3 8 2 3" xfId="24515" xr:uid="{00000000-0005-0000-0000-00000A210000}"/>
    <cellStyle name="Migliaia 18 3 8 3" xfId="16562" xr:uid="{00000000-0005-0000-0000-00000B210000}"/>
    <cellStyle name="Migliaia 18 3 8 4" xfId="21864"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6" xr:uid="{00000000-0005-0000-0000-000010210000}"/>
    <cellStyle name="Migliaia 18 4 2 2 2 2" xfId="19214" xr:uid="{00000000-0005-0000-0000-000011210000}"/>
    <cellStyle name="Migliaia 18 4 2 2 2 3" xfId="24516" xr:uid="{00000000-0005-0000-0000-000012210000}"/>
    <cellStyle name="Migliaia 18 4 2 2 3" xfId="16563" xr:uid="{00000000-0005-0000-0000-000013210000}"/>
    <cellStyle name="Migliaia 18 4 2 2 4" xfId="21865" xr:uid="{00000000-0005-0000-0000-000014210000}"/>
    <cellStyle name="Migliaia 18 4 2 3" xfId="2729" xr:uid="{00000000-0005-0000-0000-000015210000}"/>
    <cellStyle name="Migliaia 18 4 2 3 2" xfId="13397" xr:uid="{00000000-0005-0000-0000-000016210000}"/>
    <cellStyle name="Migliaia 18 4 2 3 2 2" xfId="19215" xr:uid="{00000000-0005-0000-0000-000017210000}"/>
    <cellStyle name="Migliaia 18 4 2 3 2 3" xfId="24517" xr:uid="{00000000-0005-0000-0000-000018210000}"/>
    <cellStyle name="Migliaia 18 4 2 3 3" xfId="16564" xr:uid="{00000000-0005-0000-0000-000019210000}"/>
    <cellStyle name="Migliaia 18 4 2 3 4" xfId="21866" xr:uid="{00000000-0005-0000-0000-00001A210000}"/>
    <cellStyle name="Migliaia 18 4 3" xfId="2730" xr:uid="{00000000-0005-0000-0000-00001B210000}"/>
    <cellStyle name="Migliaia 18 4 3 2" xfId="13398" xr:uid="{00000000-0005-0000-0000-00001C210000}"/>
    <cellStyle name="Migliaia 18 4 3 2 2" xfId="19216" xr:uid="{00000000-0005-0000-0000-00001D210000}"/>
    <cellStyle name="Migliaia 18 4 3 2 3" xfId="24518" xr:uid="{00000000-0005-0000-0000-00001E210000}"/>
    <cellStyle name="Migliaia 18 4 3 3" xfId="16565" xr:uid="{00000000-0005-0000-0000-00001F210000}"/>
    <cellStyle name="Migliaia 18 4 3 4" xfId="21867" xr:uid="{00000000-0005-0000-0000-000020210000}"/>
    <cellStyle name="Migliaia 18 4 4" xfId="2731" xr:uid="{00000000-0005-0000-0000-000021210000}"/>
    <cellStyle name="Migliaia 18 4 4 2" xfId="13399" xr:uid="{00000000-0005-0000-0000-000022210000}"/>
    <cellStyle name="Migliaia 18 4 4 2 2" xfId="19217" xr:uid="{00000000-0005-0000-0000-000023210000}"/>
    <cellStyle name="Migliaia 18 4 4 2 3" xfId="24519" xr:uid="{00000000-0005-0000-0000-000024210000}"/>
    <cellStyle name="Migliaia 18 4 4 3" xfId="16566" xr:uid="{00000000-0005-0000-0000-000025210000}"/>
    <cellStyle name="Migliaia 18 4 4 4" xfId="21868" xr:uid="{00000000-0005-0000-0000-000026210000}"/>
    <cellStyle name="Migliaia 18 4 5" xfId="2732" xr:uid="{00000000-0005-0000-0000-000027210000}"/>
    <cellStyle name="Migliaia 18 4 5 2" xfId="13400" xr:uid="{00000000-0005-0000-0000-000028210000}"/>
    <cellStyle name="Migliaia 18 4 5 2 2" xfId="19218" xr:uid="{00000000-0005-0000-0000-000029210000}"/>
    <cellStyle name="Migliaia 18 4 5 2 3" xfId="24520" xr:uid="{00000000-0005-0000-0000-00002A210000}"/>
    <cellStyle name="Migliaia 18 4 5 3" xfId="16567" xr:uid="{00000000-0005-0000-0000-00002B210000}"/>
    <cellStyle name="Migliaia 18 4 5 4" xfId="21869" xr:uid="{00000000-0005-0000-0000-00002C210000}"/>
    <cellStyle name="Migliaia 18 4 6" xfId="2733" xr:uid="{00000000-0005-0000-0000-00002D210000}"/>
    <cellStyle name="Migliaia 18 4 6 2" xfId="13401" xr:uid="{00000000-0005-0000-0000-00002E210000}"/>
    <cellStyle name="Migliaia 18 4 6 2 2" xfId="19219" xr:uid="{00000000-0005-0000-0000-00002F210000}"/>
    <cellStyle name="Migliaia 18 4 6 2 3" xfId="24521" xr:uid="{00000000-0005-0000-0000-000030210000}"/>
    <cellStyle name="Migliaia 18 4 6 3" xfId="16568" xr:uid="{00000000-0005-0000-0000-000031210000}"/>
    <cellStyle name="Migliaia 18 4 6 4" xfId="21870" xr:uid="{00000000-0005-0000-0000-000032210000}"/>
    <cellStyle name="Migliaia 18 4 7" xfId="2734" xr:uid="{00000000-0005-0000-0000-000033210000}"/>
    <cellStyle name="Migliaia 18 4 7 2" xfId="13402" xr:uid="{00000000-0005-0000-0000-000034210000}"/>
    <cellStyle name="Migliaia 18 4 7 2 2" xfId="19220" xr:uid="{00000000-0005-0000-0000-000035210000}"/>
    <cellStyle name="Migliaia 18 4 7 2 3" xfId="24522" xr:uid="{00000000-0005-0000-0000-000036210000}"/>
    <cellStyle name="Migliaia 18 4 7 3" xfId="16569" xr:uid="{00000000-0005-0000-0000-000037210000}"/>
    <cellStyle name="Migliaia 18 4 7 4" xfId="21871" xr:uid="{00000000-0005-0000-0000-000038210000}"/>
    <cellStyle name="Migliaia 18 5" xfId="2735" xr:uid="{00000000-0005-0000-0000-000039210000}"/>
    <cellStyle name="Migliaia 18 5 2" xfId="2736" xr:uid="{00000000-0005-0000-0000-00003A210000}"/>
    <cellStyle name="Migliaia 18 5 2 2" xfId="13403" xr:uid="{00000000-0005-0000-0000-00003B210000}"/>
    <cellStyle name="Migliaia 18 5 2 2 2" xfId="19221" xr:uid="{00000000-0005-0000-0000-00003C210000}"/>
    <cellStyle name="Migliaia 18 5 2 2 3" xfId="24523" xr:uid="{00000000-0005-0000-0000-00003D210000}"/>
    <cellStyle name="Migliaia 18 5 2 3" xfId="16570" xr:uid="{00000000-0005-0000-0000-00003E210000}"/>
    <cellStyle name="Migliaia 18 5 2 4" xfId="21872" xr:uid="{00000000-0005-0000-0000-00003F210000}"/>
    <cellStyle name="Migliaia 18 5 3" xfId="2737" xr:uid="{00000000-0005-0000-0000-000040210000}"/>
    <cellStyle name="Migliaia 18 5 3 2" xfId="13404" xr:uid="{00000000-0005-0000-0000-000041210000}"/>
    <cellStyle name="Migliaia 18 5 3 2 2" xfId="19222" xr:uid="{00000000-0005-0000-0000-000042210000}"/>
    <cellStyle name="Migliaia 18 5 3 2 3" xfId="24524" xr:uid="{00000000-0005-0000-0000-000043210000}"/>
    <cellStyle name="Migliaia 18 5 3 3" xfId="16571" xr:uid="{00000000-0005-0000-0000-000044210000}"/>
    <cellStyle name="Migliaia 18 5 3 4" xfId="21873" xr:uid="{00000000-0005-0000-0000-000045210000}"/>
    <cellStyle name="Migliaia 18 5 4" xfId="2738" xr:uid="{00000000-0005-0000-0000-000046210000}"/>
    <cellStyle name="Migliaia 18 5 4 2" xfId="13405" xr:uid="{00000000-0005-0000-0000-000047210000}"/>
    <cellStyle name="Migliaia 18 5 4 2 2" xfId="19223" xr:uid="{00000000-0005-0000-0000-000048210000}"/>
    <cellStyle name="Migliaia 18 5 4 2 3" xfId="24525" xr:uid="{00000000-0005-0000-0000-000049210000}"/>
    <cellStyle name="Migliaia 18 5 4 3" xfId="16572" xr:uid="{00000000-0005-0000-0000-00004A210000}"/>
    <cellStyle name="Migliaia 18 5 4 4" xfId="21874" xr:uid="{00000000-0005-0000-0000-00004B210000}"/>
    <cellStyle name="Migliaia 18 5 5" xfId="2739" xr:uid="{00000000-0005-0000-0000-00004C210000}"/>
    <cellStyle name="Migliaia 18 5 5 2" xfId="13406" xr:uid="{00000000-0005-0000-0000-00004D210000}"/>
    <cellStyle name="Migliaia 18 5 5 2 2" xfId="19224" xr:uid="{00000000-0005-0000-0000-00004E210000}"/>
    <cellStyle name="Migliaia 18 5 5 2 3" xfId="24526" xr:uid="{00000000-0005-0000-0000-00004F210000}"/>
    <cellStyle name="Migliaia 18 5 5 3" xfId="16573" xr:uid="{00000000-0005-0000-0000-000050210000}"/>
    <cellStyle name="Migliaia 18 5 5 4" xfId="21875" xr:uid="{00000000-0005-0000-0000-000051210000}"/>
    <cellStyle name="Migliaia 18 5 6" xfId="2740" xr:uid="{00000000-0005-0000-0000-000052210000}"/>
    <cellStyle name="Migliaia 18 5 6 2" xfId="13407" xr:uid="{00000000-0005-0000-0000-000053210000}"/>
    <cellStyle name="Migliaia 18 5 6 2 2" xfId="19225" xr:uid="{00000000-0005-0000-0000-000054210000}"/>
    <cellStyle name="Migliaia 18 5 6 2 3" xfId="24527" xr:uid="{00000000-0005-0000-0000-000055210000}"/>
    <cellStyle name="Migliaia 18 5 6 3" xfId="16574" xr:uid="{00000000-0005-0000-0000-000056210000}"/>
    <cellStyle name="Migliaia 18 5 6 4" xfId="21876" xr:uid="{00000000-0005-0000-0000-000057210000}"/>
    <cellStyle name="Migliaia 18 6" xfId="2741" xr:uid="{00000000-0005-0000-0000-000058210000}"/>
    <cellStyle name="Migliaia 18 6 2" xfId="11978" xr:uid="{00000000-0005-0000-0000-000059210000}"/>
    <cellStyle name="Migliaia 18 6 3" xfId="11979" xr:uid="{00000000-0005-0000-0000-00005A210000}"/>
    <cellStyle name="Migliaia 18 6 3 2" xfId="15524" xr:uid="{00000000-0005-0000-0000-00005B210000}"/>
    <cellStyle name="Migliaia 18 6 3 2 2" xfId="20870" xr:uid="{00000000-0005-0000-0000-00005C210000}"/>
    <cellStyle name="Migliaia 18 6 3 2 3" xfId="26172" xr:uid="{00000000-0005-0000-0000-00005D210000}"/>
    <cellStyle name="Migliaia 18 6 3 3" xfId="18219" xr:uid="{00000000-0005-0000-0000-00005E210000}"/>
    <cellStyle name="Migliaia 18 6 3 4" xfId="23521" xr:uid="{00000000-0005-0000-0000-00005F210000}"/>
    <cellStyle name="Migliaia 18 6 4" xfId="13408" xr:uid="{00000000-0005-0000-0000-000060210000}"/>
    <cellStyle name="Migliaia 18 6 4 2" xfId="19226" xr:uid="{00000000-0005-0000-0000-000061210000}"/>
    <cellStyle name="Migliaia 18 6 4 3" xfId="24528" xr:uid="{00000000-0005-0000-0000-000062210000}"/>
    <cellStyle name="Migliaia 18 6 5" xfId="16575" xr:uid="{00000000-0005-0000-0000-000063210000}"/>
    <cellStyle name="Migliaia 18 6 6" xfId="21877" xr:uid="{00000000-0005-0000-0000-000064210000}"/>
    <cellStyle name="Migliaia 18 7" xfId="2742" xr:uid="{00000000-0005-0000-0000-000065210000}"/>
    <cellStyle name="Migliaia 18 7 2" xfId="11980" xr:uid="{00000000-0005-0000-0000-000066210000}"/>
    <cellStyle name="Migliaia 18 7 2 2" xfId="15525" xr:uid="{00000000-0005-0000-0000-000067210000}"/>
    <cellStyle name="Migliaia 18 7 2 2 2" xfId="20871" xr:uid="{00000000-0005-0000-0000-000068210000}"/>
    <cellStyle name="Migliaia 18 7 2 2 3" xfId="26173" xr:uid="{00000000-0005-0000-0000-000069210000}"/>
    <cellStyle name="Migliaia 18 7 2 3" xfId="18220" xr:uid="{00000000-0005-0000-0000-00006A210000}"/>
    <cellStyle name="Migliaia 18 7 2 4" xfId="23522" xr:uid="{00000000-0005-0000-0000-00006B210000}"/>
    <cellStyle name="Migliaia 18 7 3" xfId="13409" xr:uid="{00000000-0005-0000-0000-00006C210000}"/>
    <cellStyle name="Migliaia 18 7 3 2" xfId="19227" xr:uid="{00000000-0005-0000-0000-00006D210000}"/>
    <cellStyle name="Migliaia 18 7 3 3" xfId="24529" xr:uid="{00000000-0005-0000-0000-00006E210000}"/>
    <cellStyle name="Migliaia 18 7 4" xfId="16576" xr:uid="{00000000-0005-0000-0000-00006F210000}"/>
    <cellStyle name="Migliaia 18 7 5" xfId="21878" xr:uid="{00000000-0005-0000-0000-000070210000}"/>
    <cellStyle name="Migliaia 18 8" xfId="2743" xr:uid="{00000000-0005-0000-0000-000071210000}"/>
    <cellStyle name="Migliaia 18 8 2" xfId="11981" xr:uid="{00000000-0005-0000-0000-000072210000}"/>
    <cellStyle name="Migliaia 18 8 2 2" xfId="15526" xr:uid="{00000000-0005-0000-0000-000073210000}"/>
    <cellStyle name="Migliaia 18 8 2 2 2" xfId="20872" xr:uid="{00000000-0005-0000-0000-000074210000}"/>
    <cellStyle name="Migliaia 18 8 2 2 3" xfId="26174" xr:uid="{00000000-0005-0000-0000-000075210000}"/>
    <cellStyle name="Migliaia 18 8 2 3" xfId="18221" xr:uid="{00000000-0005-0000-0000-000076210000}"/>
    <cellStyle name="Migliaia 18 8 2 4" xfId="23523" xr:uid="{00000000-0005-0000-0000-000077210000}"/>
    <cellStyle name="Migliaia 18 8 3" xfId="13410" xr:uid="{00000000-0005-0000-0000-000078210000}"/>
    <cellStyle name="Migliaia 18 8 3 2" xfId="19228" xr:uid="{00000000-0005-0000-0000-000079210000}"/>
    <cellStyle name="Migliaia 18 8 3 3" xfId="24530" xr:uid="{00000000-0005-0000-0000-00007A210000}"/>
    <cellStyle name="Migliaia 18 8 4" xfId="16577" xr:uid="{00000000-0005-0000-0000-00007B210000}"/>
    <cellStyle name="Migliaia 18 8 5" xfId="21879" xr:uid="{00000000-0005-0000-0000-00007C210000}"/>
    <cellStyle name="Migliaia 18 9" xfId="2744" xr:uid="{00000000-0005-0000-0000-00007D210000}"/>
    <cellStyle name="Migliaia 18 9 2" xfId="13411" xr:uid="{00000000-0005-0000-0000-00007E210000}"/>
    <cellStyle name="Migliaia 18 9 2 2" xfId="19229" xr:uid="{00000000-0005-0000-0000-00007F210000}"/>
    <cellStyle name="Migliaia 18 9 2 3" xfId="24531" xr:uid="{00000000-0005-0000-0000-000080210000}"/>
    <cellStyle name="Migliaia 18 9 3" xfId="16578" xr:uid="{00000000-0005-0000-0000-000081210000}"/>
    <cellStyle name="Migliaia 18 9 4" xfId="21880" xr:uid="{00000000-0005-0000-0000-000082210000}"/>
    <cellStyle name="Migliaia 19" xfId="265" xr:uid="{00000000-0005-0000-0000-000083210000}"/>
    <cellStyle name="Migliaia 19 10" xfId="13412" xr:uid="{00000000-0005-0000-0000-000084210000}"/>
    <cellStyle name="Migliaia 19 10 2" xfId="19230" xr:uid="{00000000-0005-0000-0000-000085210000}"/>
    <cellStyle name="Migliaia 19 10 3" xfId="24532" xr:uid="{00000000-0005-0000-0000-000086210000}"/>
    <cellStyle name="Migliaia 19 11" xfId="16579" xr:uid="{00000000-0005-0000-0000-000087210000}"/>
    <cellStyle name="Migliaia 19 12" xfId="21881"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3" xr:uid="{00000000-0005-0000-0000-00008D210000}"/>
    <cellStyle name="Migliaia 19 2 2 2 2 2" xfId="19231" xr:uid="{00000000-0005-0000-0000-00008E210000}"/>
    <cellStyle name="Migliaia 19 2 2 2 2 3" xfId="24533" xr:uid="{00000000-0005-0000-0000-00008F210000}"/>
    <cellStyle name="Migliaia 19 2 2 2 3" xfId="16580" xr:uid="{00000000-0005-0000-0000-000090210000}"/>
    <cellStyle name="Migliaia 19 2 2 2 4" xfId="21882" xr:uid="{00000000-0005-0000-0000-000091210000}"/>
    <cellStyle name="Migliaia 19 2 2 3" xfId="11982" xr:uid="{00000000-0005-0000-0000-000092210000}"/>
    <cellStyle name="Migliaia 19 2 2 3 2" xfId="15527" xr:uid="{00000000-0005-0000-0000-000093210000}"/>
    <cellStyle name="Migliaia 19 2 2 3 2 2" xfId="20873" xr:uid="{00000000-0005-0000-0000-000094210000}"/>
    <cellStyle name="Migliaia 19 2 2 3 2 3" xfId="26175" xr:uid="{00000000-0005-0000-0000-000095210000}"/>
    <cellStyle name="Migliaia 19 2 2 3 3" xfId="18222" xr:uid="{00000000-0005-0000-0000-000096210000}"/>
    <cellStyle name="Migliaia 19 2 2 3 4" xfId="23524" xr:uid="{00000000-0005-0000-0000-000097210000}"/>
    <cellStyle name="Migliaia 19 2 3" xfId="2749" xr:uid="{00000000-0005-0000-0000-000098210000}"/>
    <cellStyle name="Migliaia 19 2 3 2" xfId="11983" xr:uid="{00000000-0005-0000-0000-000099210000}"/>
    <cellStyle name="Migliaia 19 2 3 2 2" xfId="15528" xr:uid="{00000000-0005-0000-0000-00009A210000}"/>
    <cellStyle name="Migliaia 19 2 3 2 2 2" xfId="20874" xr:uid="{00000000-0005-0000-0000-00009B210000}"/>
    <cellStyle name="Migliaia 19 2 3 2 2 3" xfId="26176" xr:uid="{00000000-0005-0000-0000-00009C210000}"/>
    <cellStyle name="Migliaia 19 2 3 2 3" xfId="18223" xr:uid="{00000000-0005-0000-0000-00009D210000}"/>
    <cellStyle name="Migliaia 19 2 3 2 4" xfId="23525" xr:uid="{00000000-0005-0000-0000-00009E210000}"/>
    <cellStyle name="Migliaia 19 2 3 3" xfId="13414" xr:uid="{00000000-0005-0000-0000-00009F210000}"/>
    <cellStyle name="Migliaia 19 2 3 3 2" xfId="19232" xr:uid="{00000000-0005-0000-0000-0000A0210000}"/>
    <cellStyle name="Migliaia 19 2 3 3 3" xfId="24534" xr:uid="{00000000-0005-0000-0000-0000A1210000}"/>
    <cellStyle name="Migliaia 19 2 3 4" xfId="16581" xr:uid="{00000000-0005-0000-0000-0000A2210000}"/>
    <cellStyle name="Migliaia 19 2 3 5" xfId="21883" xr:uid="{00000000-0005-0000-0000-0000A3210000}"/>
    <cellStyle name="Migliaia 19 2 4" xfId="2750" xr:uid="{00000000-0005-0000-0000-0000A4210000}"/>
    <cellStyle name="Migliaia 19 2 4 2" xfId="13415" xr:uid="{00000000-0005-0000-0000-0000A5210000}"/>
    <cellStyle name="Migliaia 19 2 4 2 2" xfId="19233" xr:uid="{00000000-0005-0000-0000-0000A6210000}"/>
    <cellStyle name="Migliaia 19 2 4 2 3" xfId="24535" xr:uid="{00000000-0005-0000-0000-0000A7210000}"/>
    <cellStyle name="Migliaia 19 2 4 3" xfId="16582" xr:uid="{00000000-0005-0000-0000-0000A8210000}"/>
    <cellStyle name="Migliaia 19 2 4 4" xfId="21884" xr:uid="{00000000-0005-0000-0000-0000A9210000}"/>
    <cellStyle name="Migliaia 19 2 5" xfId="2751" xr:uid="{00000000-0005-0000-0000-0000AA210000}"/>
    <cellStyle name="Migliaia 19 2 5 2" xfId="13416" xr:uid="{00000000-0005-0000-0000-0000AB210000}"/>
    <cellStyle name="Migliaia 19 2 5 2 2" xfId="19234" xr:uid="{00000000-0005-0000-0000-0000AC210000}"/>
    <cellStyle name="Migliaia 19 2 5 2 3" xfId="24536" xr:uid="{00000000-0005-0000-0000-0000AD210000}"/>
    <cellStyle name="Migliaia 19 2 5 3" xfId="16583" xr:uid="{00000000-0005-0000-0000-0000AE210000}"/>
    <cellStyle name="Migliaia 19 2 5 4" xfId="21885" xr:uid="{00000000-0005-0000-0000-0000AF210000}"/>
    <cellStyle name="Migliaia 19 2 6" xfId="2752" xr:uid="{00000000-0005-0000-0000-0000B0210000}"/>
    <cellStyle name="Migliaia 19 2 6 2" xfId="13417" xr:uid="{00000000-0005-0000-0000-0000B1210000}"/>
    <cellStyle name="Migliaia 19 2 6 2 2" xfId="19235" xr:uid="{00000000-0005-0000-0000-0000B2210000}"/>
    <cellStyle name="Migliaia 19 2 6 2 3" xfId="24537" xr:uid="{00000000-0005-0000-0000-0000B3210000}"/>
    <cellStyle name="Migliaia 19 2 6 3" xfId="16584" xr:uid="{00000000-0005-0000-0000-0000B4210000}"/>
    <cellStyle name="Migliaia 19 2 6 4" xfId="21886"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8" xr:uid="{00000000-0005-0000-0000-0000BB210000}"/>
    <cellStyle name="Migliaia 19 3 2 2 2 2 2" xfId="19236" xr:uid="{00000000-0005-0000-0000-0000BC210000}"/>
    <cellStyle name="Migliaia 19 3 2 2 2 2 3" xfId="24538" xr:uid="{00000000-0005-0000-0000-0000BD210000}"/>
    <cellStyle name="Migliaia 19 3 2 2 2 3" xfId="16585" xr:uid="{00000000-0005-0000-0000-0000BE210000}"/>
    <cellStyle name="Migliaia 19 3 2 2 2 4" xfId="21887" xr:uid="{00000000-0005-0000-0000-0000BF210000}"/>
    <cellStyle name="Migliaia 19 3 2 3" xfId="2757" xr:uid="{00000000-0005-0000-0000-0000C0210000}"/>
    <cellStyle name="Migliaia 19 3 2 3 2" xfId="13419" xr:uid="{00000000-0005-0000-0000-0000C1210000}"/>
    <cellStyle name="Migliaia 19 3 2 3 2 2" xfId="19237" xr:uid="{00000000-0005-0000-0000-0000C2210000}"/>
    <cellStyle name="Migliaia 19 3 2 3 2 3" xfId="24539" xr:uid="{00000000-0005-0000-0000-0000C3210000}"/>
    <cellStyle name="Migliaia 19 3 2 3 3" xfId="16586" xr:uid="{00000000-0005-0000-0000-0000C4210000}"/>
    <cellStyle name="Migliaia 19 3 2 3 4" xfId="21888" xr:uid="{00000000-0005-0000-0000-0000C5210000}"/>
    <cellStyle name="Migliaia 19 3 2 4" xfId="2758" xr:uid="{00000000-0005-0000-0000-0000C6210000}"/>
    <cellStyle name="Migliaia 19 3 2 4 2" xfId="13420" xr:uid="{00000000-0005-0000-0000-0000C7210000}"/>
    <cellStyle name="Migliaia 19 3 2 4 2 2" xfId="19238" xr:uid="{00000000-0005-0000-0000-0000C8210000}"/>
    <cellStyle name="Migliaia 19 3 2 4 2 3" xfId="24540" xr:uid="{00000000-0005-0000-0000-0000C9210000}"/>
    <cellStyle name="Migliaia 19 3 2 4 3" xfId="16587" xr:uid="{00000000-0005-0000-0000-0000CA210000}"/>
    <cellStyle name="Migliaia 19 3 2 4 4" xfId="21889" xr:uid="{00000000-0005-0000-0000-0000CB210000}"/>
    <cellStyle name="Migliaia 19 3 2 5" xfId="2759" xr:uid="{00000000-0005-0000-0000-0000CC210000}"/>
    <cellStyle name="Migliaia 19 3 2 5 2" xfId="13421" xr:uid="{00000000-0005-0000-0000-0000CD210000}"/>
    <cellStyle name="Migliaia 19 3 2 5 2 2" xfId="19239" xr:uid="{00000000-0005-0000-0000-0000CE210000}"/>
    <cellStyle name="Migliaia 19 3 2 5 2 3" xfId="24541" xr:uid="{00000000-0005-0000-0000-0000CF210000}"/>
    <cellStyle name="Migliaia 19 3 2 5 3" xfId="16588" xr:uid="{00000000-0005-0000-0000-0000D0210000}"/>
    <cellStyle name="Migliaia 19 3 2 5 4" xfId="21890" xr:uid="{00000000-0005-0000-0000-0000D1210000}"/>
    <cellStyle name="Migliaia 19 3 2 6" xfId="2760" xr:uid="{00000000-0005-0000-0000-0000D2210000}"/>
    <cellStyle name="Migliaia 19 3 2 6 2" xfId="13422" xr:uid="{00000000-0005-0000-0000-0000D3210000}"/>
    <cellStyle name="Migliaia 19 3 2 6 2 2" xfId="19240" xr:uid="{00000000-0005-0000-0000-0000D4210000}"/>
    <cellStyle name="Migliaia 19 3 2 6 2 3" xfId="24542" xr:uid="{00000000-0005-0000-0000-0000D5210000}"/>
    <cellStyle name="Migliaia 19 3 2 6 3" xfId="16589" xr:uid="{00000000-0005-0000-0000-0000D6210000}"/>
    <cellStyle name="Migliaia 19 3 2 6 4" xfId="21891" xr:uid="{00000000-0005-0000-0000-0000D7210000}"/>
    <cellStyle name="Migliaia 19 3 3" xfId="2761" xr:uid="{00000000-0005-0000-0000-0000D8210000}"/>
    <cellStyle name="Migliaia 19 3 3 2" xfId="2762" xr:uid="{00000000-0005-0000-0000-0000D9210000}"/>
    <cellStyle name="Migliaia 19 3 3 2 2" xfId="13424" xr:uid="{00000000-0005-0000-0000-0000DA210000}"/>
    <cellStyle name="Migliaia 19 3 3 2 2 2" xfId="19242" xr:uid="{00000000-0005-0000-0000-0000DB210000}"/>
    <cellStyle name="Migliaia 19 3 3 2 2 3" xfId="24544" xr:uid="{00000000-0005-0000-0000-0000DC210000}"/>
    <cellStyle name="Migliaia 19 3 3 2 3" xfId="16591" xr:uid="{00000000-0005-0000-0000-0000DD210000}"/>
    <cellStyle name="Migliaia 19 3 3 2 4" xfId="21893" xr:uid="{00000000-0005-0000-0000-0000DE210000}"/>
    <cellStyle name="Migliaia 19 3 3 3" xfId="2763" xr:uid="{00000000-0005-0000-0000-0000DF210000}"/>
    <cellStyle name="Migliaia 19 3 3 3 2" xfId="13425" xr:uid="{00000000-0005-0000-0000-0000E0210000}"/>
    <cellStyle name="Migliaia 19 3 3 3 2 2" xfId="19243" xr:uid="{00000000-0005-0000-0000-0000E1210000}"/>
    <cellStyle name="Migliaia 19 3 3 3 2 3" xfId="24545" xr:uid="{00000000-0005-0000-0000-0000E2210000}"/>
    <cellStyle name="Migliaia 19 3 3 3 3" xfId="16592" xr:uid="{00000000-0005-0000-0000-0000E3210000}"/>
    <cellStyle name="Migliaia 19 3 3 3 4" xfId="21894" xr:uid="{00000000-0005-0000-0000-0000E4210000}"/>
    <cellStyle name="Migliaia 19 3 3 4" xfId="2764" xr:uid="{00000000-0005-0000-0000-0000E5210000}"/>
    <cellStyle name="Migliaia 19 3 3 4 2" xfId="13426" xr:uid="{00000000-0005-0000-0000-0000E6210000}"/>
    <cellStyle name="Migliaia 19 3 3 4 2 2" xfId="19244" xr:uid="{00000000-0005-0000-0000-0000E7210000}"/>
    <cellStyle name="Migliaia 19 3 3 4 2 3" xfId="24546" xr:uid="{00000000-0005-0000-0000-0000E8210000}"/>
    <cellStyle name="Migliaia 19 3 3 4 3" xfId="16593" xr:uid="{00000000-0005-0000-0000-0000E9210000}"/>
    <cellStyle name="Migliaia 19 3 3 4 4" xfId="21895" xr:uid="{00000000-0005-0000-0000-0000EA210000}"/>
    <cellStyle name="Migliaia 19 3 3 5" xfId="2765" xr:uid="{00000000-0005-0000-0000-0000EB210000}"/>
    <cellStyle name="Migliaia 19 3 3 5 2" xfId="13427" xr:uid="{00000000-0005-0000-0000-0000EC210000}"/>
    <cellStyle name="Migliaia 19 3 3 5 2 2" xfId="19245" xr:uid="{00000000-0005-0000-0000-0000ED210000}"/>
    <cellStyle name="Migliaia 19 3 3 5 2 3" xfId="24547" xr:uid="{00000000-0005-0000-0000-0000EE210000}"/>
    <cellStyle name="Migliaia 19 3 3 5 3" xfId="16594" xr:uid="{00000000-0005-0000-0000-0000EF210000}"/>
    <cellStyle name="Migliaia 19 3 3 5 4" xfId="21896" xr:uid="{00000000-0005-0000-0000-0000F0210000}"/>
    <cellStyle name="Migliaia 19 3 3 6" xfId="13423" xr:uid="{00000000-0005-0000-0000-0000F1210000}"/>
    <cellStyle name="Migliaia 19 3 3 6 2" xfId="19241" xr:uid="{00000000-0005-0000-0000-0000F2210000}"/>
    <cellStyle name="Migliaia 19 3 3 6 3" xfId="24543" xr:uid="{00000000-0005-0000-0000-0000F3210000}"/>
    <cellStyle name="Migliaia 19 3 3 7" xfId="16590" xr:uid="{00000000-0005-0000-0000-0000F4210000}"/>
    <cellStyle name="Migliaia 19 3 3 8" xfId="21892" xr:uid="{00000000-0005-0000-0000-0000F5210000}"/>
    <cellStyle name="Migliaia 19 3 4" xfId="2766" xr:uid="{00000000-0005-0000-0000-0000F6210000}"/>
    <cellStyle name="Migliaia 19 3 4 2" xfId="11984" xr:uid="{00000000-0005-0000-0000-0000F7210000}"/>
    <cellStyle name="Migliaia 19 3 4 3" xfId="11985" xr:uid="{00000000-0005-0000-0000-0000F8210000}"/>
    <cellStyle name="Migliaia 19 3 4 3 2" xfId="15529" xr:uid="{00000000-0005-0000-0000-0000F9210000}"/>
    <cellStyle name="Migliaia 19 3 4 3 2 2" xfId="20875" xr:uid="{00000000-0005-0000-0000-0000FA210000}"/>
    <cellStyle name="Migliaia 19 3 4 3 2 3" xfId="26177" xr:uid="{00000000-0005-0000-0000-0000FB210000}"/>
    <cellStyle name="Migliaia 19 3 4 3 3" xfId="18224" xr:uid="{00000000-0005-0000-0000-0000FC210000}"/>
    <cellStyle name="Migliaia 19 3 4 3 4" xfId="23526" xr:uid="{00000000-0005-0000-0000-0000FD210000}"/>
    <cellStyle name="Migliaia 19 3 4 4" xfId="13428" xr:uid="{00000000-0005-0000-0000-0000FE210000}"/>
    <cellStyle name="Migliaia 19 3 4 4 2" xfId="19246" xr:uid="{00000000-0005-0000-0000-0000FF210000}"/>
    <cellStyle name="Migliaia 19 3 4 4 3" xfId="24548" xr:uid="{00000000-0005-0000-0000-000000220000}"/>
    <cellStyle name="Migliaia 19 3 4 5" xfId="16595" xr:uid="{00000000-0005-0000-0000-000001220000}"/>
    <cellStyle name="Migliaia 19 3 4 6" xfId="21897" xr:uid="{00000000-0005-0000-0000-000002220000}"/>
    <cellStyle name="Migliaia 19 3 5" xfId="2767" xr:uid="{00000000-0005-0000-0000-000003220000}"/>
    <cellStyle name="Migliaia 19 3 5 2" xfId="11986" xr:uid="{00000000-0005-0000-0000-000004220000}"/>
    <cellStyle name="Migliaia 19 3 5 2 2" xfId="15530" xr:uid="{00000000-0005-0000-0000-000005220000}"/>
    <cellStyle name="Migliaia 19 3 5 2 2 2" xfId="20876" xr:uid="{00000000-0005-0000-0000-000006220000}"/>
    <cellStyle name="Migliaia 19 3 5 2 2 3" xfId="26178" xr:uid="{00000000-0005-0000-0000-000007220000}"/>
    <cellStyle name="Migliaia 19 3 5 2 3" xfId="18225" xr:uid="{00000000-0005-0000-0000-000008220000}"/>
    <cellStyle name="Migliaia 19 3 5 2 4" xfId="23527" xr:uid="{00000000-0005-0000-0000-000009220000}"/>
    <cellStyle name="Migliaia 19 3 5 3" xfId="13429" xr:uid="{00000000-0005-0000-0000-00000A220000}"/>
    <cellStyle name="Migliaia 19 3 5 3 2" xfId="19247" xr:uid="{00000000-0005-0000-0000-00000B220000}"/>
    <cellStyle name="Migliaia 19 3 5 3 3" xfId="24549" xr:uid="{00000000-0005-0000-0000-00000C220000}"/>
    <cellStyle name="Migliaia 19 3 5 4" xfId="16596" xr:uid="{00000000-0005-0000-0000-00000D220000}"/>
    <cellStyle name="Migliaia 19 3 5 5" xfId="21898" xr:uid="{00000000-0005-0000-0000-00000E220000}"/>
    <cellStyle name="Migliaia 19 3 6" xfId="2768" xr:uid="{00000000-0005-0000-0000-00000F220000}"/>
    <cellStyle name="Migliaia 19 3 6 2" xfId="13430" xr:uid="{00000000-0005-0000-0000-000010220000}"/>
    <cellStyle name="Migliaia 19 3 6 2 2" xfId="19248" xr:uid="{00000000-0005-0000-0000-000011220000}"/>
    <cellStyle name="Migliaia 19 3 6 2 3" xfId="24550" xr:uid="{00000000-0005-0000-0000-000012220000}"/>
    <cellStyle name="Migliaia 19 3 6 3" xfId="16597" xr:uid="{00000000-0005-0000-0000-000013220000}"/>
    <cellStyle name="Migliaia 19 3 6 4" xfId="21899" xr:uid="{00000000-0005-0000-0000-000014220000}"/>
    <cellStyle name="Migliaia 19 3 7" xfId="2769" xr:uid="{00000000-0005-0000-0000-000015220000}"/>
    <cellStyle name="Migliaia 19 3 7 2" xfId="13431" xr:uid="{00000000-0005-0000-0000-000016220000}"/>
    <cellStyle name="Migliaia 19 3 7 2 2" xfId="19249" xr:uid="{00000000-0005-0000-0000-000017220000}"/>
    <cellStyle name="Migliaia 19 3 7 2 3" xfId="24551" xr:uid="{00000000-0005-0000-0000-000018220000}"/>
    <cellStyle name="Migliaia 19 3 7 3" xfId="16598" xr:uid="{00000000-0005-0000-0000-000019220000}"/>
    <cellStyle name="Migliaia 19 3 7 4" xfId="21900" xr:uid="{00000000-0005-0000-0000-00001A220000}"/>
    <cellStyle name="Migliaia 19 3 8" xfId="2770" xr:uid="{00000000-0005-0000-0000-00001B220000}"/>
    <cellStyle name="Migliaia 19 3 8 2" xfId="13432" xr:uid="{00000000-0005-0000-0000-00001C220000}"/>
    <cellStyle name="Migliaia 19 3 8 2 2" xfId="19250" xr:uid="{00000000-0005-0000-0000-00001D220000}"/>
    <cellStyle name="Migliaia 19 3 8 2 3" xfId="24552" xr:uid="{00000000-0005-0000-0000-00001E220000}"/>
    <cellStyle name="Migliaia 19 3 8 3" xfId="16599" xr:uid="{00000000-0005-0000-0000-00001F220000}"/>
    <cellStyle name="Migliaia 19 3 8 4" xfId="21901"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3" xr:uid="{00000000-0005-0000-0000-000024220000}"/>
    <cellStyle name="Migliaia 19 4 2 2 2 2" xfId="19251" xr:uid="{00000000-0005-0000-0000-000025220000}"/>
    <cellStyle name="Migliaia 19 4 2 2 2 3" xfId="24553" xr:uid="{00000000-0005-0000-0000-000026220000}"/>
    <cellStyle name="Migliaia 19 4 2 2 3" xfId="16600" xr:uid="{00000000-0005-0000-0000-000027220000}"/>
    <cellStyle name="Migliaia 19 4 2 2 4" xfId="21902" xr:uid="{00000000-0005-0000-0000-000028220000}"/>
    <cellStyle name="Migliaia 19 4 2 3" xfId="2774" xr:uid="{00000000-0005-0000-0000-000029220000}"/>
    <cellStyle name="Migliaia 19 4 2 3 2" xfId="13434" xr:uid="{00000000-0005-0000-0000-00002A220000}"/>
    <cellStyle name="Migliaia 19 4 2 3 2 2" xfId="19252" xr:uid="{00000000-0005-0000-0000-00002B220000}"/>
    <cellStyle name="Migliaia 19 4 2 3 2 3" xfId="24554" xr:uid="{00000000-0005-0000-0000-00002C220000}"/>
    <cellStyle name="Migliaia 19 4 2 3 3" xfId="16601" xr:uid="{00000000-0005-0000-0000-00002D220000}"/>
    <cellStyle name="Migliaia 19 4 2 3 4" xfId="21903" xr:uid="{00000000-0005-0000-0000-00002E220000}"/>
    <cellStyle name="Migliaia 19 4 3" xfId="2775" xr:uid="{00000000-0005-0000-0000-00002F220000}"/>
    <cellStyle name="Migliaia 19 4 3 2" xfId="13435" xr:uid="{00000000-0005-0000-0000-000030220000}"/>
    <cellStyle name="Migliaia 19 4 3 2 2" xfId="19253" xr:uid="{00000000-0005-0000-0000-000031220000}"/>
    <cellStyle name="Migliaia 19 4 3 2 3" xfId="24555" xr:uid="{00000000-0005-0000-0000-000032220000}"/>
    <cellStyle name="Migliaia 19 4 3 3" xfId="16602" xr:uid="{00000000-0005-0000-0000-000033220000}"/>
    <cellStyle name="Migliaia 19 4 3 4" xfId="21904" xr:uid="{00000000-0005-0000-0000-000034220000}"/>
    <cellStyle name="Migliaia 19 4 4" xfId="2776" xr:uid="{00000000-0005-0000-0000-000035220000}"/>
    <cellStyle name="Migliaia 19 4 4 2" xfId="13436" xr:uid="{00000000-0005-0000-0000-000036220000}"/>
    <cellStyle name="Migliaia 19 4 4 2 2" xfId="19254" xr:uid="{00000000-0005-0000-0000-000037220000}"/>
    <cellStyle name="Migliaia 19 4 4 2 3" xfId="24556" xr:uid="{00000000-0005-0000-0000-000038220000}"/>
    <cellStyle name="Migliaia 19 4 4 3" xfId="16603" xr:uid="{00000000-0005-0000-0000-000039220000}"/>
    <cellStyle name="Migliaia 19 4 4 4" xfId="21905" xr:uid="{00000000-0005-0000-0000-00003A220000}"/>
    <cellStyle name="Migliaia 19 4 5" xfId="2777" xr:uid="{00000000-0005-0000-0000-00003B220000}"/>
    <cellStyle name="Migliaia 19 4 5 2" xfId="13437" xr:uid="{00000000-0005-0000-0000-00003C220000}"/>
    <cellStyle name="Migliaia 19 4 5 2 2" xfId="19255" xr:uid="{00000000-0005-0000-0000-00003D220000}"/>
    <cellStyle name="Migliaia 19 4 5 2 3" xfId="24557" xr:uid="{00000000-0005-0000-0000-00003E220000}"/>
    <cellStyle name="Migliaia 19 4 5 3" xfId="16604" xr:uid="{00000000-0005-0000-0000-00003F220000}"/>
    <cellStyle name="Migliaia 19 4 5 4" xfId="21906" xr:uid="{00000000-0005-0000-0000-000040220000}"/>
    <cellStyle name="Migliaia 19 4 6" xfId="2778" xr:uid="{00000000-0005-0000-0000-000041220000}"/>
    <cellStyle name="Migliaia 19 4 6 2" xfId="13438" xr:uid="{00000000-0005-0000-0000-000042220000}"/>
    <cellStyle name="Migliaia 19 4 6 2 2" xfId="19256" xr:uid="{00000000-0005-0000-0000-000043220000}"/>
    <cellStyle name="Migliaia 19 4 6 2 3" xfId="24558" xr:uid="{00000000-0005-0000-0000-000044220000}"/>
    <cellStyle name="Migliaia 19 4 6 3" xfId="16605" xr:uid="{00000000-0005-0000-0000-000045220000}"/>
    <cellStyle name="Migliaia 19 4 6 4" xfId="21907" xr:uid="{00000000-0005-0000-0000-000046220000}"/>
    <cellStyle name="Migliaia 19 4 7" xfId="2779" xr:uid="{00000000-0005-0000-0000-000047220000}"/>
    <cellStyle name="Migliaia 19 4 7 2" xfId="13439" xr:uid="{00000000-0005-0000-0000-000048220000}"/>
    <cellStyle name="Migliaia 19 4 7 2 2" xfId="19257" xr:uid="{00000000-0005-0000-0000-000049220000}"/>
    <cellStyle name="Migliaia 19 4 7 2 3" xfId="24559" xr:uid="{00000000-0005-0000-0000-00004A220000}"/>
    <cellStyle name="Migliaia 19 4 7 3" xfId="16606" xr:uid="{00000000-0005-0000-0000-00004B220000}"/>
    <cellStyle name="Migliaia 19 4 7 4" xfId="21908" xr:uid="{00000000-0005-0000-0000-00004C220000}"/>
    <cellStyle name="Migliaia 19 5" xfId="2780" xr:uid="{00000000-0005-0000-0000-00004D220000}"/>
    <cellStyle name="Migliaia 19 5 2" xfId="2781" xr:uid="{00000000-0005-0000-0000-00004E220000}"/>
    <cellStyle name="Migliaia 19 5 2 2" xfId="13440" xr:uid="{00000000-0005-0000-0000-00004F220000}"/>
    <cellStyle name="Migliaia 19 5 2 2 2" xfId="19258" xr:uid="{00000000-0005-0000-0000-000050220000}"/>
    <cellStyle name="Migliaia 19 5 2 2 3" xfId="24560" xr:uid="{00000000-0005-0000-0000-000051220000}"/>
    <cellStyle name="Migliaia 19 5 2 3" xfId="16607" xr:uid="{00000000-0005-0000-0000-000052220000}"/>
    <cellStyle name="Migliaia 19 5 2 4" xfId="21909" xr:uid="{00000000-0005-0000-0000-000053220000}"/>
    <cellStyle name="Migliaia 19 5 3" xfId="2782" xr:uid="{00000000-0005-0000-0000-000054220000}"/>
    <cellStyle name="Migliaia 19 5 3 2" xfId="13441" xr:uid="{00000000-0005-0000-0000-000055220000}"/>
    <cellStyle name="Migliaia 19 5 3 2 2" xfId="19259" xr:uid="{00000000-0005-0000-0000-000056220000}"/>
    <cellStyle name="Migliaia 19 5 3 2 3" xfId="24561" xr:uid="{00000000-0005-0000-0000-000057220000}"/>
    <cellStyle name="Migliaia 19 5 3 3" xfId="16608" xr:uid="{00000000-0005-0000-0000-000058220000}"/>
    <cellStyle name="Migliaia 19 5 3 4" xfId="21910" xr:uid="{00000000-0005-0000-0000-000059220000}"/>
    <cellStyle name="Migliaia 19 5 4" xfId="2783" xr:uid="{00000000-0005-0000-0000-00005A220000}"/>
    <cellStyle name="Migliaia 19 5 4 2" xfId="13442" xr:uid="{00000000-0005-0000-0000-00005B220000}"/>
    <cellStyle name="Migliaia 19 5 4 2 2" xfId="19260" xr:uid="{00000000-0005-0000-0000-00005C220000}"/>
    <cellStyle name="Migliaia 19 5 4 2 3" xfId="24562" xr:uid="{00000000-0005-0000-0000-00005D220000}"/>
    <cellStyle name="Migliaia 19 5 4 3" xfId="16609" xr:uid="{00000000-0005-0000-0000-00005E220000}"/>
    <cellStyle name="Migliaia 19 5 4 4" xfId="21911" xr:uid="{00000000-0005-0000-0000-00005F220000}"/>
    <cellStyle name="Migliaia 19 5 5" xfId="2784" xr:uid="{00000000-0005-0000-0000-000060220000}"/>
    <cellStyle name="Migliaia 19 5 5 2" xfId="13443" xr:uid="{00000000-0005-0000-0000-000061220000}"/>
    <cellStyle name="Migliaia 19 5 5 2 2" xfId="19261" xr:uid="{00000000-0005-0000-0000-000062220000}"/>
    <cellStyle name="Migliaia 19 5 5 2 3" xfId="24563" xr:uid="{00000000-0005-0000-0000-000063220000}"/>
    <cellStyle name="Migliaia 19 5 5 3" xfId="16610" xr:uid="{00000000-0005-0000-0000-000064220000}"/>
    <cellStyle name="Migliaia 19 5 5 4" xfId="21912" xr:uid="{00000000-0005-0000-0000-000065220000}"/>
    <cellStyle name="Migliaia 19 5 6" xfId="2785" xr:uid="{00000000-0005-0000-0000-000066220000}"/>
    <cellStyle name="Migliaia 19 5 6 2" xfId="13444" xr:uid="{00000000-0005-0000-0000-000067220000}"/>
    <cellStyle name="Migliaia 19 5 6 2 2" xfId="19262" xr:uid="{00000000-0005-0000-0000-000068220000}"/>
    <cellStyle name="Migliaia 19 5 6 2 3" xfId="24564" xr:uid="{00000000-0005-0000-0000-000069220000}"/>
    <cellStyle name="Migliaia 19 5 6 3" xfId="16611" xr:uid="{00000000-0005-0000-0000-00006A220000}"/>
    <cellStyle name="Migliaia 19 5 6 4" xfId="21913" xr:uid="{00000000-0005-0000-0000-00006B220000}"/>
    <cellStyle name="Migliaia 19 6" xfId="2786" xr:uid="{00000000-0005-0000-0000-00006C220000}"/>
    <cellStyle name="Migliaia 19 6 2" xfId="11987" xr:uid="{00000000-0005-0000-0000-00006D220000}"/>
    <cellStyle name="Migliaia 19 6 3" xfId="11988" xr:uid="{00000000-0005-0000-0000-00006E220000}"/>
    <cellStyle name="Migliaia 19 6 3 2" xfId="15531" xr:uid="{00000000-0005-0000-0000-00006F220000}"/>
    <cellStyle name="Migliaia 19 6 3 2 2" xfId="20877" xr:uid="{00000000-0005-0000-0000-000070220000}"/>
    <cellStyle name="Migliaia 19 6 3 2 3" xfId="26179" xr:uid="{00000000-0005-0000-0000-000071220000}"/>
    <cellStyle name="Migliaia 19 6 3 3" xfId="18226" xr:uid="{00000000-0005-0000-0000-000072220000}"/>
    <cellStyle name="Migliaia 19 6 3 4" xfId="23528" xr:uid="{00000000-0005-0000-0000-000073220000}"/>
    <cellStyle name="Migliaia 19 6 4" xfId="13445" xr:uid="{00000000-0005-0000-0000-000074220000}"/>
    <cellStyle name="Migliaia 19 6 4 2" xfId="19263" xr:uid="{00000000-0005-0000-0000-000075220000}"/>
    <cellStyle name="Migliaia 19 6 4 3" xfId="24565" xr:uid="{00000000-0005-0000-0000-000076220000}"/>
    <cellStyle name="Migliaia 19 6 5" xfId="16612" xr:uid="{00000000-0005-0000-0000-000077220000}"/>
    <cellStyle name="Migliaia 19 6 6" xfId="21914" xr:uid="{00000000-0005-0000-0000-000078220000}"/>
    <cellStyle name="Migliaia 19 7" xfId="2787" xr:uid="{00000000-0005-0000-0000-000079220000}"/>
    <cellStyle name="Migliaia 19 7 2" xfId="11989" xr:uid="{00000000-0005-0000-0000-00007A220000}"/>
    <cellStyle name="Migliaia 19 7 2 2" xfId="15532" xr:uid="{00000000-0005-0000-0000-00007B220000}"/>
    <cellStyle name="Migliaia 19 7 2 2 2" xfId="20878" xr:uid="{00000000-0005-0000-0000-00007C220000}"/>
    <cellStyle name="Migliaia 19 7 2 2 3" xfId="26180" xr:uid="{00000000-0005-0000-0000-00007D220000}"/>
    <cellStyle name="Migliaia 19 7 2 3" xfId="18227" xr:uid="{00000000-0005-0000-0000-00007E220000}"/>
    <cellStyle name="Migliaia 19 7 2 4" xfId="23529" xr:uid="{00000000-0005-0000-0000-00007F220000}"/>
    <cellStyle name="Migliaia 19 7 3" xfId="13446" xr:uid="{00000000-0005-0000-0000-000080220000}"/>
    <cellStyle name="Migliaia 19 7 3 2" xfId="19264" xr:uid="{00000000-0005-0000-0000-000081220000}"/>
    <cellStyle name="Migliaia 19 7 3 3" xfId="24566" xr:uid="{00000000-0005-0000-0000-000082220000}"/>
    <cellStyle name="Migliaia 19 7 4" xfId="16613" xr:uid="{00000000-0005-0000-0000-000083220000}"/>
    <cellStyle name="Migliaia 19 7 5" xfId="21915" xr:uid="{00000000-0005-0000-0000-000084220000}"/>
    <cellStyle name="Migliaia 19 8" xfId="2788" xr:uid="{00000000-0005-0000-0000-000085220000}"/>
    <cellStyle name="Migliaia 19 8 2" xfId="11990" xr:uid="{00000000-0005-0000-0000-000086220000}"/>
    <cellStyle name="Migliaia 19 8 2 2" xfId="15533" xr:uid="{00000000-0005-0000-0000-000087220000}"/>
    <cellStyle name="Migliaia 19 8 2 2 2" xfId="20879" xr:uid="{00000000-0005-0000-0000-000088220000}"/>
    <cellStyle name="Migliaia 19 8 2 2 3" xfId="26181" xr:uid="{00000000-0005-0000-0000-000089220000}"/>
    <cellStyle name="Migliaia 19 8 2 3" xfId="18228" xr:uid="{00000000-0005-0000-0000-00008A220000}"/>
    <cellStyle name="Migliaia 19 8 2 4" xfId="23530" xr:uid="{00000000-0005-0000-0000-00008B220000}"/>
    <cellStyle name="Migliaia 19 8 3" xfId="13447" xr:uid="{00000000-0005-0000-0000-00008C220000}"/>
    <cellStyle name="Migliaia 19 8 3 2" xfId="19265" xr:uid="{00000000-0005-0000-0000-00008D220000}"/>
    <cellStyle name="Migliaia 19 8 3 3" xfId="24567" xr:uid="{00000000-0005-0000-0000-00008E220000}"/>
    <cellStyle name="Migliaia 19 8 4" xfId="16614" xr:uid="{00000000-0005-0000-0000-00008F220000}"/>
    <cellStyle name="Migliaia 19 8 5" xfId="21916" xr:uid="{00000000-0005-0000-0000-000090220000}"/>
    <cellStyle name="Migliaia 19 9" xfId="2789" xr:uid="{00000000-0005-0000-0000-000091220000}"/>
    <cellStyle name="Migliaia 19 9 2" xfId="13448" xr:uid="{00000000-0005-0000-0000-000092220000}"/>
    <cellStyle name="Migliaia 19 9 2 2" xfId="19266" xr:uid="{00000000-0005-0000-0000-000093220000}"/>
    <cellStyle name="Migliaia 19 9 2 3" xfId="24568" xr:uid="{00000000-0005-0000-0000-000094220000}"/>
    <cellStyle name="Migliaia 19 9 3" xfId="16615" xr:uid="{00000000-0005-0000-0000-000095220000}"/>
    <cellStyle name="Migliaia 19 9 4" xfId="21917" xr:uid="{00000000-0005-0000-0000-000096220000}"/>
    <cellStyle name="Migliaia 2" xfId="267" xr:uid="{00000000-0005-0000-0000-000097220000}"/>
    <cellStyle name="Migliaia 2 10" xfId="2791" xr:uid="{00000000-0005-0000-0000-000098220000}"/>
    <cellStyle name="Migliaia 2 10 2" xfId="13450" xr:uid="{00000000-0005-0000-0000-000099220000}"/>
    <cellStyle name="Migliaia 2 10 2 2" xfId="19268" xr:uid="{00000000-0005-0000-0000-00009A220000}"/>
    <cellStyle name="Migliaia 2 10 2 3" xfId="24570" xr:uid="{00000000-0005-0000-0000-00009B220000}"/>
    <cellStyle name="Migliaia 2 10 3" xfId="16617" xr:uid="{00000000-0005-0000-0000-00009C220000}"/>
    <cellStyle name="Migliaia 2 10 4" xfId="21919" xr:uid="{00000000-0005-0000-0000-00009D220000}"/>
    <cellStyle name="Migliaia 2 11" xfId="13449" xr:uid="{00000000-0005-0000-0000-00009E220000}"/>
    <cellStyle name="Migliaia 2 11 2" xfId="19267" xr:uid="{00000000-0005-0000-0000-00009F220000}"/>
    <cellStyle name="Migliaia 2 11 3" xfId="24569" xr:uid="{00000000-0005-0000-0000-0000A0220000}"/>
    <cellStyle name="Migliaia 2 12" xfId="16616" xr:uid="{00000000-0005-0000-0000-0000A1220000}"/>
    <cellStyle name="Migliaia 2 13" xfId="21918"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1" xr:uid="{00000000-0005-0000-0000-0000A7220000}"/>
    <cellStyle name="Migliaia 2 2 2 2 2 2" xfId="15534" xr:uid="{00000000-0005-0000-0000-0000A8220000}"/>
    <cellStyle name="Migliaia 2 2 2 2 2 2 2" xfId="20880" xr:uid="{00000000-0005-0000-0000-0000A9220000}"/>
    <cellStyle name="Migliaia 2 2 2 2 2 2 3" xfId="26182" xr:uid="{00000000-0005-0000-0000-0000AA220000}"/>
    <cellStyle name="Migliaia 2 2 2 2 2 3" xfId="18229" xr:uid="{00000000-0005-0000-0000-0000AB220000}"/>
    <cellStyle name="Migliaia 2 2 2 2 2 4" xfId="23531" xr:uid="{00000000-0005-0000-0000-0000AC220000}"/>
    <cellStyle name="Migliaia 2 2 2 3" xfId="2795" xr:uid="{00000000-0005-0000-0000-0000AD220000}"/>
    <cellStyle name="Migliaia 2 2 2 3 2" xfId="13452" xr:uid="{00000000-0005-0000-0000-0000AE220000}"/>
    <cellStyle name="Migliaia 2 2 2 3 2 2" xfId="19270" xr:uid="{00000000-0005-0000-0000-0000AF220000}"/>
    <cellStyle name="Migliaia 2 2 2 3 2 3" xfId="24572" xr:uid="{00000000-0005-0000-0000-0000B0220000}"/>
    <cellStyle name="Migliaia 2 2 2 3 3" xfId="16619" xr:uid="{00000000-0005-0000-0000-0000B1220000}"/>
    <cellStyle name="Migliaia 2 2 2 3 4" xfId="21921" xr:uid="{00000000-0005-0000-0000-0000B2220000}"/>
    <cellStyle name="Migliaia 2 2 2 4" xfId="11992" xr:uid="{00000000-0005-0000-0000-0000B3220000}"/>
    <cellStyle name="Migliaia 2 2 2 4 2" xfId="15535" xr:uid="{00000000-0005-0000-0000-0000B4220000}"/>
    <cellStyle name="Migliaia 2 2 2 4 2 2" xfId="20881" xr:uid="{00000000-0005-0000-0000-0000B5220000}"/>
    <cellStyle name="Migliaia 2 2 2 4 2 3" xfId="26183" xr:uid="{00000000-0005-0000-0000-0000B6220000}"/>
    <cellStyle name="Migliaia 2 2 2 4 3" xfId="18230" xr:uid="{00000000-0005-0000-0000-0000B7220000}"/>
    <cellStyle name="Migliaia 2 2 2 4 4" xfId="23532"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3" xr:uid="{00000000-0005-0000-0000-0000BC220000}"/>
    <cellStyle name="Migliaia 2 2 3 2 2 2" xfId="19271" xr:uid="{00000000-0005-0000-0000-0000BD220000}"/>
    <cellStyle name="Migliaia 2 2 3 2 2 3" xfId="24573" xr:uid="{00000000-0005-0000-0000-0000BE220000}"/>
    <cellStyle name="Migliaia 2 2 3 2 3" xfId="16620" xr:uid="{00000000-0005-0000-0000-0000BF220000}"/>
    <cellStyle name="Migliaia 2 2 3 2 4" xfId="21922" xr:uid="{00000000-0005-0000-0000-0000C0220000}"/>
    <cellStyle name="Migliaia 2 2 4" xfId="2798" xr:uid="{00000000-0005-0000-0000-0000C1220000}"/>
    <cellStyle name="Migliaia 2 2 4 2" xfId="11993" xr:uid="{00000000-0005-0000-0000-0000C2220000}"/>
    <cellStyle name="Migliaia 2 2 4 2 2" xfId="15536" xr:uid="{00000000-0005-0000-0000-0000C3220000}"/>
    <cellStyle name="Migliaia 2 2 4 2 2 2" xfId="20882" xr:uid="{00000000-0005-0000-0000-0000C4220000}"/>
    <cellStyle name="Migliaia 2 2 4 2 2 3" xfId="26184" xr:uid="{00000000-0005-0000-0000-0000C5220000}"/>
    <cellStyle name="Migliaia 2 2 4 2 3" xfId="18231" xr:uid="{00000000-0005-0000-0000-0000C6220000}"/>
    <cellStyle name="Migliaia 2 2 4 2 4" xfId="23533" xr:uid="{00000000-0005-0000-0000-0000C7220000}"/>
    <cellStyle name="Migliaia 2 2 4 3" xfId="13454" xr:uid="{00000000-0005-0000-0000-0000C8220000}"/>
    <cellStyle name="Migliaia 2 2 4 3 2" xfId="19272" xr:uid="{00000000-0005-0000-0000-0000C9220000}"/>
    <cellStyle name="Migliaia 2 2 4 3 3" xfId="24574" xr:uid="{00000000-0005-0000-0000-0000CA220000}"/>
    <cellStyle name="Migliaia 2 2 4 4" xfId="16621" xr:uid="{00000000-0005-0000-0000-0000CB220000}"/>
    <cellStyle name="Migliaia 2 2 4 5" xfId="21923" xr:uid="{00000000-0005-0000-0000-0000CC220000}"/>
    <cellStyle name="Migliaia 2 2 5" xfId="2799" xr:uid="{00000000-0005-0000-0000-0000CD220000}"/>
    <cellStyle name="Migliaia 2 2 5 2" xfId="13455" xr:uid="{00000000-0005-0000-0000-0000CE220000}"/>
    <cellStyle name="Migliaia 2 2 5 2 2" xfId="19273" xr:uid="{00000000-0005-0000-0000-0000CF220000}"/>
    <cellStyle name="Migliaia 2 2 5 2 3" xfId="24575" xr:uid="{00000000-0005-0000-0000-0000D0220000}"/>
    <cellStyle name="Migliaia 2 2 5 3" xfId="16622" xr:uid="{00000000-0005-0000-0000-0000D1220000}"/>
    <cellStyle name="Migliaia 2 2 5 4" xfId="21924" xr:uid="{00000000-0005-0000-0000-0000D2220000}"/>
    <cellStyle name="Migliaia 2 2 6" xfId="13451" xr:uid="{00000000-0005-0000-0000-0000D3220000}"/>
    <cellStyle name="Migliaia 2 2 6 2" xfId="19269" xr:uid="{00000000-0005-0000-0000-0000D4220000}"/>
    <cellStyle name="Migliaia 2 2 6 3" xfId="24571" xr:uid="{00000000-0005-0000-0000-0000D5220000}"/>
    <cellStyle name="Migliaia 2 2 7" xfId="16618" xr:uid="{00000000-0005-0000-0000-0000D6220000}"/>
    <cellStyle name="Migliaia 2 2 8" xfId="21920"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4" xr:uid="{00000000-0005-0000-0000-0000DC220000}"/>
    <cellStyle name="Migliaia 2 3 2 2 2 2" xfId="15537" xr:uid="{00000000-0005-0000-0000-0000DD220000}"/>
    <cellStyle name="Migliaia 2 3 2 2 2 2 2" xfId="20883" xr:uid="{00000000-0005-0000-0000-0000DE220000}"/>
    <cellStyle name="Migliaia 2 3 2 2 2 2 3" xfId="26185" xr:uid="{00000000-0005-0000-0000-0000DF220000}"/>
    <cellStyle name="Migliaia 2 3 2 2 2 3" xfId="18232" xr:uid="{00000000-0005-0000-0000-0000E0220000}"/>
    <cellStyle name="Migliaia 2 3 2 2 2 4" xfId="23534" xr:uid="{00000000-0005-0000-0000-0000E1220000}"/>
    <cellStyle name="Migliaia 2 3 2 3" xfId="2803" xr:uid="{00000000-0005-0000-0000-0000E2220000}"/>
    <cellStyle name="Migliaia 2 3 2 3 2" xfId="13457" xr:uid="{00000000-0005-0000-0000-0000E3220000}"/>
    <cellStyle name="Migliaia 2 3 2 3 2 2" xfId="19275" xr:uid="{00000000-0005-0000-0000-0000E4220000}"/>
    <cellStyle name="Migliaia 2 3 2 3 2 3" xfId="24577" xr:uid="{00000000-0005-0000-0000-0000E5220000}"/>
    <cellStyle name="Migliaia 2 3 2 3 3" xfId="16624" xr:uid="{00000000-0005-0000-0000-0000E6220000}"/>
    <cellStyle name="Migliaia 2 3 2 3 4" xfId="21926" xr:uid="{00000000-0005-0000-0000-0000E7220000}"/>
    <cellStyle name="Migliaia 2 3 2 4" xfId="11995" xr:uid="{00000000-0005-0000-0000-0000E8220000}"/>
    <cellStyle name="Migliaia 2 3 2 4 2" xfId="15538" xr:uid="{00000000-0005-0000-0000-0000E9220000}"/>
    <cellStyle name="Migliaia 2 3 2 4 2 2" xfId="20884" xr:uid="{00000000-0005-0000-0000-0000EA220000}"/>
    <cellStyle name="Migliaia 2 3 2 4 2 3" xfId="26186" xr:uid="{00000000-0005-0000-0000-0000EB220000}"/>
    <cellStyle name="Migliaia 2 3 2 4 3" xfId="18233" xr:uid="{00000000-0005-0000-0000-0000EC220000}"/>
    <cellStyle name="Migliaia 2 3 2 4 4" xfId="23535"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8" xr:uid="{00000000-0005-0000-0000-0000F1220000}"/>
    <cellStyle name="Migliaia 2 3 3 2 2 2" xfId="19276" xr:uid="{00000000-0005-0000-0000-0000F2220000}"/>
    <cellStyle name="Migliaia 2 3 3 2 2 3" xfId="24578" xr:uid="{00000000-0005-0000-0000-0000F3220000}"/>
    <cellStyle name="Migliaia 2 3 3 2 3" xfId="16625" xr:uid="{00000000-0005-0000-0000-0000F4220000}"/>
    <cellStyle name="Migliaia 2 3 3 2 4" xfId="21927" xr:uid="{00000000-0005-0000-0000-0000F5220000}"/>
    <cellStyle name="Migliaia 2 3 4" xfId="2806" xr:uid="{00000000-0005-0000-0000-0000F6220000}"/>
    <cellStyle name="Migliaia 2 3 4 2" xfId="11996" xr:uid="{00000000-0005-0000-0000-0000F7220000}"/>
    <cellStyle name="Migliaia 2 3 4 2 2" xfId="15539" xr:uid="{00000000-0005-0000-0000-0000F8220000}"/>
    <cellStyle name="Migliaia 2 3 4 2 2 2" xfId="20885" xr:uid="{00000000-0005-0000-0000-0000F9220000}"/>
    <cellStyle name="Migliaia 2 3 4 2 2 3" xfId="26187" xr:uid="{00000000-0005-0000-0000-0000FA220000}"/>
    <cellStyle name="Migliaia 2 3 4 2 3" xfId="18234" xr:uid="{00000000-0005-0000-0000-0000FB220000}"/>
    <cellStyle name="Migliaia 2 3 4 2 4" xfId="23536" xr:uid="{00000000-0005-0000-0000-0000FC220000}"/>
    <cellStyle name="Migliaia 2 3 4 3" xfId="13459" xr:uid="{00000000-0005-0000-0000-0000FD220000}"/>
    <cellStyle name="Migliaia 2 3 4 3 2" xfId="19277" xr:uid="{00000000-0005-0000-0000-0000FE220000}"/>
    <cellStyle name="Migliaia 2 3 4 3 3" xfId="24579" xr:uid="{00000000-0005-0000-0000-0000FF220000}"/>
    <cellStyle name="Migliaia 2 3 4 4" xfId="16626" xr:uid="{00000000-0005-0000-0000-000000230000}"/>
    <cellStyle name="Migliaia 2 3 4 5" xfId="21928" xr:uid="{00000000-0005-0000-0000-000001230000}"/>
    <cellStyle name="Migliaia 2 3 5" xfId="2807" xr:uid="{00000000-0005-0000-0000-000002230000}"/>
    <cellStyle name="Migliaia 2 3 5 2" xfId="13460" xr:uid="{00000000-0005-0000-0000-000003230000}"/>
    <cellStyle name="Migliaia 2 3 5 2 2" xfId="19278" xr:uid="{00000000-0005-0000-0000-000004230000}"/>
    <cellStyle name="Migliaia 2 3 5 2 3" xfId="24580" xr:uid="{00000000-0005-0000-0000-000005230000}"/>
    <cellStyle name="Migliaia 2 3 5 3" xfId="16627" xr:uid="{00000000-0005-0000-0000-000006230000}"/>
    <cellStyle name="Migliaia 2 3 5 4" xfId="21929" xr:uid="{00000000-0005-0000-0000-000007230000}"/>
    <cellStyle name="Migliaia 2 3 6" xfId="13456" xr:uid="{00000000-0005-0000-0000-000008230000}"/>
    <cellStyle name="Migliaia 2 3 6 2" xfId="19274" xr:uid="{00000000-0005-0000-0000-000009230000}"/>
    <cellStyle name="Migliaia 2 3 6 3" xfId="24576" xr:uid="{00000000-0005-0000-0000-00000A230000}"/>
    <cellStyle name="Migliaia 2 3 7" xfId="16623" xr:uid="{00000000-0005-0000-0000-00000B230000}"/>
    <cellStyle name="Migliaia 2 3 8" xfId="21925"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1" xr:uid="{00000000-0005-0000-0000-000012230000}"/>
    <cellStyle name="Migliaia 2 4 2 2 2 2 2" xfId="19279" xr:uid="{00000000-0005-0000-0000-000013230000}"/>
    <cellStyle name="Migliaia 2 4 2 2 2 2 3" xfId="24581" xr:uid="{00000000-0005-0000-0000-000014230000}"/>
    <cellStyle name="Migliaia 2 4 2 2 2 3" xfId="16628" xr:uid="{00000000-0005-0000-0000-000015230000}"/>
    <cellStyle name="Migliaia 2 4 2 2 2 4" xfId="21930" xr:uid="{00000000-0005-0000-0000-000016230000}"/>
    <cellStyle name="Migliaia 2 4 2 3" xfId="2812" xr:uid="{00000000-0005-0000-0000-000017230000}"/>
    <cellStyle name="Migliaia 2 4 2 3 2" xfId="13462" xr:uid="{00000000-0005-0000-0000-000018230000}"/>
    <cellStyle name="Migliaia 2 4 2 3 2 2" xfId="19280" xr:uid="{00000000-0005-0000-0000-000019230000}"/>
    <cellStyle name="Migliaia 2 4 2 3 2 3" xfId="24582" xr:uid="{00000000-0005-0000-0000-00001A230000}"/>
    <cellStyle name="Migliaia 2 4 2 3 3" xfId="16629" xr:uid="{00000000-0005-0000-0000-00001B230000}"/>
    <cellStyle name="Migliaia 2 4 2 3 4" xfId="21931" xr:uid="{00000000-0005-0000-0000-00001C230000}"/>
    <cellStyle name="Migliaia 2 4 2 4" xfId="2813" xr:uid="{00000000-0005-0000-0000-00001D230000}"/>
    <cellStyle name="Migliaia 2 4 2 4 2" xfId="13463" xr:uid="{00000000-0005-0000-0000-00001E230000}"/>
    <cellStyle name="Migliaia 2 4 2 4 2 2" xfId="19281" xr:uid="{00000000-0005-0000-0000-00001F230000}"/>
    <cellStyle name="Migliaia 2 4 2 4 2 3" xfId="24583" xr:uid="{00000000-0005-0000-0000-000020230000}"/>
    <cellStyle name="Migliaia 2 4 2 4 3" xfId="16630" xr:uid="{00000000-0005-0000-0000-000021230000}"/>
    <cellStyle name="Migliaia 2 4 2 4 4" xfId="21932" xr:uid="{00000000-0005-0000-0000-000022230000}"/>
    <cellStyle name="Migliaia 2 4 2 5" xfId="2814" xr:uid="{00000000-0005-0000-0000-000023230000}"/>
    <cellStyle name="Migliaia 2 4 2 5 2" xfId="13464" xr:uid="{00000000-0005-0000-0000-000024230000}"/>
    <cellStyle name="Migliaia 2 4 2 5 2 2" xfId="19282" xr:uid="{00000000-0005-0000-0000-000025230000}"/>
    <cellStyle name="Migliaia 2 4 2 5 2 3" xfId="24584" xr:uid="{00000000-0005-0000-0000-000026230000}"/>
    <cellStyle name="Migliaia 2 4 2 5 3" xfId="16631" xr:uid="{00000000-0005-0000-0000-000027230000}"/>
    <cellStyle name="Migliaia 2 4 2 5 4" xfId="21933" xr:uid="{00000000-0005-0000-0000-000028230000}"/>
    <cellStyle name="Migliaia 2 4 2 6" xfId="2815" xr:uid="{00000000-0005-0000-0000-000029230000}"/>
    <cellStyle name="Migliaia 2 4 2 6 2" xfId="13465" xr:uid="{00000000-0005-0000-0000-00002A230000}"/>
    <cellStyle name="Migliaia 2 4 2 6 2 2" xfId="19283" xr:uid="{00000000-0005-0000-0000-00002B230000}"/>
    <cellStyle name="Migliaia 2 4 2 6 2 3" xfId="24585" xr:uid="{00000000-0005-0000-0000-00002C230000}"/>
    <cellStyle name="Migliaia 2 4 2 6 3" xfId="16632" xr:uid="{00000000-0005-0000-0000-00002D230000}"/>
    <cellStyle name="Migliaia 2 4 2 6 4" xfId="21934" xr:uid="{00000000-0005-0000-0000-00002E230000}"/>
    <cellStyle name="Migliaia 2 4 3" xfId="2816" xr:uid="{00000000-0005-0000-0000-00002F230000}"/>
    <cellStyle name="Migliaia 2 4 3 2" xfId="2817" xr:uid="{00000000-0005-0000-0000-000030230000}"/>
    <cellStyle name="Migliaia 2 4 3 2 2" xfId="13467" xr:uid="{00000000-0005-0000-0000-000031230000}"/>
    <cellStyle name="Migliaia 2 4 3 2 2 2" xfId="19285" xr:uid="{00000000-0005-0000-0000-000032230000}"/>
    <cellStyle name="Migliaia 2 4 3 2 2 3" xfId="24587" xr:uid="{00000000-0005-0000-0000-000033230000}"/>
    <cellStyle name="Migliaia 2 4 3 2 3" xfId="16634" xr:uid="{00000000-0005-0000-0000-000034230000}"/>
    <cellStyle name="Migliaia 2 4 3 2 4" xfId="21936" xr:uid="{00000000-0005-0000-0000-000035230000}"/>
    <cellStyle name="Migliaia 2 4 3 3" xfId="2818" xr:uid="{00000000-0005-0000-0000-000036230000}"/>
    <cellStyle name="Migliaia 2 4 3 3 2" xfId="13468" xr:uid="{00000000-0005-0000-0000-000037230000}"/>
    <cellStyle name="Migliaia 2 4 3 3 2 2" xfId="19286" xr:uid="{00000000-0005-0000-0000-000038230000}"/>
    <cellStyle name="Migliaia 2 4 3 3 2 3" xfId="24588" xr:uid="{00000000-0005-0000-0000-000039230000}"/>
    <cellStyle name="Migliaia 2 4 3 3 3" xfId="16635" xr:uid="{00000000-0005-0000-0000-00003A230000}"/>
    <cellStyle name="Migliaia 2 4 3 3 4" xfId="21937" xr:uid="{00000000-0005-0000-0000-00003B230000}"/>
    <cellStyle name="Migliaia 2 4 3 4" xfId="2819" xr:uid="{00000000-0005-0000-0000-00003C230000}"/>
    <cellStyle name="Migliaia 2 4 3 4 2" xfId="13469" xr:uid="{00000000-0005-0000-0000-00003D230000}"/>
    <cellStyle name="Migliaia 2 4 3 4 2 2" xfId="19287" xr:uid="{00000000-0005-0000-0000-00003E230000}"/>
    <cellStyle name="Migliaia 2 4 3 4 2 3" xfId="24589" xr:uid="{00000000-0005-0000-0000-00003F230000}"/>
    <cellStyle name="Migliaia 2 4 3 4 3" xfId="16636" xr:uid="{00000000-0005-0000-0000-000040230000}"/>
    <cellStyle name="Migliaia 2 4 3 4 4" xfId="21938" xr:uid="{00000000-0005-0000-0000-000041230000}"/>
    <cellStyle name="Migliaia 2 4 3 5" xfId="2820" xr:uid="{00000000-0005-0000-0000-000042230000}"/>
    <cellStyle name="Migliaia 2 4 3 5 2" xfId="13470" xr:uid="{00000000-0005-0000-0000-000043230000}"/>
    <cellStyle name="Migliaia 2 4 3 5 2 2" xfId="19288" xr:uid="{00000000-0005-0000-0000-000044230000}"/>
    <cellStyle name="Migliaia 2 4 3 5 2 3" xfId="24590" xr:uid="{00000000-0005-0000-0000-000045230000}"/>
    <cellStyle name="Migliaia 2 4 3 5 3" xfId="16637" xr:uid="{00000000-0005-0000-0000-000046230000}"/>
    <cellStyle name="Migliaia 2 4 3 5 4" xfId="21939" xr:uid="{00000000-0005-0000-0000-000047230000}"/>
    <cellStyle name="Migliaia 2 4 3 6" xfId="13466" xr:uid="{00000000-0005-0000-0000-000048230000}"/>
    <cellStyle name="Migliaia 2 4 3 6 2" xfId="19284" xr:uid="{00000000-0005-0000-0000-000049230000}"/>
    <cellStyle name="Migliaia 2 4 3 6 3" xfId="24586" xr:uid="{00000000-0005-0000-0000-00004A230000}"/>
    <cellStyle name="Migliaia 2 4 3 7" xfId="16633" xr:uid="{00000000-0005-0000-0000-00004B230000}"/>
    <cellStyle name="Migliaia 2 4 3 8" xfId="21935" xr:uid="{00000000-0005-0000-0000-00004C230000}"/>
    <cellStyle name="Migliaia 2 4 4" xfId="2821" xr:uid="{00000000-0005-0000-0000-00004D230000}"/>
    <cellStyle name="Migliaia 2 4 4 2" xfId="11997" xr:uid="{00000000-0005-0000-0000-00004E230000}"/>
    <cellStyle name="Migliaia 2 4 4 3" xfId="11998" xr:uid="{00000000-0005-0000-0000-00004F230000}"/>
    <cellStyle name="Migliaia 2 4 4 3 2" xfId="15540" xr:uid="{00000000-0005-0000-0000-000050230000}"/>
    <cellStyle name="Migliaia 2 4 4 3 2 2" xfId="20886" xr:uid="{00000000-0005-0000-0000-000051230000}"/>
    <cellStyle name="Migliaia 2 4 4 3 2 3" xfId="26188" xr:uid="{00000000-0005-0000-0000-000052230000}"/>
    <cellStyle name="Migliaia 2 4 4 3 3" xfId="18235" xr:uid="{00000000-0005-0000-0000-000053230000}"/>
    <cellStyle name="Migliaia 2 4 4 3 4" xfId="23537" xr:uid="{00000000-0005-0000-0000-000054230000}"/>
    <cellStyle name="Migliaia 2 4 4 4" xfId="13471" xr:uid="{00000000-0005-0000-0000-000055230000}"/>
    <cellStyle name="Migliaia 2 4 4 4 2" xfId="19289" xr:uid="{00000000-0005-0000-0000-000056230000}"/>
    <cellStyle name="Migliaia 2 4 4 4 3" xfId="24591" xr:uid="{00000000-0005-0000-0000-000057230000}"/>
    <cellStyle name="Migliaia 2 4 4 5" xfId="16638" xr:uid="{00000000-0005-0000-0000-000058230000}"/>
    <cellStyle name="Migliaia 2 4 4 6" xfId="21940" xr:uid="{00000000-0005-0000-0000-000059230000}"/>
    <cellStyle name="Migliaia 2 4 5" xfId="2822" xr:uid="{00000000-0005-0000-0000-00005A230000}"/>
    <cellStyle name="Migliaia 2 4 5 2" xfId="11999" xr:uid="{00000000-0005-0000-0000-00005B230000}"/>
    <cellStyle name="Migliaia 2 4 5 2 2" xfId="15541" xr:uid="{00000000-0005-0000-0000-00005C230000}"/>
    <cellStyle name="Migliaia 2 4 5 2 2 2" xfId="20887" xr:uid="{00000000-0005-0000-0000-00005D230000}"/>
    <cellStyle name="Migliaia 2 4 5 2 2 3" xfId="26189" xr:uid="{00000000-0005-0000-0000-00005E230000}"/>
    <cellStyle name="Migliaia 2 4 5 2 3" xfId="18236" xr:uid="{00000000-0005-0000-0000-00005F230000}"/>
    <cellStyle name="Migliaia 2 4 5 2 4" xfId="23538" xr:uid="{00000000-0005-0000-0000-000060230000}"/>
    <cellStyle name="Migliaia 2 4 5 3" xfId="13472" xr:uid="{00000000-0005-0000-0000-000061230000}"/>
    <cellStyle name="Migliaia 2 4 5 3 2" xfId="19290" xr:uid="{00000000-0005-0000-0000-000062230000}"/>
    <cellStyle name="Migliaia 2 4 5 3 3" xfId="24592" xr:uid="{00000000-0005-0000-0000-000063230000}"/>
    <cellStyle name="Migliaia 2 4 5 4" xfId="16639" xr:uid="{00000000-0005-0000-0000-000064230000}"/>
    <cellStyle name="Migliaia 2 4 5 5" xfId="21941" xr:uid="{00000000-0005-0000-0000-000065230000}"/>
    <cellStyle name="Migliaia 2 4 6" xfId="2823" xr:uid="{00000000-0005-0000-0000-000066230000}"/>
    <cellStyle name="Migliaia 2 4 6 2" xfId="13473" xr:uid="{00000000-0005-0000-0000-000067230000}"/>
    <cellStyle name="Migliaia 2 4 6 2 2" xfId="19291" xr:uid="{00000000-0005-0000-0000-000068230000}"/>
    <cellStyle name="Migliaia 2 4 6 2 3" xfId="24593" xr:uid="{00000000-0005-0000-0000-000069230000}"/>
    <cellStyle name="Migliaia 2 4 6 3" xfId="16640" xr:uid="{00000000-0005-0000-0000-00006A230000}"/>
    <cellStyle name="Migliaia 2 4 6 4" xfId="21942" xr:uid="{00000000-0005-0000-0000-00006B230000}"/>
    <cellStyle name="Migliaia 2 4 7" xfId="2824" xr:uid="{00000000-0005-0000-0000-00006C230000}"/>
    <cellStyle name="Migliaia 2 4 7 2" xfId="13474" xr:uid="{00000000-0005-0000-0000-00006D230000}"/>
    <cellStyle name="Migliaia 2 4 7 2 2" xfId="19292" xr:uid="{00000000-0005-0000-0000-00006E230000}"/>
    <cellStyle name="Migliaia 2 4 7 2 3" xfId="24594" xr:uid="{00000000-0005-0000-0000-00006F230000}"/>
    <cellStyle name="Migliaia 2 4 7 3" xfId="16641" xr:uid="{00000000-0005-0000-0000-000070230000}"/>
    <cellStyle name="Migliaia 2 4 7 4" xfId="21943" xr:uid="{00000000-0005-0000-0000-000071230000}"/>
    <cellStyle name="Migliaia 2 4 8" xfId="2825" xr:uid="{00000000-0005-0000-0000-000072230000}"/>
    <cellStyle name="Migliaia 2 4 8 2" xfId="13475" xr:uid="{00000000-0005-0000-0000-000073230000}"/>
    <cellStyle name="Migliaia 2 4 8 2 2" xfId="19293" xr:uid="{00000000-0005-0000-0000-000074230000}"/>
    <cellStyle name="Migliaia 2 4 8 2 3" xfId="24595" xr:uid="{00000000-0005-0000-0000-000075230000}"/>
    <cellStyle name="Migliaia 2 4 8 3" xfId="16642" xr:uid="{00000000-0005-0000-0000-000076230000}"/>
    <cellStyle name="Migliaia 2 4 8 4" xfId="21944"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6" xr:uid="{00000000-0005-0000-0000-00007C230000}"/>
    <cellStyle name="Migliaia 2 5 2 2 2 2" xfId="19294" xr:uid="{00000000-0005-0000-0000-00007D230000}"/>
    <cellStyle name="Migliaia 2 5 2 2 2 3" xfId="24596" xr:uid="{00000000-0005-0000-0000-00007E230000}"/>
    <cellStyle name="Migliaia 2 5 2 2 3" xfId="16643" xr:uid="{00000000-0005-0000-0000-00007F230000}"/>
    <cellStyle name="Migliaia 2 5 2 2 4" xfId="21945" xr:uid="{00000000-0005-0000-0000-000080230000}"/>
    <cellStyle name="Migliaia 2 5 2 3" xfId="2829" xr:uid="{00000000-0005-0000-0000-000081230000}"/>
    <cellStyle name="Migliaia 2 5 2 3 2" xfId="13477" xr:uid="{00000000-0005-0000-0000-000082230000}"/>
    <cellStyle name="Migliaia 2 5 2 3 2 2" xfId="19295" xr:uid="{00000000-0005-0000-0000-000083230000}"/>
    <cellStyle name="Migliaia 2 5 2 3 2 3" xfId="24597" xr:uid="{00000000-0005-0000-0000-000084230000}"/>
    <cellStyle name="Migliaia 2 5 2 3 3" xfId="16644" xr:uid="{00000000-0005-0000-0000-000085230000}"/>
    <cellStyle name="Migliaia 2 5 2 3 4" xfId="21946" xr:uid="{00000000-0005-0000-0000-000086230000}"/>
    <cellStyle name="Migliaia 2 5 3" xfId="2830" xr:uid="{00000000-0005-0000-0000-000087230000}"/>
    <cellStyle name="Migliaia 2 5 3 2" xfId="13478" xr:uid="{00000000-0005-0000-0000-000088230000}"/>
    <cellStyle name="Migliaia 2 5 3 2 2" xfId="19296" xr:uid="{00000000-0005-0000-0000-000089230000}"/>
    <cellStyle name="Migliaia 2 5 3 2 3" xfId="24598" xr:uid="{00000000-0005-0000-0000-00008A230000}"/>
    <cellStyle name="Migliaia 2 5 3 3" xfId="16645" xr:uid="{00000000-0005-0000-0000-00008B230000}"/>
    <cellStyle name="Migliaia 2 5 3 4" xfId="21947" xr:uid="{00000000-0005-0000-0000-00008C230000}"/>
    <cellStyle name="Migliaia 2 5 4" xfId="2831" xr:uid="{00000000-0005-0000-0000-00008D230000}"/>
    <cellStyle name="Migliaia 2 5 4 2" xfId="13479" xr:uid="{00000000-0005-0000-0000-00008E230000}"/>
    <cellStyle name="Migliaia 2 5 4 2 2" xfId="19297" xr:uid="{00000000-0005-0000-0000-00008F230000}"/>
    <cellStyle name="Migliaia 2 5 4 2 3" xfId="24599" xr:uid="{00000000-0005-0000-0000-000090230000}"/>
    <cellStyle name="Migliaia 2 5 4 3" xfId="16646" xr:uid="{00000000-0005-0000-0000-000091230000}"/>
    <cellStyle name="Migliaia 2 5 4 4" xfId="21948" xr:uid="{00000000-0005-0000-0000-000092230000}"/>
    <cellStyle name="Migliaia 2 5 5" xfId="2832" xr:uid="{00000000-0005-0000-0000-000093230000}"/>
    <cellStyle name="Migliaia 2 5 5 2" xfId="13480" xr:uid="{00000000-0005-0000-0000-000094230000}"/>
    <cellStyle name="Migliaia 2 5 5 2 2" xfId="19298" xr:uid="{00000000-0005-0000-0000-000095230000}"/>
    <cellStyle name="Migliaia 2 5 5 2 3" xfId="24600" xr:uid="{00000000-0005-0000-0000-000096230000}"/>
    <cellStyle name="Migliaia 2 5 5 3" xfId="16647" xr:uid="{00000000-0005-0000-0000-000097230000}"/>
    <cellStyle name="Migliaia 2 5 5 4" xfId="21949" xr:uid="{00000000-0005-0000-0000-000098230000}"/>
    <cellStyle name="Migliaia 2 5 6" xfId="2833" xr:uid="{00000000-0005-0000-0000-000099230000}"/>
    <cellStyle name="Migliaia 2 5 6 2" xfId="13481" xr:uid="{00000000-0005-0000-0000-00009A230000}"/>
    <cellStyle name="Migliaia 2 5 6 2 2" xfId="19299" xr:uid="{00000000-0005-0000-0000-00009B230000}"/>
    <cellStyle name="Migliaia 2 5 6 2 3" xfId="24601" xr:uid="{00000000-0005-0000-0000-00009C230000}"/>
    <cellStyle name="Migliaia 2 5 6 3" xfId="16648" xr:uid="{00000000-0005-0000-0000-00009D230000}"/>
    <cellStyle name="Migliaia 2 5 6 4" xfId="21950" xr:uid="{00000000-0005-0000-0000-00009E230000}"/>
    <cellStyle name="Migliaia 2 5 7" xfId="2834" xr:uid="{00000000-0005-0000-0000-00009F230000}"/>
    <cellStyle name="Migliaia 2 5 7 2" xfId="13482" xr:uid="{00000000-0005-0000-0000-0000A0230000}"/>
    <cellStyle name="Migliaia 2 5 7 2 2" xfId="19300" xr:uid="{00000000-0005-0000-0000-0000A1230000}"/>
    <cellStyle name="Migliaia 2 5 7 2 3" xfId="24602" xr:uid="{00000000-0005-0000-0000-0000A2230000}"/>
    <cellStyle name="Migliaia 2 5 7 3" xfId="16649" xr:uid="{00000000-0005-0000-0000-0000A3230000}"/>
    <cellStyle name="Migliaia 2 5 7 4" xfId="21951" xr:uid="{00000000-0005-0000-0000-0000A4230000}"/>
    <cellStyle name="Migliaia 2 6" xfId="2835" xr:uid="{00000000-0005-0000-0000-0000A5230000}"/>
    <cellStyle name="Migliaia 2 6 2" xfId="2836" xr:uid="{00000000-0005-0000-0000-0000A6230000}"/>
    <cellStyle name="Migliaia 2 6 2 2" xfId="13483" xr:uid="{00000000-0005-0000-0000-0000A7230000}"/>
    <cellStyle name="Migliaia 2 6 2 2 2" xfId="19301" xr:uid="{00000000-0005-0000-0000-0000A8230000}"/>
    <cellStyle name="Migliaia 2 6 2 2 3" xfId="24603" xr:uid="{00000000-0005-0000-0000-0000A9230000}"/>
    <cellStyle name="Migliaia 2 6 2 3" xfId="16650" xr:uid="{00000000-0005-0000-0000-0000AA230000}"/>
    <cellStyle name="Migliaia 2 6 2 4" xfId="21952" xr:uid="{00000000-0005-0000-0000-0000AB230000}"/>
    <cellStyle name="Migliaia 2 6 3" xfId="2837" xr:uid="{00000000-0005-0000-0000-0000AC230000}"/>
    <cellStyle name="Migliaia 2 6 3 2" xfId="13484" xr:uid="{00000000-0005-0000-0000-0000AD230000}"/>
    <cellStyle name="Migliaia 2 6 3 2 2" xfId="19302" xr:uid="{00000000-0005-0000-0000-0000AE230000}"/>
    <cellStyle name="Migliaia 2 6 3 2 3" xfId="24604" xr:uid="{00000000-0005-0000-0000-0000AF230000}"/>
    <cellStyle name="Migliaia 2 6 3 3" xfId="16651" xr:uid="{00000000-0005-0000-0000-0000B0230000}"/>
    <cellStyle name="Migliaia 2 6 3 4" xfId="21953" xr:uid="{00000000-0005-0000-0000-0000B1230000}"/>
    <cellStyle name="Migliaia 2 6 4" xfId="2838" xr:uid="{00000000-0005-0000-0000-0000B2230000}"/>
    <cellStyle name="Migliaia 2 6 4 2" xfId="13485" xr:uid="{00000000-0005-0000-0000-0000B3230000}"/>
    <cellStyle name="Migliaia 2 6 4 2 2" xfId="19303" xr:uid="{00000000-0005-0000-0000-0000B4230000}"/>
    <cellStyle name="Migliaia 2 6 4 2 3" xfId="24605" xr:uid="{00000000-0005-0000-0000-0000B5230000}"/>
    <cellStyle name="Migliaia 2 6 4 3" xfId="16652" xr:uid="{00000000-0005-0000-0000-0000B6230000}"/>
    <cellStyle name="Migliaia 2 6 4 4" xfId="21954" xr:uid="{00000000-0005-0000-0000-0000B7230000}"/>
    <cellStyle name="Migliaia 2 6 5" xfId="2839" xr:uid="{00000000-0005-0000-0000-0000B8230000}"/>
    <cellStyle name="Migliaia 2 6 5 2" xfId="13486" xr:uid="{00000000-0005-0000-0000-0000B9230000}"/>
    <cellStyle name="Migliaia 2 6 5 2 2" xfId="19304" xr:uid="{00000000-0005-0000-0000-0000BA230000}"/>
    <cellStyle name="Migliaia 2 6 5 2 3" xfId="24606" xr:uid="{00000000-0005-0000-0000-0000BB230000}"/>
    <cellStyle name="Migliaia 2 6 5 3" xfId="16653" xr:uid="{00000000-0005-0000-0000-0000BC230000}"/>
    <cellStyle name="Migliaia 2 6 5 4" xfId="21955" xr:uid="{00000000-0005-0000-0000-0000BD230000}"/>
    <cellStyle name="Migliaia 2 6 6" xfId="2840" xr:uid="{00000000-0005-0000-0000-0000BE230000}"/>
    <cellStyle name="Migliaia 2 6 6 2" xfId="13487" xr:uid="{00000000-0005-0000-0000-0000BF230000}"/>
    <cellStyle name="Migliaia 2 6 6 2 2" xfId="19305" xr:uid="{00000000-0005-0000-0000-0000C0230000}"/>
    <cellStyle name="Migliaia 2 6 6 2 3" xfId="24607" xr:uid="{00000000-0005-0000-0000-0000C1230000}"/>
    <cellStyle name="Migliaia 2 6 6 3" xfId="16654" xr:uid="{00000000-0005-0000-0000-0000C2230000}"/>
    <cellStyle name="Migliaia 2 6 6 4" xfId="21956" xr:uid="{00000000-0005-0000-0000-0000C3230000}"/>
    <cellStyle name="Migliaia 2 7" xfId="2841" xr:uid="{00000000-0005-0000-0000-0000C4230000}"/>
    <cellStyle name="Migliaia 2 7 2" xfId="12000" xr:uid="{00000000-0005-0000-0000-0000C5230000}"/>
    <cellStyle name="Migliaia 2 7 3" xfId="12001" xr:uid="{00000000-0005-0000-0000-0000C6230000}"/>
    <cellStyle name="Migliaia 2 7 3 2" xfId="15542" xr:uid="{00000000-0005-0000-0000-0000C7230000}"/>
    <cellStyle name="Migliaia 2 7 3 2 2" xfId="20888" xr:uid="{00000000-0005-0000-0000-0000C8230000}"/>
    <cellStyle name="Migliaia 2 7 3 2 3" xfId="26190" xr:uid="{00000000-0005-0000-0000-0000C9230000}"/>
    <cellStyle name="Migliaia 2 7 3 3" xfId="18237" xr:uid="{00000000-0005-0000-0000-0000CA230000}"/>
    <cellStyle name="Migliaia 2 7 3 4" xfId="23539" xr:uid="{00000000-0005-0000-0000-0000CB230000}"/>
    <cellStyle name="Migliaia 2 7 4" xfId="13488" xr:uid="{00000000-0005-0000-0000-0000CC230000}"/>
    <cellStyle name="Migliaia 2 7 4 2" xfId="19306" xr:uid="{00000000-0005-0000-0000-0000CD230000}"/>
    <cellStyle name="Migliaia 2 7 4 3" xfId="24608" xr:uid="{00000000-0005-0000-0000-0000CE230000}"/>
    <cellStyle name="Migliaia 2 7 5" xfId="16655" xr:uid="{00000000-0005-0000-0000-0000CF230000}"/>
    <cellStyle name="Migliaia 2 7 6" xfId="21957" xr:uid="{00000000-0005-0000-0000-0000D0230000}"/>
    <cellStyle name="Migliaia 2 8" xfId="2842" xr:uid="{00000000-0005-0000-0000-0000D1230000}"/>
    <cellStyle name="Migliaia 2 8 2" xfId="12002" xr:uid="{00000000-0005-0000-0000-0000D2230000}"/>
    <cellStyle name="Migliaia 2 8 2 2" xfId="15543" xr:uid="{00000000-0005-0000-0000-0000D3230000}"/>
    <cellStyle name="Migliaia 2 8 2 2 2" xfId="20889" xr:uid="{00000000-0005-0000-0000-0000D4230000}"/>
    <cellStyle name="Migliaia 2 8 2 2 3" xfId="26191" xr:uid="{00000000-0005-0000-0000-0000D5230000}"/>
    <cellStyle name="Migliaia 2 8 2 3" xfId="18238" xr:uid="{00000000-0005-0000-0000-0000D6230000}"/>
    <cellStyle name="Migliaia 2 8 2 4" xfId="23540" xr:uid="{00000000-0005-0000-0000-0000D7230000}"/>
    <cellStyle name="Migliaia 2 8 3" xfId="13489" xr:uid="{00000000-0005-0000-0000-0000D8230000}"/>
    <cellStyle name="Migliaia 2 8 3 2" xfId="19307" xr:uid="{00000000-0005-0000-0000-0000D9230000}"/>
    <cellStyle name="Migliaia 2 8 3 3" xfId="24609" xr:uid="{00000000-0005-0000-0000-0000DA230000}"/>
    <cellStyle name="Migliaia 2 8 4" xfId="16656" xr:uid="{00000000-0005-0000-0000-0000DB230000}"/>
    <cellStyle name="Migliaia 2 8 5" xfId="21958" xr:uid="{00000000-0005-0000-0000-0000DC230000}"/>
    <cellStyle name="Migliaia 2 9" xfId="2843" xr:uid="{00000000-0005-0000-0000-0000DD230000}"/>
    <cellStyle name="Migliaia 2 9 2" xfId="12003" xr:uid="{00000000-0005-0000-0000-0000DE230000}"/>
    <cellStyle name="Migliaia 2 9 2 2" xfId="15544" xr:uid="{00000000-0005-0000-0000-0000DF230000}"/>
    <cellStyle name="Migliaia 2 9 2 2 2" xfId="20890" xr:uid="{00000000-0005-0000-0000-0000E0230000}"/>
    <cellStyle name="Migliaia 2 9 2 2 3" xfId="26192" xr:uid="{00000000-0005-0000-0000-0000E1230000}"/>
    <cellStyle name="Migliaia 2 9 2 3" xfId="18239" xr:uid="{00000000-0005-0000-0000-0000E2230000}"/>
    <cellStyle name="Migliaia 2 9 2 4" xfId="23541" xr:uid="{00000000-0005-0000-0000-0000E3230000}"/>
    <cellStyle name="Migliaia 2 9 3" xfId="13490" xr:uid="{00000000-0005-0000-0000-0000E4230000}"/>
    <cellStyle name="Migliaia 2 9 3 2" xfId="19308" xr:uid="{00000000-0005-0000-0000-0000E5230000}"/>
    <cellStyle name="Migliaia 2 9 3 3" xfId="24610" xr:uid="{00000000-0005-0000-0000-0000E6230000}"/>
    <cellStyle name="Migliaia 2 9 4" xfId="16657" xr:uid="{00000000-0005-0000-0000-0000E7230000}"/>
    <cellStyle name="Migliaia 2 9 5" xfId="21959" xr:uid="{00000000-0005-0000-0000-0000E8230000}"/>
    <cellStyle name="Migliaia 2_Domestico_reg&amp;naz" xfId="273" xr:uid="{00000000-0005-0000-0000-0000E9230000}"/>
    <cellStyle name="Migliaia 20" xfId="274" xr:uid="{00000000-0005-0000-0000-0000EA230000}"/>
    <cellStyle name="Migliaia 20 10" xfId="13491" xr:uid="{00000000-0005-0000-0000-0000EB230000}"/>
    <cellStyle name="Migliaia 20 10 2" xfId="19309" xr:uid="{00000000-0005-0000-0000-0000EC230000}"/>
    <cellStyle name="Migliaia 20 10 3" xfId="24611" xr:uid="{00000000-0005-0000-0000-0000ED230000}"/>
    <cellStyle name="Migliaia 20 11" xfId="16658" xr:uid="{00000000-0005-0000-0000-0000EE230000}"/>
    <cellStyle name="Migliaia 20 12" xfId="21960"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2" xr:uid="{00000000-0005-0000-0000-0000F4230000}"/>
    <cellStyle name="Migliaia 20 2 2 2 2 2" xfId="19310" xr:uid="{00000000-0005-0000-0000-0000F5230000}"/>
    <cellStyle name="Migliaia 20 2 2 2 2 3" xfId="24612" xr:uid="{00000000-0005-0000-0000-0000F6230000}"/>
    <cellStyle name="Migliaia 20 2 2 2 3" xfId="16659" xr:uid="{00000000-0005-0000-0000-0000F7230000}"/>
    <cellStyle name="Migliaia 20 2 2 2 4" xfId="21961" xr:uid="{00000000-0005-0000-0000-0000F8230000}"/>
    <cellStyle name="Migliaia 20 2 2 3" xfId="12004" xr:uid="{00000000-0005-0000-0000-0000F9230000}"/>
    <cellStyle name="Migliaia 20 2 2 3 2" xfId="15545" xr:uid="{00000000-0005-0000-0000-0000FA230000}"/>
    <cellStyle name="Migliaia 20 2 2 3 2 2" xfId="20891" xr:uid="{00000000-0005-0000-0000-0000FB230000}"/>
    <cellStyle name="Migliaia 20 2 2 3 2 3" xfId="26193" xr:uid="{00000000-0005-0000-0000-0000FC230000}"/>
    <cellStyle name="Migliaia 20 2 2 3 3" xfId="18240" xr:uid="{00000000-0005-0000-0000-0000FD230000}"/>
    <cellStyle name="Migliaia 20 2 2 3 4" xfId="23542" xr:uid="{00000000-0005-0000-0000-0000FE230000}"/>
    <cellStyle name="Migliaia 20 2 3" xfId="2848" xr:uid="{00000000-0005-0000-0000-0000FF230000}"/>
    <cellStyle name="Migliaia 20 2 3 2" xfId="12005" xr:uid="{00000000-0005-0000-0000-000000240000}"/>
    <cellStyle name="Migliaia 20 2 3 2 2" xfId="15546" xr:uid="{00000000-0005-0000-0000-000001240000}"/>
    <cellStyle name="Migliaia 20 2 3 2 2 2" xfId="20892" xr:uid="{00000000-0005-0000-0000-000002240000}"/>
    <cellStyle name="Migliaia 20 2 3 2 2 3" xfId="26194" xr:uid="{00000000-0005-0000-0000-000003240000}"/>
    <cellStyle name="Migliaia 20 2 3 2 3" xfId="18241" xr:uid="{00000000-0005-0000-0000-000004240000}"/>
    <cellStyle name="Migliaia 20 2 3 2 4" xfId="23543" xr:uid="{00000000-0005-0000-0000-000005240000}"/>
    <cellStyle name="Migliaia 20 2 3 3" xfId="13493" xr:uid="{00000000-0005-0000-0000-000006240000}"/>
    <cellStyle name="Migliaia 20 2 3 3 2" xfId="19311" xr:uid="{00000000-0005-0000-0000-000007240000}"/>
    <cellStyle name="Migliaia 20 2 3 3 3" xfId="24613" xr:uid="{00000000-0005-0000-0000-000008240000}"/>
    <cellStyle name="Migliaia 20 2 3 4" xfId="16660" xr:uid="{00000000-0005-0000-0000-000009240000}"/>
    <cellStyle name="Migliaia 20 2 3 5" xfId="21962" xr:uid="{00000000-0005-0000-0000-00000A240000}"/>
    <cellStyle name="Migliaia 20 2 4" xfId="2849" xr:uid="{00000000-0005-0000-0000-00000B240000}"/>
    <cellStyle name="Migliaia 20 2 4 2" xfId="13494" xr:uid="{00000000-0005-0000-0000-00000C240000}"/>
    <cellStyle name="Migliaia 20 2 4 2 2" xfId="19312" xr:uid="{00000000-0005-0000-0000-00000D240000}"/>
    <cellStyle name="Migliaia 20 2 4 2 3" xfId="24614" xr:uid="{00000000-0005-0000-0000-00000E240000}"/>
    <cellStyle name="Migliaia 20 2 4 3" xfId="16661" xr:uid="{00000000-0005-0000-0000-00000F240000}"/>
    <cellStyle name="Migliaia 20 2 4 4" xfId="21963" xr:uid="{00000000-0005-0000-0000-000010240000}"/>
    <cellStyle name="Migliaia 20 2 5" xfId="2850" xr:uid="{00000000-0005-0000-0000-000011240000}"/>
    <cellStyle name="Migliaia 20 2 5 2" xfId="13495" xr:uid="{00000000-0005-0000-0000-000012240000}"/>
    <cellStyle name="Migliaia 20 2 5 2 2" xfId="19313" xr:uid="{00000000-0005-0000-0000-000013240000}"/>
    <cellStyle name="Migliaia 20 2 5 2 3" xfId="24615" xr:uid="{00000000-0005-0000-0000-000014240000}"/>
    <cellStyle name="Migliaia 20 2 5 3" xfId="16662" xr:uid="{00000000-0005-0000-0000-000015240000}"/>
    <cellStyle name="Migliaia 20 2 5 4" xfId="21964" xr:uid="{00000000-0005-0000-0000-000016240000}"/>
    <cellStyle name="Migliaia 20 2 6" xfId="2851" xr:uid="{00000000-0005-0000-0000-000017240000}"/>
    <cellStyle name="Migliaia 20 2 6 2" xfId="13496" xr:uid="{00000000-0005-0000-0000-000018240000}"/>
    <cellStyle name="Migliaia 20 2 6 2 2" xfId="19314" xr:uid="{00000000-0005-0000-0000-000019240000}"/>
    <cellStyle name="Migliaia 20 2 6 2 3" xfId="24616" xr:uid="{00000000-0005-0000-0000-00001A240000}"/>
    <cellStyle name="Migliaia 20 2 6 3" xfId="16663" xr:uid="{00000000-0005-0000-0000-00001B240000}"/>
    <cellStyle name="Migliaia 20 2 6 4" xfId="21965"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7" xr:uid="{00000000-0005-0000-0000-000022240000}"/>
    <cellStyle name="Migliaia 20 3 2 2 2 2 2" xfId="19315" xr:uid="{00000000-0005-0000-0000-000023240000}"/>
    <cellStyle name="Migliaia 20 3 2 2 2 2 3" xfId="24617" xr:uid="{00000000-0005-0000-0000-000024240000}"/>
    <cellStyle name="Migliaia 20 3 2 2 2 3" xfId="16664" xr:uid="{00000000-0005-0000-0000-000025240000}"/>
    <cellStyle name="Migliaia 20 3 2 2 2 4" xfId="21966" xr:uid="{00000000-0005-0000-0000-000026240000}"/>
    <cellStyle name="Migliaia 20 3 2 3" xfId="2856" xr:uid="{00000000-0005-0000-0000-000027240000}"/>
    <cellStyle name="Migliaia 20 3 2 3 2" xfId="13498" xr:uid="{00000000-0005-0000-0000-000028240000}"/>
    <cellStyle name="Migliaia 20 3 2 3 2 2" xfId="19316" xr:uid="{00000000-0005-0000-0000-000029240000}"/>
    <cellStyle name="Migliaia 20 3 2 3 2 3" xfId="24618" xr:uid="{00000000-0005-0000-0000-00002A240000}"/>
    <cellStyle name="Migliaia 20 3 2 3 3" xfId="16665" xr:uid="{00000000-0005-0000-0000-00002B240000}"/>
    <cellStyle name="Migliaia 20 3 2 3 4" xfId="21967" xr:uid="{00000000-0005-0000-0000-00002C240000}"/>
    <cellStyle name="Migliaia 20 3 2 4" xfId="2857" xr:uid="{00000000-0005-0000-0000-00002D240000}"/>
    <cellStyle name="Migliaia 20 3 2 4 2" xfId="13499" xr:uid="{00000000-0005-0000-0000-00002E240000}"/>
    <cellStyle name="Migliaia 20 3 2 4 2 2" xfId="19317" xr:uid="{00000000-0005-0000-0000-00002F240000}"/>
    <cellStyle name="Migliaia 20 3 2 4 2 3" xfId="24619" xr:uid="{00000000-0005-0000-0000-000030240000}"/>
    <cellStyle name="Migliaia 20 3 2 4 3" xfId="16666" xr:uid="{00000000-0005-0000-0000-000031240000}"/>
    <cellStyle name="Migliaia 20 3 2 4 4" xfId="21968" xr:uid="{00000000-0005-0000-0000-000032240000}"/>
    <cellStyle name="Migliaia 20 3 2 5" xfId="2858" xr:uid="{00000000-0005-0000-0000-000033240000}"/>
    <cellStyle name="Migliaia 20 3 2 5 2" xfId="13500" xr:uid="{00000000-0005-0000-0000-000034240000}"/>
    <cellStyle name="Migliaia 20 3 2 5 2 2" xfId="19318" xr:uid="{00000000-0005-0000-0000-000035240000}"/>
    <cellStyle name="Migliaia 20 3 2 5 2 3" xfId="24620" xr:uid="{00000000-0005-0000-0000-000036240000}"/>
    <cellStyle name="Migliaia 20 3 2 5 3" xfId="16667" xr:uid="{00000000-0005-0000-0000-000037240000}"/>
    <cellStyle name="Migliaia 20 3 2 5 4" xfId="21969" xr:uid="{00000000-0005-0000-0000-000038240000}"/>
    <cellStyle name="Migliaia 20 3 2 6" xfId="2859" xr:uid="{00000000-0005-0000-0000-000039240000}"/>
    <cellStyle name="Migliaia 20 3 2 6 2" xfId="13501" xr:uid="{00000000-0005-0000-0000-00003A240000}"/>
    <cellStyle name="Migliaia 20 3 2 6 2 2" xfId="19319" xr:uid="{00000000-0005-0000-0000-00003B240000}"/>
    <cellStyle name="Migliaia 20 3 2 6 2 3" xfId="24621" xr:uid="{00000000-0005-0000-0000-00003C240000}"/>
    <cellStyle name="Migliaia 20 3 2 6 3" xfId="16668" xr:uid="{00000000-0005-0000-0000-00003D240000}"/>
    <cellStyle name="Migliaia 20 3 2 6 4" xfId="21970" xr:uid="{00000000-0005-0000-0000-00003E240000}"/>
    <cellStyle name="Migliaia 20 3 3" xfId="2860" xr:uid="{00000000-0005-0000-0000-00003F240000}"/>
    <cellStyle name="Migliaia 20 3 3 2" xfId="2861" xr:uid="{00000000-0005-0000-0000-000040240000}"/>
    <cellStyle name="Migliaia 20 3 3 2 2" xfId="13503" xr:uid="{00000000-0005-0000-0000-000041240000}"/>
    <cellStyle name="Migliaia 20 3 3 2 2 2" xfId="19321" xr:uid="{00000000-0005-0000-0000-000042240000}"/>
    <cellStyle name="Migliaia 20 3 3 2 2 3" xfId="24623" xr:uid="{00000000-0005-0000-0000-000043240000}"/>
    <cellStyle name="Migliaia 20 3 3 2 3" xfId="16670" xr:uid="{00000000-0005-0000-0000-000044240000}"/>
    <cellStyle name="Migliaia 20 3 3 2 4" xfId="21972" xr:uid="{00000000-0005-0000-0000-000045240000}"/>
    <cellStyle name="Migliaia 20 3 3 3" xfId="2862" xr:uid="{00000000-0005-0000-0000-000046240000}"/>
    <cellStyle name="Migliaia 20 3 3 3 2" xfId="13504" xr:uid="{00000000-0005-0000-0000-000047240000}"/>
    <cellStyle name="Migliaia 20 3 3 3 2 2" xfId="19322" xr:uid="{00000000-0005-0000-0000-000048240000}"/>
    <cellStyle name="Migliaia 20 3 3 3 2 3" xfId="24624" xr:uid="{00000000-0005-0000-0000-000049240000}"/>
    <cellStyle name="Migliaia 20 3 3 3 3" xfId="16671" xr:uid="{00000000-0005-0000-0000-00004A240000}"/>
    <cellStyle name="Migliaia 20 3 3 3 4" xfId="21973" xr:uid="{00000000-0005-0000-0000-00004B240000}"/>
    <cellStyle name="Migliaia 20 3 3 4" xfId="2863" xr:uid="{00000000-0005-0000-0000-00004C240000}"/>
    <cellStyle name="Migliaia 20 3 3 4 2" xfId="13505" xr:uid="{00000000-0005-0000-0000-00004D240000}"/>
    <cellStyle name="Migliaia 20 3 3 4 2 2" xfId="19323" xr:uid="{00000000-0005-0000-0000-00004E240000}"/>
    <cellStyle name="Migliaia 20 3 3 4 2 3" xfId="24625" xr:uid="{00000000-0005-0000-0000-00004F240000}"/>
    <cellStyle name="Migliaia 20 3 3 4 3" xfId="16672" xr:uid="{00000000-0005-0000-0000-000050240000}"/>
    <cellStyle name="Migliaia 20 3 3 4 4" xfId="21974" xr:uid="{00000000-0005-0000-0000-000051240000}"/>
    <cellStyle name="Migliaia 20 3 3 5" xfId="2864" xr:uid="{00000000-0005-0000-0000-000052240000}"/>
    <cellStyle name="Migliaia 20 3 3 5 2" xfId="13506" xr:uid="{00000000-0005-0000-0000-000053240000}"/>
    <cellStyle name="Migliaia 20 3 3 5 2 2" xfId="19324" xr:uid="{00000000-0005-0000-0000-000054240000}"/>
    <cellStyle name="Migliaia 20 3 3 5 2 3" xfId="24626" xr:uid="{00000000-0005-0000-0000-000055240000}"/>
    <cellStyle name="Migliaia 20 3 3 5 3" xfId="16673" xr:uid="{00000000-0005-0000-0000-000056240000}"/>
    <cellStyle name="Migliaia 20 3 3 5 4" xfId="21975" xr:uid="{00000000-0005-0000-0000-000057240000}"/>
    <cellStyle name="Migliaia 20 3 3 6" xfId="13502" xr:uid="{00000000-0005-0000-0000-000058240000}"/>
    <cellStyle name="Migliaia 20 3 3 6 2" xfId="19320" xr:uid="{00000000-0005-0000-0000-000059240000}"/>
    <cellStyle name="Migliaia 20 3 3 6 3" xfId="24622" xr:uid="{00000000-0005-0000-0000-00005A240000}"/>
    <cellStyle name="Migliaia 20 3 3 7" xfId="16669" xr:uid="{00000000-0005-0000-0000-00005B240000}"/>
    <cellStyle name="Migliaia 20 3 3 8" xfId="21971" xr:uid="{00000000-0005-0000-0000-00005C240000}"/>
    <cellStyle name="Migliaia 20 3 4" xfId="2865" xr:uid="{00000000-0005-0000-0000-00005D240000}"/>
    <cellStyle name="Migliaia 20 3 4 2" xfId="12006" xr:uid="{00000000-0005-0000-0000-00005E240000}"/>
    <cellStyle name="Migliaia 20 3 4 3" xfId="12007" xr:uid="{00000000-0005-0000-0000-00005F240000}"/>
    <cellStyle name="Migliaia 20 3 4 3 2" xfId="15547" xr:uid="{00000000-0005-0000-0000-000060240000}"/>
    <cellStyle name="Migliaia 20 3 4 3 2 2" xfId="20893" xr:uid="{00000000-0005-0000-0000-000061240000}"/>
    <cellStyle name="Migliaia 20 3 4 3 2 3" xfId="26195" xr:uid="{00000000-0005-0000-0000-000062240000}"/>
    <cellStyle name="Migliaia 20 3 4 3 3" xfId="18242" xr:uid="{00000000-0005-0000-0000-000063240000}"/>
    <cellStyle name="Migliaia 20 3 4 3 4" xfId="23544" xr:uid="{00000000-0005-0000-0000-000064240000}"/>
    <cellStyle name="Migliaia 20 3 4 4" xfId="13507" xr:uid="{00000000-0005-0000-0000-000065240000}"/>
    <cellStyle name="Migliaia 20 3 4 4 2" xfId="19325" xr:uid="{00000000-0005-0000-0000-000066240000}"/>
    <cellStyle name="Migliaia 20 3 4 4 3" xfId="24627" xr:uid="{00000000-0005-0000-0000-000067240000}"/>
    <cellStyle name="Migliaia 20 3 4 5" xfId="16674" xr:uid="{00000000-0005-0000-0000-000068240000}"/>
    <cellStyle name="Migliaia 20 3 4 6" xfId="21976" xr:uid="{00000000-0005-0000-0000-000069240000}"/>
    <cellStyle name="Migliaia 20 3 5" xfId="2866" xr:uid="{00000000-0005-0000-0000-00006A240000}"/>
    <cellStyle name="Migliaia 20 3 5 2" xfId="12008" xr:uid="{00000000-0005-0000-0000-00006B240000}"/>
    <cellStyle name="Migliaia 20 3 5 2 2" xfId="15548" xr:uid="{00000000-0005-0000-0000-00006C240000}"/>
    <cellStyle name="Migliaia 20 3 5 2 2 2" xfId="20894" xr:uid="{00000000-0005-0000-0000-00006D240000}"/>
    <cellStyle name="Migliaia 20 3 5 2 2 3" xfId="26196" xr:uid="{00000000-0005-0000-0000-00006E240000}"/>
    <cellStyle name="Migliaia 20 3 5 2 3" xfId="18243" xr:uid="{00000000-0005-0000-0000-00006F240000}"/>
    <cellStyle name="Migliaia 20 3 5 2 4" xfId="23545" xr:uid="{00000000-0005-0000-0000-000070240000}"/>
    <cellStyle name="Migliaia 20 3 5 3" xfId="13508" xr:uid="{00000000-0005-0000-0000-000071240000}"/>
    <cellStyle name="Migliaia 20 3 5 3 2" xfId="19326" xr:uid="{00000000-0005-0000-0000-000072240000}"/>
    <cellStyle name="Migliaia 20 3 5 3 3" xfId="24628" xr:uid="{00000000-0005-0000-0000-000073240000}"/>
    <cellStyle name="Migliaia 20 3 5 4" xfId="16675" xr:uid="{00000000-0005-0000-0000-000074240000}"/>
    <cellStyle name="Migliaia 20 3 5 5" xfId="21977" xr:uid="{00000000-0005-0000-0000-000075240000}"/>
    <cellStyle name="Migliaia 20 3 6" xfId="2867" xr:uid="{00000000-0005-0000-0000-000076240000}"/>
    <cellStyle name="Migliaia 20 3 6 2" xfId="13509" xr:uid="{00000000-0005-0000-0000-000077240000}"/>
    <cellStyle name="Migliaia 20 3 6 2 2" xfId="19327" xr:uid="{00000000-0005-0000-0000-000078240000}"/>
    <cellStyle name="Migliaia 20 3 6 2 3" xfId="24629" xr:uid="{00000000-0005-0000-0000-000079240000}"/>
    <cellStyle name="Migliaia 20 3 6 3" xfId="16676" xr:uid="{00000000-0005-0000-0000-00007A240000}"/>
    <cellStyle name="Migliaia 20 3 6 4" xfId="21978" xr:uid="{00000000-0005-0000-0000-00007B240000}"/>
    <cellStyle name="Migliaia 20 3 7" xfId="2868" xr:uid="{00000000-0005-0000-0000-00007C240000}"/>
    <cellStyle name="Migliaia 20 3 7 2" xfId="13510" xr:uid="{00000000-0005-0000-0000-00007D240000}"/>
    <cellStyle name="Migliaia 20 3 7 2 2" xfId="19328" xr:uid="{00000000-0005-0000-0000-00007E240000}"/>
    <cellStyle name="Migliaia 20 3 7 2 3" xfId="24630" xr:uid="{00000000-0005-0000-0000-00007F240000}"/>
    <cellStyle name="Migliaia 20 3 7 3" xfId="16677" xr:uid="{00000000-0005-0000-0000-000080240000}"/>
    <cellStyle name="Migliaia 20 3 7 4" xfId="21979" xr:uid="{00000000-0005-0000-0000-000081240000}"/>
    <cellStyle name="Migliaia 20 3 8" xfId="2869" xr:uid="{00000000-0005-0000-0000-000082240000}"/>
    <cellStyle name="Migliaia 20 3 8 2" xfId="13511" xr:uid="{00000000-0005-0000-0000-000083240000}"/>
    <cellStyle name="Migliaia 20 3 8 2 2" xfId="19329" xr:uid="{00000000-0005-0000-0000-000084240000}"/>
    <cellStyle name="Migliaia 20 3 8 2 3" xfId="24631" xr:uid="{00000000-0005-0000-0000-000085240000}"/>
    <cellStyle name="Migliaia 20 3 8 3" xfId="16678" xr:uid="{00000000-0005-0000-0000-000086240000}"/>
    <cellStyle name="Migliaia 20 3 8 4" xfId="21980"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2" xr:uid="{00000000-0005-0000-0000-00008B240000}"/>
    <cellStyle name="Migliaia 20 4 2 2 2 2" xfId="19330" xr:uid="{00000000-0005-0000-0000-00008C240000}"/>
    <cellStyle name="Migliaia 20 4 2 2 2 3" xfId="24632" xr:uid="{00000000-0005-0000-0000-00008D240000}"/>
    <cellStyle name="Migliaia 20 4 2 2 3" xfId="16679" xr:uid="{00000000-0005-0000-0000-00008E240000}"/>
    <cellStyle name="Migliaia 20 4 2 2 4" xfId="21981" xr:uid="{00000000-0005-0000-0000-00008F240000}"/>
    <cellStyle name="Migliaia 20 4 2 3" xfId="2873" xr:uid="{00000000-0005-0000-0000-000090240000}"/>
    <cellStyle name="Migliaia 20 4 2 3 2" xfId="13513" xr:uid="{00000000-0005-0000-0000-000091240000}"/>
    <cellStyle name="Migliaia 20 4 2 3 2 2" xfId="19331" xr:uid="{00000000-0005-0000-0000-000092240000}"/>
    <cellStyle name="Migliaia 20 4 2 3 2 3" xfId="24633" xr:uid="{00000000-0005-0000-0000-000093240000}"/>
    <cellStyle name="Migliaia 20 4 2 3 3" xfId="16680" xr:uid="{00000000-0005-0000-0000-000094240000}"/>
    <cellStyle name="Migliaia 20 4 2 3 4" xfId="21982" xr:uid="{00000000-0005-0000-0000-000095240000}"/>
    <cellStyle name="Migliaia 20 4 3" xfId="2874" xr:uid="{00000000-0005-0000-0000-000096240000}"/>
    <cellStyle name="Migliaia 20 4 3 2" xfId="13514" xr:uid="{00000000-0005-0000-0000-000097240000}"/>
    <cellStyle name="Migliaia 20 4 3 2 2" xfId="19332" xr:uid="{00000000-0005-0000-0000-000098240000}"/>
    <cellStyle name="Migliaia 20 4 3 2 3" xfId="24634" xr:uid="{00000000-0005-0000-0000-000099240000}"/>
    <cellStyle name="Migliaia 20 4 3 3" xfId="16681" xr:uid="{00000000-0005-0000-0000-00009A240000}"/>
    <cellStyle name="Migliaia 20 4 3 4" xfId="21983" xr:uid="{00000000-0005-0000-0000-00009B240000}"/>
    <cellStyle name="Migliaia 20 4 4" xfId="2875" xr:uid="{00000000-0005-0000-0000-00009C240000}"/>
    <cellStyle name="Migliaia 20 4 4 2" xfId="13515" xr:uid="{00000000-0005-0000-0000-00009D240000}"/>
    <cellStyle name="Migliaia 20 4 4 2 2" xfId="19333" xr:uid="{00000000-0005-0000-0000-00009E240000}"/>
    <cellStyle name="Migliaia 20 4 4 2 3" xfId="24635" xr:uid="{00000000-0005-0000-0000-00009F240000}"/>
    <cellStyle name="Migliaia 20 4 4 3" xfId="16682" xr:uid="{00000000-0005-0000-0000-0000A0240000}"/>
    <cellStyle name="Migliaia 20 4 4 4" xfId="21984" xr:uid="{00000000-0005-0000-0000-0000A1240000}"/>
    <cellStyle name="Migliaia 20 4 5" xfId="2876" xr:uid="{00000000-0005-0000-0000-0000A2240000}"/>
    <cellStyle name="Migliaia 20 4 5 2" xfId="13516" xr:uid="{00000000-0005-0000-0000-0000A3240000}"/>
    <cellStyle name="Migliaia 20 4 5 2 2" xfId="19334" xr:uid="{00000000-0005-0000-0000-0000A4240000}"/>
    <cellStyle name="Migliaia 20 4 5 2 3" xfId="24636" xr:uid="{00000000-0005-0000-0000-0000A5240000}"/>
    <cellStyle name="Migliaia 20 4 5 3" xfId="16683" xr:uid="{00000000-0005-0000-0000-0000A6240000}"/>
    <cellStyle name="Migliaia 20 4 5 4" xfId="21985" xr:uid="{00000000-0005-0000-0000-0000A7240000}"/>
    <cellStyle name="Migliaia 20 4 6" xfId="2877" xr:uid="{00000000-0005-0000-0000-0000A8240000}"/>
    <cellStyle name="Migliaia 20 4 6 2" xfId="13517" xr:uid="{00000000-0005-0000-0000-0000A9240000}"/>
    <cellStyle name="Migliaia 20 4 6 2 2" xfId="19335" xr:uid="{00000000-0005-0000-0000-0000AA240000}"/>
    <cellStyle name="Migliaia 20 4 6 2 3" xfId="24637" xr:uid="{00000000-0005-0000-0000-0000AB240000}"/>
    <cellStyle name="Migliaia 20 4 6 3" xfId="16684" xr:uid="{00000000-0005-0000-0000-0000AC240000}"/>
    <cellStyle name="Migliaia 20 4 6 4" xfId="21986" xr:uid="{00000000-0005-0000-0000-0000AD240000}"/>
    <cellStyle name="Migliaia 20 4 7" xfId="2878" xr:uid="{00000000-0005-0000-0000-0000AE240000}"/>
    <cellStyle name="Migliaia 20 4 7 2" xfId="13518" xr:uid="{00000000-0005-0000-0000-0000AF240000}"/>
    <cellStyle name="Migliaia 20 4 7 2 2" xfId="19336" xr:uid="{00000000-0005-0000-0000-0000B0240000}"/>
    <cellStyle name="Migliaia 20 4 7 2 3" xfId="24638" xr:uid="{00000000-0005-0000-0000-0000B1240000}"/>
    <cellStyle name="Migliaia 20 4 7 3" xfId="16685" xr:uid="{00000000-0005-0000-0000-0000B2240000}"/>
    <cellStyle name="Migliaia 20 4 7 4" xfId="21987" xr:uid="{00000000-0005-0000-0000-0000B3240000}"/>
    <cellStyle name="Migliaia 20 5" xfId="2879" xr:uid="{00000000-0005-0000-0000-0000B4240000}"/>
    <cellStyle name="Migliaia 20 5 2" xfId="2880" xr:uid="{00000000-0005-0000-0000-0000B5240000}"/>
    <cellStyle name="Migliaia 20 5 2 2" xfId="13519" xr:uid="{00000000-0005-0000-0000-0000B6240000}"/>
    <cellStyle name="Migliaia 20 5 2 2 2" xfId="19337" xr:uid="{00000000-0005-0000-0000-0000B7240000}"/>
    <cellStyle name="Migliaia 20 5 2 2 3" xfId="24639" xr:uid="{00000000-0005-0000-0000-0000B8240000}"/>
    <cellStyle name="Migliaia 20 5 2 3" xfId="16686" xr:uid="{00000000-0005-0000-0000-0000B9240000}"/>
    <cellStyle name="Migliaia 20 5 2 4" xfId="21988" xr:uid="{00000000-0005-0000-0000-0000BA240000}"/>
    <cellStyle name="Migliaia 20 5 3" xfId="2881" xr:uid="{00000000-0005-0000-0000-0000BB240000}"/>
    <cellStyle name="Migliaia 20 5 3 2" xfId="13520" xr:uid="{00000000-0005-0000-0000-0000BC240000}"/>
    <cellStyle name="Migliaia 20 5 3 2 2" xfId="19338" xr:uid="{00000000-0005-0000-0000-0000BD240000}"/>
    <cellStyle name="Migliaia 20 5 3 2 3" xfId="24640" xr:uid="{00000000-0005-0000-0000-0000BE240000}"/>
    <cellStyle name="Migliaia 20 5 3 3" xfId="16687" xr:uid="{00000000-0005-0000-0000-0000BF240000}"/>
    <cellStyle name="Migliaia 20 5 3 4" xfId="21989" xr:uid="{00000000-0005-0000-0000-0000C0240000}"/>
    <cellStyle name="Migliaia 20 5 4" xfId="2882" xr:uid="{00000000-0005-0000-0000-0000C1240000}"/>
    <cellStyle name="Migliaia 20 5 4 2" xfId="13521" xr:uid="{00000000-0005-0000-0000-0000C2240000}"/>
    <cellStyle name="Migliaia 20 5 4 2 2" xfId="19339" xr:uid="{00000000-0005-0000-0000-0000C3240000}"/>
    <cellStyle name="Migliaia 20 5 4 2 3" xfId="24641" xr:uid="{00000000-0005-0000-0000-0000C4240000}"/>
    <cellStyle name="Migliaia 20 5 4 3" xfId="16688" xr:uid="{00000000-0005-0000-0000-0000C5240000}"/>
    <cellStyle name="Migliaia 20 5 4 4" xfId="21990" xr:uid="{00000000-0005-0000-0000-0000C6240000}"/>
    <cellStyle name="Migliaia 20 5 5" xfId="2883" xr:uid="{00000000-0005-0000-0000-0000C7240000}"/>
    <cellStyle name="Migliaia 20 5 5 2" xfId="13522" xr:uid="{00000000-0005-0000-0000-0000C8240000}"/>
    <cellStyle name="Migliaia 20 5 5 2 2" xfId="19340" xr:uid="{00000000-0005-0000-0000-0000C9240000}"/>
    <cellStyle name="Migliaia 20 5 5 2 3" xfId="24642" xr:uid="{00000000-0005-0000-0000-0000CA240000}"/>
    <cellStyle name="Migliaia 20 5 5 3" xfId="16689" xr:uid="{00000000-0005-0000-0000-0000CB240000}"/>
    <cellStyle name="Migliaia 20 5 5 4" xfId="21991" xr:uid="{00000000-0005-0000-0000-0000CC240000}"/>
    <cellStyle name="Migliaia 20 5 6" xfId="2884" xr:uid="{00000000-0005-0000-0000-0000CD240000}"/>
    <cellStyle name="Migliaia 20 5 6 2" xfId="13523" xr:uid="{00000000-0005-0000-0000-0000CE240000}"/>
    <cellStyle name="Migliaia 20 5 6 2 2" xfId="19341" xr:uid="{00000000-0005-0000-0000-0000CF240000}"/>
    <cellStyle name="Migliaia 20 5 6 2 3" xfId="24643" xr:uid="{00000000-0005-0000-0000-0000D0240000}"/>
    <cellStyle name="Migliaia 20 5 6 3" xfId="16690" xr:uid="{00000000-0005-0000-0000-0000D1240000}"/>
    <cellStyle name="Migliaia 20 5 6 4" xfId="21992" xr:uid="{00000000-0005-0000-0000-0000D2240000}"/>
    <cellStyle name="Migliaia 20 6" xfId="2885" xr:uid="{00000000-0005-0000-0000-0000D3240000}"/>
    <cellStyle name="Migliaia 20 6 2" xfId="12009" xr:uid="{00000000-0005-0000-0000-0000D4240000}"/>
    <cellStyle name="Migliaia 20 6 3" xfId="12010" xr:uid="{00000000-0005-0000-0000-0000D5240000}"/>
    <cellStyle name="Migliaia 20 6 3 2" xfId="15549" xr:uid="{00000000-0005-0000-0000-0000D6240000}"/>
    <cellStyle name="Migliaia 20 6 3 2 2" xfId="20895" xr:uid="{00000000-0005-0000-0000-0000D7240000}"/>
    <cellStyle name="Migliaia 20 6 3 2 3" xfId="26197" xr:uid="{00000000-0005-0000-0000-0000D8240000}"/>
    <cellStyle name="Migliaia 20 6 3 3" xfId="18244" xr:uid="{00000000-0005-0000-0000-0000D9240000}"/>
    <cellStyle name="Migliaia 20 6 3 4" xfId="23546" xr:uid="{00000000-0005-0000-0000-0000DA240000}"/>
    <cellStyle name="Migliaia 20 6 4" xfId="13524" xr:uid="{00000000-0005-0000-0000-0000DB240000}"/>
    <cellStyle name="Migliaia 20 6 4 2" xfId="19342" xr:uid="{00000000-0005-0000-0000-0000DC240000}"/>
    <cellStyle name="Migliaia 20 6 4 3" xfId="24644" xr:uid="{00000000-0005-0000-0000-0000DD240000}"/>
    <cellStyle name="Migliaia 20 6 5" xfId="16691" xr:uid="{00000000-0005-0000-0000-0000DE240000}"/>
    <cellStyle name="Migliaia 20 6 6" xfId="21993" xr:uid="{00000000-0005-0000-0000-0000DF240000}"/>
    <cellStyle name="Migliaia 20 7" xfId="2886" xr:uid="{00000000-0005-0000-0000-0000E0240000}"/>
    <cellStyle name="Migliaia 20 7 2" xfId="12011" xr:uid="{00000000-0005-0000-0000-0000E1240000}"/>
    <cellStyle name="Migliaia 20 7 2 2" xfId="15550" xr:uid="{00000000-0005-0000-0000-0000E2240000}"/>
    <cellStyle name="Migliaia 20 7 2 2 2" xfId="20896" xr:uid="{00000000-0005-0000-0000-0000E3240000}"/>
    <cellStyle name="Migliaia 20 7 2 2 3" xfId="26198" xr:uid="{00000000-0005-0000-0000-0000E4240000}"/>
    <cellStyle name="Migliaia 20 7 2 3" xfId="18245" xr:uid="{00000000-0005-0000-0000-0000E5240000}"/>
    <cellStyle name="Migliaia 20 7 2 4" xfId="23547" xr:uid="{00000000-0005-0000-0000-0000E6240000}"/>
    <cellStyle name="Migliaia 20 7 3" xfId="13525" xr:uid="{00000000-0005-0000-0000-0000E7240000}"/>
    <cellStyle name="Migliaia 20 7 3 2" xfId="19343" xr:uid="{00000000-0005-0000-0000-0000E8240000}"/>
    <cellStyle name="Migliaia 20 7 3 3" xfId="24645" xr:uid="{00000000-0005-0000-0000-0000E9240000}"/>
    <cellStyle name="Migliaia 20 7 4" xfId="16692" xr:uid="{00000000-0005-0000-0000-0000EA240000}"/>
    <cellStyle name="Migliaia 20 7 5" xfId="21994" xr:uid="{00000000-0005-0000-0000-0000EB240000}"/>
    <cellStyle name="Migliaia 20 8" xfId="2887" xr:uid="{00000000-0005-0000-0000-0000EC240000}"/>
    <cellStyle name="Migliaia 20 8 2" xfId="12012" xr:uid="{00000000-0005-0000-0000-0000ED240000}"/>
    <cellStyle name="Migliaia 20 8 2 2" xfId="15551" xr:uid="{00000000-0005-0000-0000-0000EE240000}"/>
    <cellStyle name="Migliaia 20 8 2 2 2" xfId="20897" xr:uid="{00000000-0005-0000-0000-0000EF240000}"/>
    <cellStyle name="Migliaia 20 8 2 2 3" xfId="26199" xr:uid="{00000000-0005-0000-0000-0000F0240000}"/>
    <cellStyle name="Migliaia 20 8 2 3" xfId="18246" xr:uid="{00000000-0005-0000-0000-0000F1240000}"/>
    <cellStyle name="Migliaia 20 8 2 4" xfId="23548" xr:uid="{00000000-0005-0000-0000-0000F2240000}"/>
    <cellStyle name="Migliaia 20 8 3" xfId="13526" xr:uid="{00000000-0005-0000-0000-0000F3240000}"/>
    <cellStyle name="Migliaia 20 8 3 2" xfId="19344" xr:uid="{00000000-0005-0000-0000-0000F4240000}"/>
    <cellStyle name="Migliaia 20 8 3 3" xfId="24646" xr:uid="{00000000-0005-0000-0000-0000F5240000}"/>
    <cellStyle name="Migliaia 20 8 4" xfId="16693" xr:uid="{00000000-0005-0000-0000-0000F6240000}"/>
    <cellStyle name="Migliaia 20 8 5" xfId="21995" xr:uid="{00000000-0005-0000-0000-0000F7240000}"/>
    <cellStyle name="Migliaia 20 9" xfId="2888" xr:uid="{00000000-0005-0000-0000-0000F8240000}"/>
    <cellStyle name="Migliaia 20 9 2" xfId="13527" xr:uid="{00000000-0005-0000-0000-0000F9240000}"/>
    <cellStyle name="Migliaia 20 9 2 2" xfId="19345" xr:uid="{00000000-0005-0000-0000-0000FA240000}"/>
    <cellStyle name="Migliaia 20 9 2 3" xfId="24647" xr:uid="{00000000-0005-0000-0000-0000FB240000}"/>
    <cellStyle name="Migliaia 20 9 3" xfId="16694" xr:uid="{00000000-0005-0000-0000-0000FC240000}"/>
    <cellStyle name="Migliaia 20 9 4" xfId="21996" xr:uid="{00000000-0005-0000-0000-0000FD240000}"/>
    <cellStyle name="Migliaia 21" xfId="276" xr:uid="{00000000-0005-0000-0000-0000FE240000}"/>
    <cellStyle name="Migliaia 21 10" xfId="13528" xr:uid="{00000000-0005-0000-0000-0000FF240000}"/>
    <cellStyle name="Migliaia 21 10 2" xfId="19346" xr:uid="{00000000-0005-0000-0000-000000250000}"/>
    <cellStyle name="Migliaia 21 10 3" xfId="24648" xr:uid="{00000000-0005-0000-0000-000001250000}"/>
    <cellStyle name="Migliaia 21 11" xfId="16695" xr:uid="{00000000-0005-0000-0000-000002250000}"/>
    <cellStyle name="Migliaia 21 12" xfId="21997"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9" xr:uid="{00000000-0005-0000-0000-000008250000}"/>
    <cellStyle name="Migliaia 21 2 2 2 2 2" xfId="19347" xr:uid="{00000000-0005-0000-0000-000009250000}"/>
    <cellStyle name="Migliaia 21 2 2 2 2 3" xfId="24649" xr:uid="{00000000-0005-0000-0000-00000A250000}"/>
    <cellStyle name="Migliaia 21 2 2 2 3" xfId="16696" xr:uid="{00000000-0005-0000-0000-00000B250000}"/>
    <cellStyle name="Migliaia 21 2 2 2 4" xfId="21998" xr:uid="{00000000-0005-0000-0000-00000C250000}"/>
    <cellStyle name="Migliaia 21 2 2 3" xfId="12013" xr:uid="{00000000-0005-0000-0000-00000D250000}"/>
    <cellStyle name="Migliaia 21 2 2 3 2" xfId="15552" xr:uid="{00000000-0005-0000-0000-00000E250000}"/>
    <cellStyle name="Migliaia 21 2 2 3 2 2" xfId="20898" xr:uid="{00000000-0005-0000-0000-00000F250000}"/>
    <cellStyle name="Migliaia 21 2 2 3 2 3" xfId="26200" xr:uid="{00000000-0005-0000-0000-000010250000}"/>
    <cellStyle name="Migliaia 21 2 2 3 3" xfId="18247" xr:uid="{00000000-0005-0000-0000-000011250000}"/>
    <cellStyle name="Migliaia 21 2 2 3 4" xfId="23549" xr:uid="{00000000-0005-0000-0000-000012250000}"/>
    <cellStyle name="Migliaia 21 2 3" xfId="2893" xr:uid="{00000000-0005-0000-0000-000013250000}"/>
    <cellStyle name="Migliaia 21 2 3 2" xfId="12014" xr:uid="{00000000-0005-0000-0000-000014250000}"/>
    <cellStyle name="Migliaia 21 2 3 2 2" xfId="15553" xr:uid="{00000000-0005-0000-0000-000015250000}"/>
    <cellStyle name="Migliaia 21 2 3 2 2 2" xfId="20899" xr:uid="{00000000-0005-0000-0000-000016250000}"/>
    <cellStyle name="Migliaia 21 2 3 2 2 3" xfId="26201" xr:uid="{00000000-0005-0000-0000-000017250000}"/>
    <cellStyle name="Migliaia 21 2 3 2 3" xfId="18248" xr:uid="{00000000-0005-0000-0000-000018250000}"/>
    <cellStyle name="Migliaia 21 2 3 2 4" xfId="23550" xr:uid="{00000000-0005-0000-0000-000019250000}"/>
    <cellStyle name="Migliaia 21 2 3 3" xfId="13530" xr:uid="{00000000-0005-0000-0000-00001A250000}"/>
    <cellStyle name="Migliaia 21 2 3 3 2" xfId="19348" xr:uid="{00000000-0005-0000-0000-00001B250000}"/>
    <cellStyle name="Migliaia 21 2 3 3 3" xfId="24650" xr:uid="{00000000-0005-0000-0000-00001C250000}"/>
    <cellStyle name="Migliaia 21 2 3 4" xfId="16697" xr:uid="{00000000-0005-0000-0000-00001D250000}"/>
    <cellStyle name="Migliaia 21 2 3 5" xfId="21999" xr:uid="{00000000-0005-0000-0000-00001E250000}"/>
    <cellStyle name="Migliaia 21 2 4" xfId="2894" xr:uid="{00000000-0005-0000-0000-00001F250000}"/>
    <cellStyle name="Migliaia 21 2 4 2" xfId="13531" xr:uid="{00000000-0005-0000-0000-000020250000}"/>
    <cellStyle name="Migliaia 21 2 4 2 2" xfId="19349" xr:uid="{00000000-0005-0000-0000-000021250000}"/>
    <cellStyle name="Migliaia 21 2 4 2 3" xfId="24651" xr:uid="{00000000-0005-0000-0000-000022250000}"/>
    <cellStyle name="Migliaia 21 2 4 3" xfId="16698" xr:uid="{00000000-0005-0000-0000-000023250000}"/>
    <cellStyle name="Migliaia 21 2 4 4" xfId="22000" xr:uid="{00000000-0005-0000-0000-000024250000}"/>
    <cellStyle name="Migliaia 21 2 5" xfId="2895" xr:uid="{00000000-0005-0000-0000-000025250000}"/>
    <cellStyle name="Migliaia 21 2 5 2" xfId="13532" xr:uid="{00000000-0005-0000-0000-000026250000}"/>
    <cellStyle name="Migliaia 21 2 5 2 2" xfId="19350" xr:uid="{00000000-0005-0000-0000-000027250000}"/>
    <cellStyle name="Migliaia 21 2 5 2 3" xfId="24652" xr:uid="{00000000-0005-0000-0000-000028250000}"/>
    <cellStyle name="Migliaia 21 2 5 3" xfId="16699" xr:uid="{00000000-0005-0000-0000-000029250000}"/>
    <cellStyle name="Migliaia 21 2 5 4" xfId="22001" xr:uid="{00000000-0005-0000-0000-00002A250000}"/>
    <cellStyle name="Migliaia 21 2 6" xfId="2896" xr:uid="{00000000-0005-0000-0000-00002B250000}"/>
    <cellStyle name="Migliaia 21 2 6 2" xfId="13533" xr:uid="{00000000-0005-0000-0000-00002C250000}"/>
    <cellStyle name="Migliaia 21 2 6 2 2" xfId="19351" xr:uid="{00000000-0005-0000-0000-00002D250000}"/>
    <cellStyle name="Migliaia 21 2 6 2 3" xfId="24653" xr:uid="{00000000-0005-0000-0000-00002E250000}"/>
    <cellStyle name="Migliaia 21 2 6 3" xfId="16700" xr:uid="{00000000-0005-0000-0000-00002F250000}"/>
    <cellStyle name="Migliaia 21 2 6 4" xfId="22002"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4" xr:uid="{00000000-0005-0000-0000-000036250000}"/>
    <cellStyle name="Migliaia 21 3 2 2 2 2 2" xfId="19352" xr:uid="{00000000-0005-0000-0000-000037250000}"/>
    <cellStyle name="Migliaia 21 3 2 2 2 2 3" xfId="24654" xr:uid="{00000000-0005-0000-0000-000038250000}"/>
    <cellStyle name="Migliaia 21 3 2 2 2 3" xfId="16701" xr:uid="{00000000-0005-0000-0000-000039250000}"/>
    <cellStyle name="Migliaia 21 3 2 2 2 4" xfId="22003" xr:uid="{00000000-0005-0000-0000-00003A250000}"/>
    <cellStyle name="Migliaia 21 3 2 3" xfId="2901" xr:uid="{00000000-0005-0000-0000-00003B250000}"/>
    <cellStyle name="Migliaia 21 3 2 3 2" xfId="13535" xr:uid="{00000000-0005-0000-0000-00003C250000}"/>
    <cellStyle name="Migliaia 21 3 2 3 2 2" xfId="19353" xr:uid="{00000000-0005-0000-0000-00003D250000}"/>
    <cellStyle name="Migliaia 21 3 2 3 2 3" xfId="24655" xr:uid="{00000000-0005-0000-0000-00003E250000}"/>
    <cellStyle name="Migliaia 21 3 2 3 3" xfId="16702" xr:uid="{00000000-0005-0000-0000-00003F250000}"/>
    <cellStyle name="Migliaia 21 3 2 3 4" xfId="22004" xr:uid="{00000000-0005-0000-0000-000040250000}"/>
    <cellStyle name="Migliaia 21 3 2 4" xfId="2902" xr:uid="{00000000-0005-0000-0000-000041250000}"/>
    <cellStyle name="Migliaia 21 3 2 4 2" xfId="13536" xr:uid="{00000000-0005-0000-0000-000042250000}"/>
    <cellStyle name="Migliaia 21 3 2 4 2 2" xfId="19354" xr:uid="{00000000-0005-0000-0000-000043250000}"/>
    <cellStyle name="Migliaia 21 3 2 4 2 3" xfId="24656" xr:uid="{00000000-0005-0000-0000-000044250000}"/>
    <cellStyle name="Migliaia 21 3 2 4 3" xfId="16703" xr:uid="{00000000-0005-0000-0000-000045250000}"/>
    <cellStyle name="Migliaia 21 3 2 4 4" xfId="22005" xr:uid="{00000000-0005-0000-0000-000046250000}"/>
    <cellStyle name="Migliaia 21 3 2 5" xfId="2903" xr:uid="{00000000-0005-0000-0000-000047250000}"/>
    <cellStyle name="Migliaia 21 3 2 5 2" xfId="13537" xr:uid="{00000000-0005-0000-0000-000048250000}"/>
    <cellStyle name="Migliaia 21 3 2 5 2 2" xfId="19355" xr:uid="{00000000-0005-0000-0000-000049250000}"/>
    <cellStyle name="Migliaia 21 3 2 5 2 3" xfId="24657" xr:uid="{00000000-0005-0000-0000-00004A250000}"/>
    <cellStyle name="Migliaia 21 3 2 5 3" xfId="16704" xr:uid="{00000000-0005-0000-0000-00004B250000}"/>
    <cellStyle name="Migliaia 21 3 2 5 4" xfId="22006" xr:uid="{00000000-0005-0000-0000-00004C250000}"/>
    <cellStyle name="Migliaia 21 3 2 6" xfId="2904" xr:uid="{00000000-0005-0000-0000-00004D250000}"/>
    <cellStyle name="Migliaia 21 3 2 6 2" xfId="13538" xr:uid="{00000000-0005-0000-0000-00004E250000}"/>
    <cellStyle name="Migliaia 21 3 2 6 2 2" xfId="19356" xr:uid="{00000000-0005-0000-0000-00004F250000}"/>
    <cellStyle name="Migliaia 21 3 2 6 2 3" xfId="24658" xr:uid="{00000000-0005-0000-0000-000050250000}"/>
    <cellStyle name="Migliaia 21 3 2 6 3" xfId="16705" xr:uid="{00000000-0005-0000-0000-000051250000}"/>
    <cellStyle name="Migliaia 21 3 2 6 4" xfId="22007" xr:uid="{00000000-0005-0000-0000-000052250000}"/>
    <cellStyle name="Migliaia 21 3 3" xfId="2905" xr:uid="{00000000-0005-0000-0000-000053250000}"/>
    <cellStyle name="Migliaia 21 3 3 2" xfId="2906" xr:uid="{00000000-0005-0000-0000-000054250000}"/>
    <cellStyle name="Migliaia 21 3 3 2 2" xfId="13540" xr:uid="{00000000-0005-0000-0000-000055250000}"/>
    <cellStyle name="Migliaia 21 3 3 2 2 2" xfId="19358" xr:uid="{00000000-0005-0000-0000-000056250000}"/>
    <cellStyle name="Migliaia 21 3 3 2 2 3" xfId="24660" xr:uid="{00000000-0005-0000-0000-000057250000}"/>
    <cellStyle name="Migliaia 21 3 3 2 3" xfId="16707" xr:uid="{00000000-0005-0000-0000-000058250000}"/>
    <cellStyle name="Migliaia 21 3 3 2 4" xfId="22009" xr:uid="{00000000-0005-0000-0000-000059250000}"/>
    <cellStyle name="Migliaia 21 3 3 3" xfId="2907" xr:uid="{00000000-0005-0000-0000-00005A250000}"/>
    <cellStyle name="Migliaia 21 3 3 3 2" xfId="13541" xr:uid="{00000000-0005-0000-0000-00005B250000}"/>
    <cellStyle name="Migliaia 21 3 3 3 2 2" xfId="19359" xr:uid="{00000000-0005-0000-0000-00005C250000}"/>
    <cellStyle name="Migliaia 21 3 3 3 2 3" xfId="24661" xr:uid="{00000000-0005-0000-0000-00005D250000}"/>
    <cellStyle name="Migliaia 21 3 3 3 3" xfId="16708" xr:uid="{00000000-0005-0000-0000-00005E250000}"/>
    <cellStyle name="Migliaia 21 3 3 3 4" xfId="22010" xr:uid="{00000000-0005-0000-0000-00005F250000}"/>
    <cellStyle name="Migliaia 21 3 3 4" xfId="2908" xr:uid="{00000000-0005-0000-0000-000060250000}"/>
    <cellStyle name="Migliaia 21 3 3 4 2" xfId="13542" xr:uid="{00000000-0005-0000-0000-000061250000}"/>
    <cellStyle name="Migliaia 21 3 3 4 2 2" xfId="19360" xr:uid="{00000000-0005-0000-0000-000062250000}"/>
    <cellStyle name="Migliaia 21 3 3 4 2 3" xfId="24662" xr:uid="{00000000-0005-0000-0000-000063250000}"/>
    <cellStyle name="Migliaia 21 3 3 4 3" xfId="16709" xr:uid="{00000000-0005-0000-0000-000064250000}"/>
    <cellStyle name="Migliaia 21 3 3 4 4" xfId="22011" xr:uid="{00000000-0005-0000-0000-000065250000}"/>
    <cellStyle name="Migliaia 21 3 3 5" xfId="2909" xr:uid="{00000000-0005-0000-0000-000066250000}"/>
    <cellStyle name="Migliaia 21 3 3 5 2" xfId="13543" xr:uid="{00000000-0005-0000-0000-000067250000}"/>
    <cellStyle name="Migliaia 21 3 3 5 2 2" xfId="19361" xr:uid="{00000000-0005-0000-0000-000068250000}"/>
    <cellStyle name="Migliaia 21 3 3 5 2 3" xfId="24663" xr:uid="{00000000-0005-0000-0000-000069250000}"/>
    <cellStyle name="Migliaia 21 3 3 5 3" xfId="16710" xr:uid="{00000000-0005-0000-0000-00006A250000}"/>
    <cellStyle name="Migliaia 21 3 3 5 4" xfId="22012" xr:uid="{00000000-0005-0000-0000-00006B250000}"/>
    <cellStyle name="Migliaia 21 3 3 6" xfId="13539" xr:uid="{00000000-0005-0000-0000-00006C250000}"/>
    <cellStyle name="Migliaia 21 3 3 6 2" xfId="19357" xr:uid="{00000000-0005-0000-0000-00006D250000}"/>
    <cellStyle name="Migliaia 21 3 3 6 3" xfId="24659" xr:uid="{00000000-0005-0000-0000-00006E250000}"/>
    <cellStyle name="Migliaia 21 3 3 7" xfId="16706" xr:uid="{00000000-0005-0000-0000-00006F250000}"/>
    <cellStyle name="Migliaia 21 3 3 8" xfId="22008" xr:uid="{00000000-0005-0000-0000-000070250000}"/>
    <cellStyle name="Migliaia 21 3 4" xfId="2910" xr:uid="{00000000-0005-0000-0000-000071250000}"/>
    <cellStyle name="Migliaia 21 3 4 2" xfId="12015" xr:uid="{00000000-0005-0000-0000-000072250000}"/>
    <cellStyle name="Migliaia 21 3 4 3" xfId="12016" xr:uid="{00000000-0005-0000-0000-000073250000}"/>
    <cellStyle name="Migliaia 21 3 4 3 2" xfId="15554" xr:uid="{00000000-0005-0000-0000-000074250000}"/>
    <cellStyle name="Migliaia 21 3 4 3 2 2" xfId="20900" xr:uid="{00000000-0005-0000-0000-000075250000}"/>
    <cellStyle name="Migliaia 21 3 4 3 2 3" xfId="26202" xr:uid="{00000000-0005-0000-0000-000076250000}"/>
    <cellStyle name="Migliaia 21 3 4 3 3" xfId="18249" xr:uid="{00000000-0005-0000-0000-000077250000}"/>
    <cellStyle name="Migliaia 21 3 4 3 4" xfId="23551" xr:uid="{00000000-0005-0000-0000-000078250000}"/>
    <cellStyle name="Migliaia 21 3 4 4" xfId="13544" xr:uid="{00000000-0005-0000-0000-000079250000}"/>
    <cellStyle name="Migliaia 21 3 4 4 2" xfId="19362" xr:uid="{00000000-0005-0000-0000-00007A250000}"/>
    <cellStyle name="Migliaia 21 3 4 4 3" xfId="24664" xr:uid="{00000000-0005-0000-0000-00007B250000}"/>
    <cellStyle name="Migliaia 21 3 4 5" xfId="16711" xr:uid="{00000000-0005-0000-0000-00007C250000}"/>
    <cellStyle name="Migliaia 21 3 4 6" xfId="22013" xr:uid="{00000000-0005-0000-0000-00007D250000}"/>
    <cellStyle name="Migliaia 21 3 5" xfId="2911" xr:uid="{00000000-0005-0000-0000-00007E250000}"/>
    <cellStyle name="Migliaia 21 3 5 2" xfId="12017" xr:uid="{00000000-0005-0000-0000-00007F250000}"/>
    <cellStyle name="Migliaia 21 3 5 2 2" xfId="15555" xr:uid="{00000000-0005-0000-0000-000080250000}"/>
    <cellStyle name="Migliaia 21 3 5 2 2 2" xfId="20901" xr:uid="{00000000-0005-0000-0000-000081250000}"/>
    <cellStyle name="Migliaia 21 3 5 2 2 3" xfId="26203" xr:uid="{00000000-0005-0000-0000-000082250000}"/>
    <cellStyle name="Migliaia 21 3 5 2 3" xfId="18250" xr:uid="{00000000-0005-0000-0000-000083250000}"/>
    <cellStyle name="Migliaia 21 3 5 2 4" xfId="23552" xr:uid="{00000000-0005-0000-0000-000084250000}"/>
    <cellStyle name="Migliaia 21 3 5 3" xfId="13545" xr:uid="{00000000-0005-0000-0000-000085250000}"/>
    <cellStyle name="Migliaia 21 3 5 3 2" xfId="19363" xr:uid="{00000000-0005-0000-0000-000086250000}"/>
    <cellStyle name="Migliaia 21 3 5 3 3" xfId="24665" xr:uid="{00000000-0005-0000-0000-000087250000}"/>
    <cellStyle name="Migliaia 21 3 5 4" xfId="16712" xr:uid="{00000000-0005-0000-0000-000088250000}"/>
    <cellStyle name="Migliaia 21 3 5 5" xfId="22014" xr:uid="{00000000-0005-0000-0000-000089250000}"/>
    <cellStyle name="Migliaia 21 3 6" xfId="2912" xr:uid="{00000000-0005-0000-0000-00008A250000}"/>
    <cellStyle name="Migliaia 21 3 6 2" xfId="13546" xr:uid="{00000000-0005-0000-0000-00008B250000}"/>
    <cellStyle name="Migliaia 21 3 6 2 2" xfId="19364" xr:uid="{00000000-0005-0000-0000-00008C250000}"/>
    <cellStyle name="Migliaia 21 3 6 2 3" xfId="24666" xr:uid="{00000000-0005-0000-0000-00008D250000}"/>
    <cellStyle name="Migliaia 21 3 6 3" xfId="16713" xr:uid="{00000000-0005-0000-0000-00008E250000}"/>
    <cellStyle name="Migliaia 21 3 6 4" xfId="22015" xr:uid="{00000000-0005-0000-0000-00008F250000}"/>
    <cellStyle name="Migliaia 21 3 7" xfId="2913" xr:uid="{00000000-0005-0000-0000-000090250000}"/>
    <cellStyle name="Migliaia 21 3 7 2" xfId="13547" xr:uid="{00000000-0005-0000-0000-000091250000}"/>
    <cellStyle name="Migliaia 21 3 7 2 2" xfId="19365" xr:uid="{00000000-0005-0000-0000-000092250000}"/>
    <cellStyle name="Migliaia 21 3 7 2 3" xfId="24667" xr:uid="{00000000-0005-0000-0000-000093250000}"/>
    <cellStyle name="Migliaia 21 3 7 3" xfId="16714" xr:uid="{00000000-0005-0000-0000-000094250000}"/>
    <cellStyle name="Migliaia 21 3 7 4" xfId="22016" xr:uid="{00000000-0005-0000-0000-000095250000}"/>
    <cellStyle name="Migliaia 21 3 8" xfId="2914" xr:uid="{00000000-0005-0000-0000-000096250000}"/>
    <cellStyle name="Migliaia 21 3 8 2" xfId="13548" xr:uid="{00000000-0005-0000-0000-000097250000}"/>
    <cellStyle name="Migliaia 21 3 8 2 2" xfId="19366" xr:uid="{00000000-0005-0000-0000-000098250000}"/>
    <cellStyle name="Migliaia 21 3 8 2 3" xfId="24668" xr:uid="{00000000-0005-0000-0000-000099250000}"/>
    <cellStyle name="Migliaia 21 3 8 3" xfId="16715" xr:uid="{00000000-0005-0000-0000-00009A250000}"/>
    <cellStyle name="Migliaia 21 3 8 4" xfId="22017"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9" xr:uid="{00000000-0005-0000-0000-00009F250000}"/>
    <cellStyle name="Migliaia 21 4 2 2 2 2" xfId="19367" xr:uid="{00000000-0005-0000-0000-0000A0250000}"/>
    <cellStyle name="Migliaia 21 4 2 2 2 3" xfId="24669" xr:uid="{00000000-0005-0000-0000-0000A1250000}"/>
    <cellStyle name="Migliaia 21 4 2 2 3" xfId="16716" xr:uid="{00000000-0005-0000-0000-0000A2250000}"/>
    <cellStyle name="Migliaia 21 4 2 2 4" xfId="22018" xr:uid="{00000000-0005-0000-0000-0000A3250000}"/>
    <cellStyle name="Migliaia 21 4 2 3" xfId="2918" xr:uid="{00000000-0005-0000-0000-0000A4250000}"/>
    <cellStyle name="Migliaia 21 4 2 3 2" xfId="13550" xr:uid="{00000000-0005-0000-0000-0000A5250000}"/>
    <cellStyle name="Migliaia 21 4 2 3 2 2" xfId="19368" xr:uid="{00000000-0005-0000-0000-0000A6250000}"/>
    <cellStyle name="Migliaia 21 4 2 3 2 3" xfId="24670" xr:uid="{00000000-0005-0000-0000-0000A7250000}"/>
    <cellStyle name="Migliaia 21 4 2 3 3" xfId="16717" xr:uid="{00000000-0005-0000-0000-0000A8250000}"/>
    <cellStyle name="Migliaia 21 4 2 3 4" xfId="22019" xr:uid="{00000000-0005-0000-0000-0000A9250000}"/>
    <cellStyle name="Migliaia 21 4 3" xfId="2919" xr:uid="{00000000-0005-0000-0000-0000AA250000}"/>
    <cellStyle name="Migliaia 21 4 3 2" xfId="13551" xr:uid="{00000000-0005-0000-0000-0000AB250000}"/>
    <cellStyle name="Migliaia 21 4 3 2 2" xfId="19369" xr:uid="{00000000-0005-0000-0000-0000AC250000}"/>
    <cellStyle name="Migliaia 21 4 3 2 3" xfId="24671" xr:uid="{00000000-0005-0000-0000-0000AD250000}"/>
    <cellStyle name="Migliaia 21 4 3 3" xfId="16718" xr:uid="{00000000-0005-0000-0000-0000AE250000}"/>
    <cellStyle name="Migliaia 21 4 3 4" xfId="22020" xr:uid="{00000000-0005-0000-0000-0000AF250000}"/>
    <cellStyle name="Migliaia 21 4 4" xfId="2920" xr:uid="{00000000-0005-0000-0000-0000B0250000}"/>
    <cellStyle name="Migliaia 21 4 4 2" xfId="13552" xr:uid="{00000000-0005-0000-0000-0000B1250000}"/>
    <cellStyle name="Migliaia 21 4 4 2 2" xfId="19370" xr:uid="{00000000-0005-0000-0000-0000B2250000}"/>
    <cellStyle name="Migliaia 21 4 4 2 3" xfId="24672" xr:uid="{00000000-0005-0000-0000-0000B3250000}"/>
    <cellStyle name="Migliaia 21 4 4 3" xfId="16719" xr:uid="{00000000-0005-0000-0000-0000B4250000}"/>
    <cellStyle name="Migliaia 21 4 4 4" xfId="22021" xr:uid="{00000000-0005-0000-0000-0000B5250000}"/>
    <cellStyle name="Migliaia 21 4 5" xfId="2921" xr:uid="{00000000-0005-0000-0000-0000B6250000}"/>
    <cellStyle name="Migliaia 21 4 5 2" xfId="13553" xr:uid="{00000000-0005-0000-0000-0000B7250000}"/>
    <cellStyle name="Migliaia 21 4 5 2 2" xfId="19371" xr:uid="{00000000-0005-0000-0000-0000B8250000}"/>
    <cellStyle name="Migliaia 21 4 5 2 3" xfId="24673" xr:uid="{00000000-0005-0000-0000-0000B9250000}"/>
    <cellStyle name="Migliaia 21 4 5 3" xfId="16720" xr:uid="{00000000-0005-0000-0000-0000BA250000}"/>
    <cellStyle name="Migliaia 21 4 5 4" xfId="22022" xr:uid="{00000000-0005-0000-0000-0000BB250000}"/>
    <cellStyle name="Migliaia 21 4 6" xfId="2922" xr:uid="{00000000-0005-0000-0000-0000BC250000}"/>
    <cellStyle name="Migliaia 21 4 6 2" xfId="13554" xr:uid="{00000000-0005-0000-0000-0000BD250000}"/>
    <cellStyle name="Migliaia 21 4 6 2 2" xfId="19372" xr:uid="{00000000-0005-0000-0000-0000BE250000}"/>
    <cellStyle name="Migliaia 21 4 6 2 3" xfId="24674" xr:uid="{00000000-0005-0000-0000-0000BF250000}"/>
    <cellStyle name="Migliaia 21 4 6 3" xfId="16721" xr:uid="{00000000-0005-0000-0000-0000C0250000}"/>
    <cellStyle name="Migliaia 21 4 6 4" xfId="22023" xr:uid="{00000000-0005-0000-0000-0000C1250000}"/>
    <cellStyle name="Migliaia 21 4 7" xfId="2923" xr:uid="{00000000-0005-0000-0000-0000C2250000}"/>
    <cellStyle name="Migliaia 21 4 7 2" xfId="13555" xr:uid="{00000000-0005-0000-0000-0000C3250000}"/>
    <cellStyle name="Migliaia 21 4 7 2 2" xfId="19373" xr:uid="{00000000-0005-0000-0000-0000C4250000}"/>
    <cellStyle name="Migliaia 21 4 7 2 3" xfId="24675" xr:uid="{00000000-0005-0000-0000-0000C5250000}"/>
    <cellStyle name="Migliaia 21 4 7 3" xfId="16722" xr:uid="{00000000-0005-0000-0000-0000C6250000}"/>
    <cellStyle name="Migliaia 21 4 7 4" xfId="22024" xr:uid="{00000000-0005-0000-0000-0000C7250000}"/>
    <cellStyle name="Migliaia 21 5" xfId="2924" xr:uid="{00000000-0005-0000-0000-0000C8250000}"/>
    <cellStyle name="Migliaia 21 5 2" xfId="2925" xr:uid="{00000000-0005-0000-0000-0000C9250000}"/>
    <cellStyle name="Migliaia 21 5 2 2" xfId="13556" xr:uid="{00000000-0005-0000-0000-0000CA250000}"/>
    <cellStyle name="Migliaia 21 5 2 2 2" xfId="19374" xr:uid="{00000000-0005-0000-0000-0000CB250000}"/>
    <cellStyle name="Migliaia 21 5 2 2 3" xfId="24676" xr:uid="{00000000-0005-0000-0000-0000CC250000}"/>
    <cellStyle name="Migliaia 21 5 2 3" xfId="16723" xr:uid="{00000000-0005-0000-0000-0000CD250000}"/>
    <cellStyle name="Migliaia 21 5 2 4" xfId="22025" xr:uid="{00000000-0005-0000-0000-0000CE250000}"/>
    <cellStyle name="Migliaia 21 5 3" xfId="2926" xr:uid="{00000000-0005-0000-0000-0000CF250000}"/>
    <cellStyle name="Migliaia 21 5 3 2" xfId="13557" xr:uid="{00000000-0005-0000-0000-0000D0250000}"/>
    <cellStyle name="Migliaia 21 5 3 2 2" xfId="19375" xr:uid="{00000000-0005-0000-0000-0000D1250000}"/>
    <cellStyle name="Migliaia 21 5 3 2 3" xfId="24677" xr:uid="{00000000-0005-0000-0000-0000D2250000}"/>
    <cellStyle name="Migliaia 21 5 3 3" xfId="16724" xr:uid="{00000000-0005-0000-0000-0000D3250000}"/>
    <cellStyle name="Migliaia 21 5 3 4" xfId="22026" xr:uid="{00000000-0005-0000-0000-0000D4250000}"/>
    <cellStyle name="Migliaia 21 5 4" xfId="2927" xr:uid="{00000000-0005-0000-0000-0000D5250000}"/>
    <cellStyle name="Migliaia 21 5 4 2" xfId="13558" xr:uid="{00000000-0005-0000-0000-0000D6250000}"/>
    <cellStyle name="Migliaia 21 5 4 2 2" xfId="19376" xr:uid="{00000000-0005-0000-0000-0000D7250000}"/>
    <cellStyle name="Migliaia 21 5 4 2 3" xfId="24678" xr:uid="{00000000-0005-0000-0000-0000D8250000}"/>
    <cellStyle name="Migliaia 21 5 4 3" xfId="16725" xr:uid="{00000000-0005-0000-0000-0000D9250000}"/>
    <cellStyle name="Migliaia 21 5 4 4" xfId="22027" xr:uid="{00000000-0005-0000-0000-0000DA250000}"/>
    <cellStyle name="Migliaia 21 5 5" xfId="2928" xr:uid="{00000000-0005-0000-0000-0000DB250000}"/>
    <cellStyle name="Migliaia 21 5 5 2" xfId="13559" xr:uid="{00000000-0005-0000-0000-0000DC250000}"/>
    <cellStyle name="Migliaia 21 5 5 2 2" xfId="19377" xr:uid="{00000000-0005-0000-0000-0000DD250000}"/>
    <cellStyle name="Migliaia 21 5 5 2 3" xfId="24679" xr:uid="{00000000-0005-0000-0000-0000DE250000}"/>
    <cellStyle name="Migliaia 21 5 5 3" xfId="16726" xr:uid="{00000000-0005-0000-0000-0000DF250000}"/>
    <cellStyle name="Migliaia 21 5 5 4" xfId="22028" xr:uid="{00000000-0005-0000-0000-0000E0250000}"/>
    <cellStyle name="Migliaia 21 5 6" xfId="2929" xr:uid="{00000000-0005-0000-0000-0000E1250000}"/>
    <cellStyle name="Migliaia 21 5 6 2" xfId="13560" xr:uid="{00000000-0005-0000-0000-0000E2250000}"/>
    <cellStyle name="Migliaia 21 5 6 2 2" xfId="19378" xr:uid="{00000000-0005-0000-0000-0000E3250000}"/>
    <cellStyle name="Migliaia 21 5 6 2 3" xfId="24680" xr:uid="{00000000-0005-0000-0000-0000E4250000}"/>
    <cellStyle name="Migliaia 21 5 6 3" xfId="16727" xr:uid="{00000000-0005-0000-0000-0000E5250000}"/>
    <cellStyle name="Migliaia 21 5 6 4" xfId="22029" xr:uid="{00000000-0005-0000-0000-0000E6250000}"/>
    <cellStyle name="Migliaia 21 6" xfId="2930" xr:uid="{00000000-0005-0000-0000-0000E7250000}"/>
    <cellStyle name="Migliaia 21 6 2" xfId="12018" xr:uid="{00000000-0005-0000-0000-0000E8250000}"/>
    <cellStyle name="Migliaia 21 6 3" xfId="12019" xr:uid="{00000000-0005-0000-0000-0000E9250000}"/>
    <cellStyle name="Migliaia 21 6 3 2" xfId="15556" xr:uid="{00000000-0005-0000-0000-0000EA250000}"/>
    <cellStyle name="Migliaia 21 6 3 2 2" xfId="20902" xr:uid="{00000000-0005-0000-0000-0000EB250000}"/>
    <cellStyle name="Migliaia 21 6 3 2 3" xfId="26204" xr:uid="{00000000-0005-0000-0000-0000EC250000}"/>
    <cellStyle name="Migliaia 21 6 3 3" xfId="18251" xr:uid="{00000000-0005-0000-0000-0000ED250000}"/>
    <cellStyle name="Migliaia 21 6 3 4" xfId="23553" xr:uid="{00000000-0005-0000-0000-0000EE250000}"/>
    <cellStyle name="Migliaia 21 6 4" xfId="13561" xr:uid="{00000000-0005-0000-0000-0000EF250000}"/>
    <cellStyle name="Migliaia 21 6 4 2" xfId="19379" xr:uid="{00000000-0005-0000-0000-0000F0250000}"/>
    <cellStyle name="Migliaia 21 6 4 3" xfId="24681" xr:uid="{00000000-0005-0000-0000-0000F1250000}"/>
    <cellStyle name="Migliaia 21 6 5" xfId="16728" xr:uid="{00000000-0005-0000-0000-0000F2250000}"/>
    <cellStyle name="Migliaia 21 6 6" xfId="22030" xr:uid="{00000000-0005-0000-0000-0000F3250000}"/>
    <cellStyle name="Migliaia 21 7" xfId="2931" xr:uid="{00000000-0005-0000-0000-0000F4250000}"/>
    <cellStyle name="Migliaia 21 7 2" xfId="12020" xr:uid="{00000000-0005-0000-0000-0000F5250000}"/>
    <cellStyle name="Migliaia 21 7 2 2" xfId="15557" xr:uid="{00000000-0005-0000-0000-0000F6250000}"/>
    <cellStyle name="Migliaia 21 7 2 2 2" xfId="20903" xr:uid="{00000000-0005-0000-0000-0000F7250000}"/>
    <cellStyle name="Migliaia 21 7 2 2 3" xfId="26205" xr:uid="{00000000-0005-0000-0000-0000F8250000}"/>
    <cellStyle name="Migliaia 21 7 2 3" xfId="18252" xr:uid="{00000000-0005-0000-0000-0000F9250000}"/>
    <cellStyle name="Migliaia 21 7 2 4" xfId="23554" xr:uid="{00000000-0005-0000-0000-0000FA250000}"/>
    <cellStyle name="Migliaia 21 7 3" xfId="13562" xr:uid="{00000000-0005-0000-0000-0000FB250000}"/>
    <cellStyle name="Migliaia 21 7 3 2" xfId="19380" xr:uid="{00000000-0005-0000-0000-0000FC250000}"/>
    <cellStyle name="Migliaia 21 7 3 3" xfId="24682" xr:uid="{00000000-0005-0000-0000-0000FD250000}"/>
    <cellStyle name="Migliaia 21 7 4" xfId="16729" xr:uid="{00000000-0005-0000-0000-0000FE250000}"/>
    <cellStyle name="Migliaia 21 7 5" xfId="22031" xr:uid="{00000000-0005-0000-0000-0000FF250000}"/>
    <cellStyle name="Migliaia 21 8" xfId="2932" xr:uid="{00000000-0005-0000-0000-000000260000}"/>
    <cellStyle name="Migliaia 21 8 2" xfId="12021" xr:uid="{00000000-0005-0000-0000-000001260000}"/>
    <cellStyle name="Migliaia 21 8 2 2" xfId="15558" xr:uid="{00000000-0005-0000-0000-000002260000}"/>
    <cellStyle name="Migliaia 21 8 2 2 2" xfId="20904" xr:uid="{00000000-0005-0000-0000-000003260000}"/>
    <cellStyle name="Migliaia 21 8 2 2 3" xfId="26206" xr:uid="{00000000-0005-0000-0000-000004260000}"/>
    <cellStyle name="Migliaia 21 8 2 3" xfId="18253" xr:uid="{00000000-0005-0000-0000-000005260000}"/>
    <cellStyle name="Migliaia 21 8 2 4" xfId="23555" xr:uid="{00000000-0005-0000-0000-000006260000}"/>
    <cellStyle name="Migliaia 21 8 3" xfId="13563" xr:uid="{00000000-0005-0000-0000-000007260000}"/>
    <cellStyle name="Migliaia 21 8 3 2" xfId="19381" xr:uid="{00000000-0005-0000-0000-000008260000}"/>
    <cellStyle name="Migliaia 21 8 3 3" xfId="24683" xr:uid="{00000000-0005-0000-0000-000009260000}"/>
    <cellStyle name="Migliaia 21 8 4" xfId="16730" xr:uid="{00000000-0005-0000-0000-00000A260000}"/>
    <cellStyle name="Migliaia 21 8 5" xfId="22032" xr:uid="{00000000-0005-0000-0000-00000B260000}"/>
    <cellStyle name="Migliaia 21 9" xfId="2933" xr:uid="{00000000-0005-0000-0000-00000C260000}"/>
    <cellStyle name="Migliaia 21 9 2" xfId="13564" xr:uid="{00000000-0005-0000-0000-00000D260000}"/>
    <cellStyle name="Migliaia 21 9 2 2" xfId="19382" xr:uid="{00000000-0005-0000-0000-00000E260000}"/>
    <cellStyle name="Migliaia 21 9 2 3" xfId="24684" xr:uid="{00000000-0005-0000-0000-00000F260000}"/>
    <cellStyle name="Migliaia 21 9 3" xfId="16731" xr:uid="{00000000-0005-0000-0000-000010260000}"/>
    <cellStyle name="Migliaia 21 9 4" xfId="22033" xr:uid="{00000000-0005-0000-0000-000011260000}"/>
    <cellStyle name="Migliaia 22" xfId="278" xr:uid="{00000000-0005-0000-0000-000012260000}"/>
    <cellStyle name="Migliaia 22 10" xfId="13565" xr:uid="{00000000-0005-0000-0000-000013260000}"/>
    <cellStyle name="Migliaia 22 10 2" xfId="19383" xr:uid="{00000000-0005-0000-0000-000014260000}"/>
    <cellStyle name="Migliaia 22 10 3" xfId="24685" xr:uid="{00000000-0005-0000-0000-000015260000}"/>
    <cellStyle name="Migliaia 22 11" xfId="16732" xr:uid="{00000000-0005-0000-0000-000016260000}"/>
    <cellStyle name="Migliaia 22 12" xfId="22034"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6" xr:uid="{00000000-0005-0000-0000-00001C260000}"/>
    <cellStyle name="Migliaia 22 2 2 2 2 2" xfId="19384" xr:uid="{00000000-0005-0000-0000-00001D260000}"/>
    <cellStyle name="Migliaia 22 2 2 2 2 3" xfId="24686" xr:uid="{00000000-0005-0000-0000-00001E260000}"/>
    <cellStyle name="Migliaia 22 2 2 2 3" xfId="16733" xr:uid="{00000000-0005-0000-0000-00001F260000}"/>
    <cellStyle name="Migliaia 22 2 2 2 4" xfId="22035" xr:uid="{00000000-0005-0000-0000-000020260000}"/>
    <cellStyle name="Migliaia 22 2 2 3" xfId="12022" xr:uid="{00000000-0005-0000-0000-000021260000}"/>
    <cellStyle name="Migliaia 22 2 2 3 2" xfId="15559" xr:uid="{00000000-0005-0000-0000-000022260000}"/>
    <cellStyle name="Migliaia 22 2 2 3 2 2" xfId="20905" xr:uid="{00000000-0005-0000-0000-000023260000}"/>
    <cellStyle name="Migliaia 22 2 2 3 2 3" xfId="26207" xr:uid="{00000000-0005-0000-0000-000024260000}"/>
    <cellStyle name="Migliaia 22 2 2 3 3" xfId="18254" xr:uid="{00000000-0005-0000-0000-000025260000}"/>
    <cellStyle name="Migliaia 22 2 2 3 4" xfId="23556" xr:uid="{00000000-0005-0000-0000-000026260000}"/>
    <cellStyle name="Migliaia 22 2 3" xfId="2938" xr:uid="{00000000-0005-0000-0000-000027260000}"/>
    <cellStyle name="Migliaia 22 2 3 2" xfId="12023" xr:uid="{00000000-0005-0000-0000-000028260000}"/>
    <cellStyle name="Migliaia 22 2 3 2 2" xfId="15560" xr:uid="{00000000-0005-0000-0000-000029260000}"/>
    <cellStyle name="Migliaia 22 2 3 2 2 2" xfId="20906" xr:uid="{00000000-0005-0000-0000-00002A260000}"/>
    <cellStyle name="Migliaia 22 2 3 2 2 3" xfId="26208" xr:uid="{00000000-0005-0000-0000-00002B260000}"/>
    <cellStyle name="Migliaia 22 2 3 2 3" xfId="18255" xr:uid="{00000000-0005-0000-0000-00002C260000}"/>
    <cellStyle name="Migliaia 22 2 3 2 4" xfId="23557" xr:uid="{00000000-0005-0000-0000-00002D260000}"/>
    <cellStyle name="Migliaia 22 2 3 3" xfId="13567" xr:uid="{00000000-0005-0000-0000-00002E260000}"/>
    <cellStyle name="Migliaia 22 2 3 3 2" xfId="19385" xr:uid="{00000000-0005-0000-0000-00002F260000}"/>
    <cellStyle name="Migliaia 22 2 3 3 3" xfId="24687" xr:uid="{00000000-0005-0000-0000-000030260000}"/>
    <cellStyle name="Migliaia 22 2 3 4" xfId="16734" xr:uid="{00000000-0005-0000-0000-000031260000}"/>
    <cellStyle name="Migliaia 22 2 3 5" xfId="22036" xr:uid="{00000000-0005-0000-0000-000032260000}"/>
    <cellStyle name="Migliaia 22 2 4" xfId="2939" xr:uid="{00000000-0005-0000-0000-000033260000}"/>
    <cellStyle name="Migliaia 22 2 4 2" xfId="13568" xr:uid="{00000000-0005-0000-0000-000034260000}"/>
    <cellStyle name="Migliaia 22 2 4 2 2" xfId="19386" xr:uid="{00000000-0005-0000-0000-000035260000}"/>
    <cellStyle name="Migliaia 22 2 4 2 3" xfId="24688" xr:uid="{00000000-0005-0000-0000-000036260000}"/>
    <cellStyle name="Migliaia 22 2 4 3" xfId="16735" xr:uid="{00000000-0005-0000-0000-000037260000}"/>
    <cellStyle name="Migliaia 22 2 4 4" xfId="22037" xr:uid="{00000000-0005-0000-0000-000038260000}"/>
    <cellStyle name="Migliaia 22 2 5" xfId="2940" xr:uid="{00000000-0005-0000-0000-000039260000}"/>
    <cellStyle name="Migliaia 22 2 5 2" xfId="13569" xr:uid="{00000000-0005-0000-0000-00003A260000}"/>
    <cellStyle name="Migliaia 22 2 5 2 2" xfId="19387" xr:uid="{00000000-0005-0000-0000-00003B260000}"/>
    <cellStyle name="Migliaia 22 2 5 2 3" xfId="24689" xr:uid="{00000000-0005-0000-0000-00003C260000}"/>
    <cellStyle name="Migliaia 22 2 5 3" xfId="16736" xr:uid="{00000000-0005-0000-0000-00003D260000}"/>
    <cellStyle name="Migliaia 22 2 5 4" xfId="22038" xr:uid="{00000000-0005-0000-0000-00003E260000}"/>
    <cellStyle name="Migliaia 22 2 6" xfId="2941" xr:uid="{00000000-0005-0000-0000-00003F260000}"/>
    <cellStyle name="Migliaia 22 2 6 2" xfId="13570" xr:uid="{00000000-0005-0000-0000-000040260000}"/>
    <cellStyle name="Migliaia 22 2 6 2 2" xfId="19388" xr:uid="{00000000-0005-0000-0000-000041260000}"/>
    <cellStyle name="Migliaia 22 2 6 2 3" xfId="24690" xr:uid="{00000000-0005-0000-0000-000042260000}"/>
    <cellStyle name="Migliaia 22 2 6 3" xfId="16737" xr:uid="{00000000-0005-0000-0000-000043260000}"/>
    <cellStyle name="Migliaia 22 2 6 4" xfId="22039"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1" xr:uid="{00000000-0005-0000-0000-00004A260000}"/>
    <cellStyle name="Migliaia 22 3 2 2 2 2 2" xfId="19389" xr:uid="{00000000-0005-0000-0000-00004B260000}"/>
    <cellStyle name="Migliaia 22 3 2 2 2 2 3" xfId="24691" xr:uid="{00000000-0005-0000-0000-00004C260000}"/>
    <cellStyle name="Migliaia 22 3 2 2 2 3" xfId="16738" xr:uid="{00000000-0005-0000-0000-00004D260000}"/>
    <cellStyle name="Migliaia 22 3 2 2 2 4" xfId="22040" xr:uid="{00000000-0005-0000-0000-00004E260000}"/>
    <cellStyle name="Migliaia 22 3 2 3" xfId="2946" xr:uid="{00000000-0005-0000-0000-00004F260000}"/>
    <cellStyle name="Migliaia 22 3 2 3 2" xfId="13572" xr:uid="{00000000-0005-0000-0000-000050260000}"/>
    <cellStyle name="Migliaia 22 3 2 3 2 2" xfId="19390" xr:uid="{00000000-0005-0000-0000-000051260000}"/>
    <cellStyle name="Migliaia 22 3 2 3 2 3" xfId="24692" xr:uid="{00000000-0005-0000-0000-000052260000}"/>
    <cellStyle name="Migliaia 22 3 2 3 3" xfId="16739" xr:uid="{00000000-0005-0000-0000-000053260000}"/>
    <cellStyle name="Migliaia 22 3 2 3 4" xfId="22041" xr:uid="{00000000-0005-0000-0000-000054260000}"/>
    <cellStyle name="Migliaia 22 3 2 4" xfId="2947" xr:uid="{00000000-0005-0000-0000-000055260000}"/>
    <cellStyle name="Migliaia 22 3 2 4 2" xfId="13573" xr:uid="{00000000-0005-0000-0000-000056260000}"/>
    <cellStyle name="Migliaia 22 3 2 4 2 2" xfId="19391" xr:uid="{00000000-0005-0000-0000-000057260000}"/>
    <cellStyle name="Migliaia 22 3 2 4 2 3" xfId="24693" xr:uid="{00000000-0005-0000-0000-000058260000}"/>
    <cellStyle name="Migliaia 22 3 2 4 3" xfId="16740" xr:uid="{00000000-0005-0000-0000-000059260000}"/>
    <cellStyle name="Migliaia 22 3 2 4 4" xfId="22042" xr:uid="{00000000-0005-0000-0000-00005A260000}"/>
    <cellStyle name="Migliaia 22 3 2 5" xfId="2948" xr:uid="{00000000-0005-0000-0000-00005B260000}"/>
    <cellStyle name="Migliaia 22 3 2 5 2" xfId="13574" xr:uid="{00000000-0005-0000-0000-00005C260000}"/>
    <cellStyle name="Migliaia 22 3 2 5 2 2" xfId="19392" xr:uid="{00000000-0005-0000-0000-00005D260000}"/>
    <cellStyle name="Migliaia 22 3 2 5 2 3" xfId="24694" xr:uid="{00000000-0005-0000-0000-00005E260000}"/>
    <cellStyle name="Migliaia 22 3 2 5 3" xfId="16741" xr:uid="{00000000-0005-0000-0000-00005F260000}"/>
    <cellStyle name="Migliaia 22 3 2 5 4" xfId="22043" xr:uid="{00000000-0005-0000-0000-000060260000}"/>
    <cellStyle name="Migliaia 22 3 2 6" xfId="2949" xr:uid="{00000000-0005-0000-0000-000061260000}"/>
    <cellStyle name="Migliaia 22 3 2 6 2" xfId="13575" xr:uid="{00000000-0005-0000-0000-000062260000}"/>
    <cellStyle name="Migliaia 22 3 2 6 2 2" xfId="19393" xr:uid="{00000000-0005-0000-0000-000063260000}"/>
    <cellStyle name="Migliaia 22 3 2 6 2 3" xfId="24695" xr:uid="{00000000-0005-0000-0000-000064260000}"/>
    <cellStyle name="Migliaia 22 3 2 6 3" xfId="16742" xr:uid="{00000000-0005-0000-0000-000065260000}"/>
    <cellStyle name="Migliaia 22 3 2 6 4" xfId="22044" xr:uid="{00000000-0005-0000-0000-000066260000}"/>
    <cellStyle name="Migliaia 22 3 3" xfId="2950" xr:uid="{00000000-0005-0000-0000-000067260000}"/>
    <cellStyle name="Migliaia 22 3 3 2" xfId="2951" xr:uid="{00000000-0005-0000-0000-000068260000}"/>
    <cellStyle name="Migliaia 22 3 3 2 2" xfId="13577" xr:uid="{00000000-0005-0000-0000-000069260000}"/>
    <cellStyle name="Migliaia 22 3 3 2 2 2" xfId="19395" xr:uid="{00000000-0005-0000-0000-00006A260000}"/>
    <cellStyle name="Migliaia 22 3 3 2 2 3" xfId="24697" xr:uid="{00000000-0005-0000-0000-00006B260000}"/>
    <cellStyle name="Migliaia 22 3 3 2 3" xfId="16744" xr:uid="{00000000-0005-0000-0000-00006C260000}"/>
    <cellStyle name="Migliaia 22 3 3 2 4" xfId="22046" xr:uid="{00000000-0005-0000-0000-00006D260000}"/>
    <cellStyle name="Migliaia 22 3 3 3" xfId="2952" xr:uid="{00000000-0005-0000-0000-00006E260000}"/>
    <cellStyle name="Migliaia 22 3 3 3 2" xfId="13578" xr:uid="{00000000-0005-0000-0000-00006F260000}"/>
    <cellStyle name="Migliaia 22 3 3 3 2 2" xfId="19396" xr:uid="{00000000-0005-0000-0000-000070260000}"/>
    <cellStyle name="Migliaia 22 3 3 3 2 3" xfId="24698" xr:uid="{00000000-0005-0000-0000-000071260000}"/>
    <cellStyle name="Migliaia 22 3 3 3 3" xfId="16745" xr:uid="{00000000-0005-0000-0000-000072260000}"/>
    <cellStyle name="Migliaia 22 3 3 3 4" xfId="22047" xr:uid="{00000000-0005-0000-0000-000073260000}"/>
    <cellStyle name="Migliaia 22 3 3 4" xfId="2953" xr:uid="{00000000-0005-0000-0000-000074260000}"/>
    <cellStyle name="Migliaia 22 3 3 4 2" xfId="13579" xr:uid="{00000000-0005-0000-0000-000075260000}"/>
    <cellStyle name="Migliaia 22 3 3 4 2 2" xfId="19397" xr:uid="{00000000-0005-0000-0000-000076260000}"/>
    <cellStyle name="Migliaia 22 3 3 4 2 3" xfId="24699" xr:uid="{00000000-0005-0000-0000-000077260000}"/>
    <cellStyle name="Migliaia 22 3 3 4 3" xfId="16746" xr:uid="{00000000-0005-0000-0000-000078260000}"/>
    <cellStyle name="Migliaia 22 3 3 4 4" xfId="22048" xr:uid="{00000000-0005-0000-0000-000079260000}"/>
    <cellStyle name="Migliaia 22 3 3 5" xfId="2954" xr:uid="{00000000-0005-0000-0000-00007A260000}"/>
    <cellStyle name="Migliaia 22 3 3 5 2" xfId="13580" xr:uid="{00000000-0005-0000-0000-00007B260000}"/>
    <cellStyle name="Migliaia 22 3 3 5 2 2" xfId="19398" xr:uid="{00000000-0005-0000-0000-00007C260000}"/>
    <cellStyle name="Migliaia 22 3 3 5 2 3" xfId="24700" xr:uid="{00000000-0005-0000-0000-00007D260000}"/>
    <cellStyle name="Migliaia 22 3 3 5 3" xfId="16747" xr:uid="{00000000-0005-0000-0000-00007E260000}"/>
    <cellStyle name="Migliaia 22 3 3 5 4" xfId="22049" xr:uid="{00000000-0005-0000-0000-00007F260000}"/>
    <cellStyle name="Migliaia 22 3 3 6" xfId="13576" xr:uid="{00000000-0005-0000-0000-000080260000}"/>
    <cellStyle name="Migliaia 22 3 3 6 2" xfId="19394" xr:uid="{00000000-0005-0000-0000-000081260000}"/>
    <cellStyle name="Migliaia 22 3 3 6 3" xfId="24696" xr:uid="{00000000-0005-0000-0000-000082260000}"/>
    <cellStyle name="Migliaia 22 3 3 7" xfId="16743" xr:uid="{00000000-0005-0000-0000-000083260000}"/>
    <cellStyle name="Migliaia 22 3 3 8" xfId="22045" xr:uid="{00000000-0005-0000-0000-000084260000}"/>
    <cellStyle name="Migliaia 22 3 4" xfId="2955" xr:uid="{00000000-0005-0000-0000-000085260000}"/>
    <cellStyle name="Migliaia 22 3 4 2" xfId="12024" xr:uid="{00000000-0005-0000-0000-000086260000}"/>
    <cellStyle name="Migliaia 22 3 4 3" xfId="12025" xr:uid="{00000000-0005-0000-0000-000087260000}"/>
    <cellStyle name="Migliaia 22 3 4 3 2" xfId="15561" xr:uid="{00000000-0005-0000-0000-000088260000}"/>
    <cellStyle name="Migliaia 22 3 4 3 2 2" xfId="20907" xr:uid="{00000000-0005-0000-0000-000089260000}"/>
    <cellStyle name="Migliaia 22 3 4 3 2 3" xfId="26209" xr:uid="{00000000-0005-0000-0000-00008A260000}"/>
    <cellStyle name="Migliaia 22 3 4 3 3" xfId="18256" xr:uid="{00000000-0005-0000-0000-00008B260000}"/>
    <cellStyle name="Migliaia 22 3 4 3 4" xfId="23558" xr:uid="{00000000-0005-0000-0000-00008C260000}"/>
    <cellStyle name="Migliaia 22 3 4 4" xfId="13581" xr:uid="{00000000-0005-0000-0000-00008D260000}"/>
    <cellStyle name="Migliaia 22 3 4 4 2" xfId="19399" xr:uid="{00000000-0005-0000-0000-00008E260000}"/>
    <cellStyle name="Migliaia 22 3 4 4 3" xfId="24701" xr:uid="{00000000-0005-0000-0000-00008F260000}"/>
    <cellStyle name="Migliaia 22 3 4 5" xfId="16748" xr:uid="{00000000-0005-0000-0000-000090260000}"/>
    <cellStyle name="Migliaia 22 3 4 6" xfId="22050" xr:uid="{00000000-0005-0000-0000-000091260000}"/>
    <cellStyle name="Migliaia 22 3 5" xfId="2956" xr:uid="{00000000-0005-0000-0000-000092260000}"/>
    <cellStyle name="Migliaia 22 3 5 2" xfId="12026" xr:uid="{00000000-0005-0000-0000-000093260000}"/>
    <cellStyle name="Migliaia 22 3 5 2 2" xfId="15562" xr:uid="{00000000-0005-0000-0000-000094260000}"/>
    <cellStyle name="Migliaia 22 3 5 2 2 2" xfId="20908" xr:uid="{00000000-0005-0000-0000-000095260000}"/>
    <cellStyle name="Migliaia 22 3 5 2 2 3" xfId="26210" xr:uid="{00000000-0005-0000-0000-000096260000}"/>
    <cellStyle name="Migliaia 22 3 5 2 3" xfId="18257" xr:uid="{00000000-0005-0000-0000-000097260000}"/>
    <cellStyle name="Migliaia 22 3 5 2 4" xfId="23559" xr:uid="{00000000-0005-0000-0000-000098260000}"/>
    <cellStyle name="Migliaia 22 3 5 3" xfId="13582" xr:uid="{00000000-0005-0000-0000-000099260000}"/>
    <cellStyle name="Migliaia 22 3 5 3 2" xfId="19400" xr:uid="{00000000-0005-0000-0000-00009A260000}"/>
    <cellStyle name="Migliaia 22 3 5 3 3" xfId="24702" xr:uid="{00000000-0005-0000-0000-00009B260000}"/>
    <cellStyle name="Migliaia 22 3 5 4" xfId="16749" xr:uid="{00000000-0005-0000-0000-00009C260000}"/>
    <cellStyle name="Migliaia 22 3 5 5" xfId="22051" xr:uid="{00000000-0005-0000-0000-00009D260000}"/>
    <cellStyle name="Migliaia 22 3 6" xfId="2957" xr:uid="{00000000-0005-0000-0000-00009E260000}"/>
    <cellStyle name="Migliaia 22 3 6 2" xfId="13583" xr:uid="{00000000-0005-0000-0000-00009F260000}"/>
    <cellStyle name="Migliaia 22 3 6 2 2" xfId="19401" xr:uid="{00000000-0005-0000-0000-0000A0260000}"/>
    <cellStyle name="Migliaia 22 3 6 2 3" xfId="24703" xr:uid="{00000000-0005-0000-0000-0000A1260000}"/>
    <cellStyle name="Migliaia 22 3 6 3" xfId="16750" xr:uid="{00000000-0005-0000-0000-0000A2260000}"/>
    <cellStyle name="Migliaia 22 3 6 4" xfId="22052" xr:uid="{00000000-0005-0000-0000-0000A3260000}"/>
    <cellStyle name="Migliaia 22 3 7" xfId="2958" xr:uid="{00000000-0005-0000-0000-0000A4260000}"/>
    <cellStyle name="Migliaia 22 3 7 2" xfId="13584" xr:uid="{00000000-0005-0000-0000-0000A5260000}"/>
    <cellStyle name="Migliaia 22 3 7 2 2" xfId="19402" xr:uid="{00000000-0005-0000-0000-0000A6260000}"/>
    <cellStyle name="Migliaia 22 3 7 2 3" xfId="24704" xr:uid="{00000000-0005-0000-0000-0000A7260000}"/>
    <cellStyle name="Migliaia 22 3 7 3" xfId="16751" xr:uid="{00000000-0005-0000-0000-0000A8260000}"/>
    <cellStyle name="Migliaia 22 3 7 4" xfId="22053" xr:uid="{00000000-0005-0000-0000-0000A9260000}"/>
    <cellStyle name="Migliaia 22 3 8" xfId="2959" xr:uid="{00000000-0005-0000-0000-0000AA260000}"/>
    <cellStyle name="Migliaia 22 3 8 2" xfId="13585" xr:uid="{00000000-0005-0000-0000-0000AB260000}"/>
    <cellStyle name="Migliaia 22 3 8 2 2" xfId="19403" xr:uid="{00000000-0005-0000-0000-0000AC260000}"/>
    <cellStyle name="Migliaia 22 3 8 2 3" xfId="24705" xr:uid="{00000000-0005-0000-0000-0000AD260000}"/>
    <cellStyle name="Migliaia 22 3 8 3" xfId="16752" xr:uid="{00000000-0005-0000-0000-0000AE260000}"/>
    <cellStyle name="Migliaia 22 3 8 4" xfId="22054"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6" xr:uid="{00000000-0005-0000-0000-0000B3260000}"/>
    <cellStyle name="Migliaia 22 4 2 2 2 2" xfId="19404" xr:uid="{00000000-0005-0000-0000-0000B4260000}"/>
    <cellStyle name="Migliaia 22 4 2 2 2 3" xfId="24706" xr:uid="{00000000-0005-0000-0000-0000B5260000}"/>
    <cellStyle name="Migliaia 22 4 2 2 3" xfId="16753" xr:uid="{00000000-0005-0000-0000-0000B6260000}"/>
    <cellStyle name="Migliaia 22 4 2 2 4" xfId="22055" xr:uid="{00000000-0005-0000-0000-0000B7260000}"/>
    <cellStyle name="Migliaia 22 4 2 3" xfId="2963" xr:uid="{00000000-0005-0000-0000-0000B8260000}"/>
    <cellStyle name="Migliaia 22 4 2 3 2" xfId="13587" xr:uid="{00000000-0005-0000-0000-0000B9260000}"/>
    <cellStyle name="Migliaia 22 4 2 3 2 2" xfId="19405" xr:uid="{00000000-0005-0000-0000-0000BA260000}"/>
    <cellStyle name="Migliaia 22 4 2 3 2 3" xfId="24707" xr:uid="{00000000-0005-0000-0000-0000BB260000}"/>
    <cellStyle name="Migliaia 22 4 2 3 3" xfId="16754" xr:uid="{00000000-0005-0000-0000-0000BC260000}"/>
    <cellStyle name="Migliaia 22 4 2 3 4" xfId="22056" xr:uid="{00000000-0005-0000-0000-0000BD260000}"/>
    <cellStyle name="Migliaia 22 4 3" xfId="2964" xr:uid="{00000000-0005-0000-0000-0000BE260000}"/>
    <cellStyle name="Migliaia 22 4 3 2" xfId="13588" xr:uid="{00000000-0005-0000-0000-0000BF260000}"/>
    <cellStyle name="Migliaia 22 4 3 2 2" xfId="19406" xr:uid="{00000000-0005-0000-0000-0000C0260000}"/>
    <cellStyle name="Migliaia 22 4 3 2 3" xfId="24708" xr:uid="{00000000-0005-0000-0000-0000C1260000}"/>
    <cellStyle name="Migliaia 22 4 3 3" xfId="16755" xr:uid="{00000000-0005-0000-0000-0000C2260000}"/>
    <cellStyle name="Migliaia 22 4 3 4" xfId="22057" xr:uid="{00000000-0005-0000-0000-0000C3260000}"/>
    <cellStyle name="Migliaia 22 4 4" xfId="2965" xr:uid="{00000000-0005-0000-0000-0000C4260000}"/>
    <cellStyle name="Migliaia 22 4 4 2" xfId="13589" xr:uid="{00000000-0005-0000-0000-0000C5260000}"/>
    <cellStyle name="Migliaia 22 4 4 2 2" xfId="19407" xr:uid="{00000000-0005-0000-0000-0000C6260000}"/>
    <cellStyle name="Migliaia 22 4 4 2 3" xfId="24709" xr:uid="{00000000-0005-0000-0000-0000C7260000}"/>
    <cellStyle name="Migliaia 22 4 4 3" xfId="16756" xr:uid="{00000000-0005-0000-0000-0000C8260000}"/>
    <cellStyle name="Migliaia 22 4 4 4" xfId="22058" xr:uid="{00000000-0005-0000-0000-0000C9260000}"/>
    <cellStyle name="Migliaia 22 4 5" xfId="2966" xr:uid="{00000000-0005-0000-0000-0000CA260000}"/>
    <cellStyle name="Migliaia 22 4 5 2" xfId="13590" xr:uid="{00000000-0005-0000-0000-0000CB260000}"/>
    <cellStyle name="Migliaia 22 4 5 2 2" xfId="19408" xr:uid="{00000000-0005-0000-0000-0000CC260000}"/>
    <cellStyle name="Migliaia 22 4 5 2 3" xfId="24710" xr:uid="{00000000-0005-0000-0000-0000CD260000}"/>
    <cellStyle name="Migliaia 22 4 5 3" xfId="16757" xr:uid="{00000000-0005-0000-0000-0000CE260000}"/>
    <cellStyle name="Migliaia 22 4 5 4" xfId="22059" xr:uid="{00000000-0005-0000-0000-0000CF260000}"/>
    <cellStyle name="Migliaia 22 4 6" xfId="2967" xr:uid="{00000000-0005-0000-0000-0000D0260000}"/>
    <cellStyle name="Migliaia 22 4 6 2" xfId="13591" xr:uid="{00000000-0005-0000-0000-0000D1260000}"/>
    <cellStyle name="Migliaia 22 4 6 2 2" xfId="19409" xr:uid="{00000000-0005-0000-0000-0000D2260000}"/>
    <cellStyle name="Migliaia 22 4 6 2 3" xfId="24711" xr:uid="{00000000-0005-0000-0000-0000D3260000}"/>
    <cellStyle name="Migliaia 22 4 6 3" xfId="16758" xr:uid="{00000000-0005-0000-0000-0000D4260000}"/>
    <cellStyle name="Migliaia 22 4 6 4" xfId="22060" xr:uid="{00000000-0005-0000-0000-0000D5260000}"/>
    <cellStyle name="Migliaia 22 4 7" xfId="2968" xr:uid="{00000000-0005-0000-0000-0000D6260000}"/>
    <cellStyle name="Migliaia 22 4 7 2" xfId="13592" xr:uid="{00000000-0005-0000-0000-0000D7260000}"/>
    <cellStyle name="Migliaia 22 4 7 2 2" xfId="19410" xr:uid="{00000000-0005-0000-0000-0000D8260000}"/>
    <cellStyle name="Migliaia 22 4 7 2 3" xfId="24712" xr:uid="{00000000-0005-0000-0000-0000D9260000}"/>
    <cellStyle name="Migliaia 22 4 7 3" xfId="16759" xr:uid="{00000000-0005-0000-0000-0000DA260000}"/>
    <cellStyle name="Migliaia 22 4 7 4" xfId="22061" xr:uid="{00000000-0005-0000-0000-0000DB260000}"/>
    <cellStyle name="Migliaia 22 5" xfId="2969" xr:uid="{00000000-0005-0000-0000-0000DC260000}"/>
    <cellStyle name="Migliaia 22 5 2" xfId="2970" xr:uid="{00000000-0005-0000-0000-0000DD260000}"/>
    <cellStyle name="Migliaia 22 5 2 2" xfId="13593" xr:uid="{00000000-0005-0000-0000-0000DE260000}"/>
    <cellStyle name="Migliaia 22 5 2 2 2" xfId="19411" xr:uid="{00000000-0005-0000-0000-0000DF260000}"/>
    <cellStyle name="Migliaia 22 5 2 2 3" xfId="24713" xr:uid="{00000000-0005-0000-0000-0000E0260000}"/>
    <cellStyle name="Migliaia 22 5 2 3" xfId="16760" xr:uid="{00000000-0005-0000-0000-0000E1260000}"/>
    <cellStyle name="Migliaia 22 5 2 4" xfId="22062" xr:uid="{00000000-0005-0000-0000-0000E2260000}"/>
    <cellStyle name="Migliaia 22 5 3" xfId="2971" xr:uid="{00000000-0005-0000-0000-0000E3260000}"/>
    <cellStyle name="Migliaia 22 5 3 2" xfId="13594" xr:uid="{00000000-0005-0000-0000-0000E4260000}"/>
    <cellStyle name="Migliaia 22 5 3 2 2" xfId="19412" xr:uid="{00000000-0005-0000-0000-0000E5260000}"/>
    <cellStyle name="Migliaia 22 5 3 2 3" xfId="24714" xr:uid="{00000000-0005-0000-0000-0000E6260000}"/>
    <cellStyle name="Migliaia 22 5 3 3" xfId="16761" xr:uid="{00000000-0005-0000-0000-0000E7260000}"/>
    <cellStyle name="Migliaia 22 5 3 4" xfId="22063" xr:uid="{00000000-0005-0000-0000-0000E8260000}"/>
    <cellStyle name="Migliaia 22 5 4" xfId="2972" xr:uid="{00000000-0005-0000-0000-0000E9260000}"/>
    <cellStyle name="Migliaia 22 5 4 2" xfId="13595" xr:uid="{00000000-0005-0000-0000-0000EA260000}"/>
    <cellStyle name="Migliaia 22 5 4 2 2" xfId="19413" xr:uid="{00000000-0005-0000-0000-0000EB260000}"/>
    <cellStyle name="Migliaia 22 5 4 2 3" xfId="24715" xr:uid="{00000000-0005-0000-0000-0000EC260000}"/>
    <cellStyle name="Migliaia 22 5 4 3" xfId="16762" xr:uid="{00000000-0005-0000-0000-0000ED260000}"/>
    <cellStyle name="Migliaia 22 5 4 4" xfId="22064" xr:uid="{00000000-0005-0000-0000-0000EE260000}"/>
    <cellStyle name="Migliaia 22 5 5" xfId="2973" xr:uid="{00000000-0005-0000-0000-0000EF260000}"/>
    <cellStyle name="Migliaia 22 5 5 2" xfId="13596" xr:uid="{00000000-0005-0000-0000-0000F0260000}"/>
    <cellStyle name="Migliaia 22 5 5 2 2" xfId="19414" xr:uid="{00000000-0005-0000-0000-0000F1260000}"/>
    <cellStyle name="Migliaia 22 5 5 2 3" xfId="24716" xr:uid="{00000000-0005-0000-0000-0000F2260000}"/>
    <cellStyle name="Migliaia 22 5 5 3" xfId="16763" xr:uid="{00000000-0005-0000-0000-0000F3260000}"/>
    <cellStyle name="Migliaia 22 5 5 4" xfId="22065" xr:uid="{00000000-0005-0000-0000-0000F4260000}"/>
    <cellStyle name="Migliaia 22 5 6" xfId="2974" xr:uid="{00000000-0005-0000-0000-0000F5260000}"/>
    <cellStyle name="Migliaia 22 5 6 2" xfId="13597" xr:uid="{00000000-0005-0000-0000-0000F6260000}"/>
    <cellStyle name="Migliaia 22 5 6 2 2" xfId="19415" xr:uid="{00000000-0005-0000-0000-0000F7260000}"/>
    <cellStyle name="Migliaia 22 5 6 2 3" xfId="24717" xr:uid="{00000000-0005-0000-0000-0000F8260000}"/>
    <cellStyle name="Migliaia 22 5 6 3" xfId="16764" xr:uid="{00000000-0005-0000-0000-0000F9260000}"/>
    <cellStyle name="Migliaia 22 5 6 4" xfId="22066" xr:uid="{00000000-0005-0000-0000-0000FA260000}"/>
    <cellStyle name="Migliaia 22 6" xfId="2975" xr:uid="{00000000-0005-0000-0000-0000FB260000}"/>
    <cellStyle name="Migliaia 22 6 2" xfId="12027" xr:uid="{00000000-0005-0000-0000-0000FC260000}"/>
    <cellStyle name="Migliaia 22 6 3" xfId="12028" xr:uid="{00000000-0005-0000-0000-0000FD260000}"/>
    <cellStyle name="Migliaia 22 6 3 2" xfId="15563" xr:uid="{00000000-0005-0000-0000-0000FE260000}"/>
    <cellStyle name="Migliaia 22 6 3 2 2" xfId="20909" xr:uid="{00000000-0005-0000-0000-0000FF260000}"/>
    <cellStyle name="Migliaia 22 6 3 2 3" xfId="26211" xr:uid="{00000000-0005-0000-0000-000000270000}"/>
    <cellStyle name="Migliaia 22 6 3 3" xfId="18258" xr:uid="{00000000-0005-0000-0000-000001270000}"/>
    <cellStyle name="Migliaia 22 6 3 4" xfId="23560" xr:uid="{00000000-0005-0000-0000-000002270000}"/>
    <cellStyle name="Migliaia 22 6 4" xfId="13598" xr:uid="{00000000-0005-0000-0000-000003270000}"/>
    <cellStyle name="Migliaia 22 6 4 2" xfId="19416" xr:uid="{00000000-0005-0000-0000-000004270000}"/>
    <cellStyle name="Migliaia 22 6 4 3" xfId="24718" xr:uid="{00000000-0005-0000-0000-000005270000}"/>
    <cellStyle name="Migliaia 22 6 5" xfId="16765" xr:uid="{00000000-0005-0000-0000-000006270000}"/>
    <cellStyle name="Migliaia 22 6 6" xfId="22067" xr:uid="{00000000-0005-0000-0000-000007270000}"/>
    <cellStyle name="Migliaia 22 7" xfId="2976" xr:uid="{00000000-0005-0000-0000-000008270000}"/>
    <cellStyle name="Migliaia 22 7 2" xfId="12029" xr:uid="{00000000-0005-0000-0000-000009270000}"/>
    <cellStyle name="Migliaia 22 7 2 2" xfId="15564" xr:uid="{00000000-0005-0000-0000-00000A270000}"/>
    <cellStyle name="Migliaia 22 7 2 2 2" xfId="20910" xr:uid="{00000000-0005-0000-0000-00000B270000}"/>
    <cellStyle name="Migliaia 22 7 2 2 3" xfId="26212" xr:uid="{00000000-0005-0000-0000-00000C270000}"/>
    <cellStyle name="Migliaia 22 7 2 3" xfId="18259" xr:uid="{00000000-0005-0000-0000-00000D270000}"/>
    <cellStyle name="Migliaia 22 7 2 4" xfId="23561" xr:uid="{00000000-0005-0000-0000-00000E270000}"/>
    <cellStyle name="Migliaia 22 7 3" xfId="13599" xr:uid="{00000000-0005-0000-0000-00000F270000}"/>
    <cellStyle name="Migliaia 22 7 3 2" xfId="19417" xr:uid="{00000000-0005-0000-0000-000010270000}"/>
    <cellStyle name="Migliaia 22 7 3 3" xfId="24719" xr:uid="{00000000-0005-0000-0000-000011270000}"/>
    <cellStyle name="Migliaia 22 7 4" xfId="16766" xr:uid="{00000000-0005-0000-0000-000012270000}"/>
    <cellStyle name="Migliaia 22 7 5" xfId="22068" xr:uid="{00000000-0005-0000-0000-000013270000}"/>
    <cellStyle name="Migliaia 22 8" xfId="2977" xr:uid="{00000000-0005-0000-0000-000014270000}"/>
    <cellStyle name="Migliaia 22 8 2" xfId="12030" xr:uid="{00000000-0005-0000-0000-000015270000}"/>
    <cellStyle name="Migliaia 22 8 2 2" xfId="15565" xr:uid="{00000000-0005-0000-0000-000016270000}"/>
    <cellStyle name="Migliaia 22 8 2 2 2" xfId="20911" xr:uid="{00000000-0005-0000-0000-000017270000}"/>
    <cellStyle name="Migliaia 22 8 2 2 3" xfId="26213" xr:uid="{00000000-0005-0000-0000-000018270000}"/>
    <cellStyle name="Migliaia 22 8 2 3" xfId="18260" xr:uid="{00000000-0005-0000-0000-000019270000}"/>
    <cellStyle name="Migliaia 22 8 2 4" xfId="23562" xr:uid="{00000000-0005-0000-0000-00001A270000}"/>
    <cellStyle name="Migliaia 22 8 3" xfId="13600" xr:uid="{00000000-0005-0000-0000-00001B270000}"/>
    <cellStyle name="Migliaia 22 8 3 2" xfId="19418" xr:uid="{00000000-0005-0000-0000-00001C270000}"/>
    <cellStyle name="Migliaia 22 8 3 3" xfId="24720" xr:uid="{00000000-0005-0000-0000-00001D270000}"/>
    <cellStyle name="Migliaia 22 8 4" xfId="16767" xr:uid="{00000000-0005-0000-0000-00001E270000}"/>
    <cellStyle name="Migliaia 22 8 5" xfId="22069" xr:uid="{00000000-0005-0000-0000-00001F270000}"/>
    <cellStyle name="Migliaia 22 9" xfId="2978" xr:uid="{00000000-0005-0000-0000-000020270000}"/>
    <cellStyle name="Migliaia 22 9 2" xfId="13601" xr:uid="{00000000-0005-0000-0000-000021270000}"/>
    <cellStyle name="Migliaia 22 9 2 2" xfId="19419" xr:uid="{00000000-0005-0000-0000-000022270000}"/>
    <cellStyle name="Migliaia 22 9 2 3" xfId="24721" xr:uid="{00000000-0005-0000-0000-000023270000}"/>
    <cellStyle name="Migliaia 22 9 3" xfId="16768" xr:uid="{00000000-0005-0000-0000-000024270000}"/>
    <cellStyle name="Migliaia 22 9 4" xfId="22070" xr:uid="{00000000-0005-0000-0000-000025270000}"/>
    <cellStyle name="Migliaia 23" xfId="280" xr:uid="{00000000-0005-0000-0000-000026270000}"/>
    <cellStyle name="Migliaia 23 10" xfId="13602" xr:uid="{00000000-0005-0000-0000-000027270000}"/>
    <cellStyle name="Migliaia 23 10 2" xfId="19420" xr:uid="{00000000-0005-0000-0000-000028270000}"/>
    <cellStyle name="Migliaia 23 10 3" xfId="24722" xr:uid="{00000000-0005-0000-0000-000029270000}"/>
    <cellStyle name="Migliaia 23 11" xfId="16769" xr:uid="{00000000-0005-0000-0000-00002A270000}"/>
    <cellStyle name="Migliaia 23 12" xfId="22071"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3" xr:uid="{00000000-0005-0000-0000-000030270000}"/>
    <cellStyle name="Migliaia 23 2 2 2 2 2" xfId="19421" xr:uid="{00000000-0005-0000-0000-000031270000}"/>
    <cellStyle name="Migliaia 23 2 2 2 2 3" xfId="24723" xr:uid="{00000000-0005-0000-0000-000032270000}"/>
    <cellStyle name="Migliaia 23 2 2 2 3" xfId="16770" xr:uid="{00000000-0005-0000-0000-000033270000}"/>
    <cellStyle name="Migliaia 23 2 2 2 4" xfId="22072" xr:uid="{00000000-0005-0000-0000-000034270000}"/>
    <cellStyle name="Migliaia 23 2 2 3" xfId="12031" xr:uid="{00000000-0005-0000-0000-000035270000}"/>
    <cellStyle name="Migliaia 23 2 2 3 2" xfId="15566" xr:uid="{00000000-0005-0000-0000-000036270000}"/>
    <cellStyle name="Migliaia 23 2 2 3 2 2" xfId="20912" xr:uid="{00000000-0005-0000-0000-000037270000}"/>
    <cellStyle name="Migliaia 23 2 2 3 2 3" xfId="26214" xr:uid="{00000000-0005-0000-0000-000038270000}"/>
    <cellStyle name="Migliaia 23 2 2 3 3" xfId="18261" xr:uid="{00000000-0005-0000-0000-000039270000}"/>
    <cellStyle name="Migliaia 23 2 2 3 4" xfId="23563" xr:uid="{00000000-0005-0000-0000-00003A270000}"/>
    <cellStyle name="Migliaia 23 2 3" xfId="2983" xr:uid="{00000000-0005-0000-0000-00003B270000}"/>
    <cellStyle name="Migliaia 23 2 3 2" xfId="12032" xr:uid="{00000000-0005-0000-0000-00003C270000}"/>
    <cellStyle name="Migliaia 23 2 3 2 2" xfId="15567" xr:uid="{00000000-0005-0000-0000-00003D270000}"/>
    <cellStyle name="Migliaia 23 2 3 2 2 2" xfId="20913" xr:uid="{00000000-0005-0000-0000-00003E270000}"/>
    <cellStyle name="Migliaia 23 2 3 2 2 3" xfId="26215" xr:uid="{00000000-0005-0000-0000-00003F270000}"/>
    <cellStyle name="Migliaia 23 2 3 2 3" xfId="18262" xr:uid="{00000000-0005-0000-0000-000040270000}"/>
    <cellStyle name="Migliaia 23 2 3 2 4" xfId="23564" xr:uid="{00000000-0005-0000-0000-000041270000}"/>
    <cellStyle name="Migliaia 23 2 3 3" xfId="13604" xr:uid="{00000000-0005-0000-0000-000042270000}"/>
    <cellStyle name="Migliaia 23 2 3 3 2" xfId="19422" xr:uid="{00000000-0005-0000-0000-000043270000}"/>
    <cellStyle name="Migliaia 23 2 3 3 3" xfId="24724" xr:uid="{00000000-0005-0000-0000-000044270000}"/>
    <cellStyle name="Migliaia 23 2 3 4" xfId="16771" xr:uid="{00000000-0005-0000-0000-000045270000}"/>
    <cellStyle name="Migliaia 23 2 3 5" xfId="22073" xr:uid="{00000000-0005-0000-0000-000046270000}"/>
    <cellStyle name="Migliaia 23 2 4" xfId="2984" xr:uid="{00000000-0005-0000-0000-000047270000}"/>
    <cellStyle name="Migliaia 23 2 4 2" xfId="13605" xr:uid="{00000000-0005-0000-0000-000048270000}"/>
    <cellStyle name="Migliaia 23 2 4 2 2" xfId="19423" xr:uid="{00000000-0005-0000-0000-000049270000}"/>
    <cellStyle name="Migliaia 23 2 4 2 3" xfId="24725" xr:uid="{00000000-0005-0000-0000-00004A270000}"/>
    <cellStyle name="Migliaia 23 2 4 3" xfId="16772" xr:uid="{00000000-0005-0000-0000-00004B270000}"/>
    <cellStyle name="Migliaia 23 2 4 4" xfId="22074" xr:uid="{00000000-0005-0000-0000-00004C270000}"/>
    <cellStyle name="Migliaia 23 2 5" xfId="2985" xr:uid="{00000000-0005-0000-0000-00004D270000}"/>
    <cellStyle name="Migliaia 23 2 5 2" xfId="13606" xr:uid="{00000000-0005-0000-0000-00004E270000}"/>
    <cellStyle name="Migliaia 23 2 5 2 2" xfId="19424" xr:uid="{00000000-0005-0000-0000-00004F270000}"/>
    <cellStyle name="Migliaia 23 2 5 2 3" xfId="24726" xr:uid="{00000000-0005-0000-0000-000050270000}"/>
    <cellStyle name="Migliaia 23 2 5 3" xfId="16773" xr:uid="{00000000-0005-0000-0000-000051270000}"/>
    <cellStyle name="Migliaia 23 2 5 4" xfId="22075" xr:uid="{00000000-0005-0000-0000-000052270000}"/>
    <cellStyle name="Migliaia 23 2 6" xfId="2986" xr:uid="{00000000-0005-0000-0000-000053270000}"/>
    <cellStyle name="Migliaia 23 2 6 2" xfId="13607" xr:uid="{00000000-0005-0000-0000-000054270000}"/>
    <cellStyle name="Migliaia 23 2 6 2 2" xfId="19425" xr:uid="{00000000-0005-0000-0000-000055270000}"/>
    <cellStyle name="Migliaia 23 2 6 2 3" xfId="24727" xr:uid="{00000000-0005-0000-0000-000056270000}"/>
    <cellStyle name="Migliaia 23 2 6 3" xfId="16774" xr:uid="{00000000-0005-0000-0000-000057270000}"/>
    <cellStyle name="Migliaia 23 2 6 4" xfId="22076"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8" xr:uid="{00000000-0005-0000-0000-00005E270000}"/>
    <cellStyle name="Migliaia 23 3 2 2 2 2 2" xfId="19426" xr:uid="{00000000-0005-0000-0000-00005F270000}"/>
    <cellStyle name="Migliaia 23 3 2 2 2 2 3" xfId="24728" xr:uid="{00000000-0005-0000-0000-000060270000}"/>
    <cellStyle name="Migliaia 23 3 2 2 2 3" xfId="16775" xr:uid="{00000000-0005-0000-0000-000061270000}"/>
    <cellStyle name="Migliaia 23 3 2 2 2 4" xfId="22077" xr:uid="{00000000-0005-0000-0000-000062270000}"/>
    <cellStyle name="Migliaia 23 3 2 3" xfId="2991" xr:uid="{00000000-0005-0000-0000-000063270000}"/>
    <cellStyle name="Migliaia 23 3 2 3 2" xfId="13609" xr:uid="{00000000-0005-0000-0000-000064270000}"/>
    <cellStyle name="Migliaia 23 3 2 3 2 2" xfId="19427" xr:uid="{00000000-0005-0000-0000-000065270000}"/>
    <cellStyle name="Migliaia 23 3 2 3 2 3" xfId="24729" xr:uid="{00000000-0005-0000-0000-000066270000}"/>
    <cellStyle name="Migliaia 23 3 2 3 3" xfId="16776" xr:uid="{00000000-0005-0000-0000-000067270000}"/>
    <cellStyle name="Migliaia 23 3 2 3 4" xfId="22078" xr:uid="{00000000-0005-0000-0000-000068270000}"/>
    <cellStyle name="Migliaia 23 3 2 4" xfId="2992" xr:uid="{00000000-0005-0000-0000-000069270000}"/>
    <cellStyle name="Migliaia 23 3 2 4 2" xfId="13610" xr:uid="{00000000-0005-0000-0000-00006A270000}"/>
    <cellStyle name="Migliaia 23 3 2 4 2 2" xfId="19428" xr:uid="{00000000-0005-0000-0000-00006B270000}"/>
    <cellStyle name="Migliaia 23 3 2 4 2 3" xfId="24730" xr:uid="{00000000-0005-0000-0000-00006C270000}"/>
    <cellStyle name="Migliaia 23 3 2 4 3" xfId="16777" xr:uid="{00000000-0005-0000-0000-00006D270000}"/>
    <cellStyle name="Migliaia 23 3 2 4 4" xfId="22079" xr:uid="{00000000-0005-0000-0000-00006E270000}"/>
    <cellStyle name="Migliaia 23 3 2 5" xfId="2993" xr:uid="{00000000-0005-0000-0000-00006F270000}"/>
    <cellStyle name="Migliaia 23 3 2 5 2" xfId="13611" xr:uid="{00000000-0005-0000-0000-000070270000}"/>
    <cellStyle name="Migliaia 23 3 2 5 2 2" xfId="19429" xr:uid="{00000000-0005-0000-0000-000071270000}"/>
    <cellStyle name="Migliaia 23 3 2 5 2 3" xfId="24731" xr:uid="{00000000-0005-0000-0000-000072270000}"/>
    <cellStyle name="Migliaia 23 3 2 5 3" xfId="16778" xr:uid="{00000000-0005-0000-0000-000073270000}"/>
    <cellStyle name="Migliaia 23 3 2 5 4" xfId="22080" xr:uid="{00000000-0005-0000-0000-000074270000}"/>
    <cellStyle name="Migliaia 23 3 2 6" xfId="2994" xr:uid="{00000000-0005-0000-0000-000075270000}"/>
    <cellStyle name="Migliaia 23 3 2 6 2" xfId="13612" xr:uid="{00000000-0005-0000-0000-000076270000}"/>
    <cellStyle name="Migliaia 23 3 2 6 2 2" xfId="19430" xr:uid="{00000000-0005-0000-0000-000077270000}"/>
    <cellStyle name="Migliaia 23 3 2 6 2 3" xfId="24732" xr:uid="{00000000-0005-0000-0000-000078270000}"/>
    <cellStyle name="Migliaia 23 3 2 6 3" xfId="16779" xr:uid="{00000000-0005-0000-0000-000079270000}"/>
    <cellStyle name="Migliaia 23 3 2 6 4" xfId="22081" xr:uid="{00000000-0005-0000-0000-00007A270000}"/>
    <cellStyle name="Migliaia 23 3 3" xfId="2995" xr:uid="{00000000-0005-0000-0000-00007B270000}"/>
    <cellStyle name="Migliaia 23 3 3 2" xfId="2996" xr:uid="{00000000-0005-0000-0000-00007C270000}"/>
    <cellStyle name="Migliaia 23 3 3 2 2" xfId="13614" xr:uid="{00000000-0005-0000-0000-00007D270000}"/>
    <cellStyle name="Migliaia 23 3 3 2 2 2" xfId="19432" xr:uid="{00000000-0005-0000-0000-00007E270000}"/>
    <cellStyle name="Migliaia 23 3 3 2 2 3" xfId="24734" xr:uid="{00000000-0005-0000-0000-00007F270000}"/>
    <cellStyle name="Migliaia 23 3 3 2 3" xfId="16781" xr:uid="{00000000-0005-0000-0000-000080270000}"/>
    <cellStyle name="Migliaia 23 3 3 2 4" xfId="22083" xr:uid="{00000000-0005-0000-0000-000081270000}"/>
    <cellStyle name="Migliaia 23 3 3 3" xfId="2997" xr:uid="{00000000-0005-0000-0000-000082270000}"/>
    <cellStyle name="Migliaia 23 3 3 3 2" xfId="13615" xr:uid="{00000000-0005-0000-0000-000083270000}"/>
    <cellStyle name="Migliaia 23 3 3 3 2 2" xfId="19433" xr:uid="{00000000-0005-0000-0000-000084270000}"/>
    <cellStyle name="Migliaia 23 3 3 3 2 3" xfId="24735" xr:uid="{00000000-0005-0000-0000-000085270000}"/>
    <cellStyle name="Migliaia 23 3 3 3 3" xfId="16782" xr:uid="{00000000-0005-0000-0000-000086270000}"/>
    <cellStyle name="Migliaia 23 3 3 3 4" xfId="22084" xr:uid="{00000000-0005-0000-0000-000087270000}"/>
    <cellStyle name="Migliaia 23 3 3 4" xfId="2998" xr:uid="{00000000-0005-0000-0000-000088270000}"/>
    <cellStyle name="Migliaia 23 3 3 4 2" xfId="13616" xr:uid="{00000000-0005-0000-0000-000089270000}"/>
    <cellStyle name="Migliaia 23 3 3 4 2 2" xfId="19434" xr:uid="{00000000-0005-0000-0000-00008A270000}"/>
    <cellStyle name="Migliaia 23 3 3 4 2 3" xfId="24736" xr:uid="{00000000-0005-0000-0000-00008B270000}"/>
    <cellStyle name="Migliaia 23 3 3 4 3" xfId="16783" xr:uid="{00000000-0005-0000-0000-00008C270000}"/>
    <cellStyle name="Migliaia 23 3 3 4 4" xfId="22085" xr:uid="{00000000-0005-0000-0000-00008D270000}"/>
    <cellStyle name="Migliaia 23 3 3 5" xfId="2999" xr:uid="{00000000-0005-0000-0000-00008E270000}"/>
    <cellStyle name="Migliaia 23 3 3 5 2" xfId="13617" xr:uid="{00000000-0005-0000-0000-00008F270000}"/>
    <cellStyle name="Migliaia 23 3 3 5 2 2" xfId="19435" xr:uid="{00000000-0005-0000-0000-000090270000}"/>
    <cellStyle name="Migliaia 23 3 3 5 2 3" xfId="24737" xr:uid="{00000000-0005-0000-0000-000091270000}"/>
    <cellStyle name="Migliaia 23 3 3 5 3" xfId="16784" xr:uid="{00000000-0005-0000-0000-000092270000}"/>
    <cellStyle name="Migliaia 23 3 3 5 4" xfId="22086" xr:uid="{00000000-0005-0000-0000-000093270000}"/>
    <cellStyle name="Migliaia 23 3 3 6" xfId="13613" xr:uid="{00000000-0005-0000-0000-000094270000}"/>
    <cellStyle name="Migliaia 23 3 3 6 2" xfId="19431" xr:uid="{00000000-0005-0000-0000-000095270000}"/>
    <cellStyle name="Migliaia 23 3 3 6 3" xfId="24733" xr:uid="{00000000-0005-0000-0000-000096270000}"/>
    <cellStyle name="Migliaia 23 3 3 7" xfId="16780" xr:uid="{00000000-0005-0000-0000-000097270000}"/>
    <cellStyle name="Migliaia 23 3 3 8" xfId="22082" xr:uid="{00000000-0005-0000-0000-000098270000}"/>
    <cellStyle name="Migliaia 23 3 4" xfId="3000" xr:uid="{00000000-0005-0000-0000-000099270000}"/>
    <cellStyle name="Migliaia 23 3 4 2" xfId="12033" xr:uid="{00000000-0005-0000-0000-00009A270000}"/>
    <cellStyle name="Migliaia 23 3 4 3" xfId="12034" xr:uid="{00000000-0005-0000-0000-00009B270000}"/>
    <cellStyle name="Migliaia 23 3 4 3 2" xfId="15568" xr:uid="{00000000-0005-0000-0000-00009C270000}"/>
    <cellStyle name="Migliaia 23 3 4 3 2 2" xfId="20914" xr:uid="{00000000-0005-0000-0000-00009D270000}"/>
    <cellStyle name="Migliaia 23 3 4 3 2 3" xfId="26216" xr:uid="{00000000-0005-0000-0000-00009E270000}"/>
    <cellStyle name="Migliaia 23 3 4 3 3" xfId="18263" xr:uid="{00000000-0005-0000-0000-00009F270000}"/>
    <cellStyle name="Migliaia 23 3 4 3 4" xfId="23565" xr:uid="{00000000-0005-0000-0000-0000A0270000}"/>
    <cellStyle name="Migliaia 23 3 4 4" xfId="13618" xr:uid="{00000000-0005-0000-0000-0000A1270000}"/>
    <cellStyle name="Migliaia 23 3 4 4 2" xfId="19436" xr:uid="{00000000-0005-0000-0000-0000A2270000}"/>
    <cellStyle name="Migliaia 23 3 4 4 3" xfId="24738" xr:uid="{00000000-0005-0000-0000-0000A3270000}"/>
    <cellStyle name="Migliaia 23 3 4 5" xfId="16785" xr:uid="{00000000-0005-0000-0000-0000A4270000}"/>
    <cellStyle name="Migliaia 23 3 4 6" xfId="22087" xr:uid="{00000000-0005-0000-0000-0000A5270000}"/>
    <cellStyle name="Migliaia 23 3 5" xfId="3001" xr:uid="{00000000-0005-0000-0000-0000A6270000}"/>
    <cellStyle name="Migliaia 23 3 5 2" xfId="12035" xr:uid="{00000000-0005-0000-0000-0000A7270000}"/>
    <cellStyle name="Migliaia 23 3 5 2 2" xfId="15569" xr:uid="{00000000-0005-0000-0000-0000A8270000}"/>
    <cellStyle name="Migliaia 23 3 5 2 2 2" xfId="20915" xr:uid="{00000000-0005-0000-0000-0000A9270000}"/>
    <cellStyle name="Migliaia 23 3 5 2 2 3" xfId="26217" xr:uid="{00000000-0005-0000-0000-0000AA270000}"/>
    <cellStyle name="Migliaia 23 3 5 2 3" xfId="18264" xr:uid="{00000000-0005-0000-0000-0000AB270000}"/>
    <cellStyle name="Migliaia 23 3 5 2 4" xfId="23566" xr:uid="{00000000-0005-0000-0000-0000AC270000}"/>
    <cellStyle name="Migliaia 23 3 5 3" xfId="13619" xr:uid="{00000000-0005-0000-0000-0000AD270000}"/>
    <cellStyle name="Migliaia 23 3 5 3 2" xfId="19437" xr:uid="{00000000-0005-0000-0000-0000AE270000}"/>
    <cellStyle name="Migliaia 23 3 5 3 3" xfId="24739" xr:uid="{00000000-0005-0000-0000-0000AF270000}"/>
    <cellStyle name="Migliaia 23 3 5 4" xfId="16786" xr:uid="{00000000-0005-0000-0000-0000B0270000}"/>
    <cellStyle name="Migliaia 23 3 5 5" xfId="22088" xr:uid="{00000000-0005-0000-0000-0000B1270000}"/>
    <cellStyle name="Migliaia 23 3 6" xfId="3002" xr:uid="{00000000-0005-0000-0000-0000B2270000}"/>
    <cellStyle name="Migliaia 23 3 6 2" xfId="13620" xr:uid="{00000000-0005-0000-0000-0000B3270000}"/>
    <cellStyle name="Migliaia 23 3 6 2 2" xfId="19438" xr:uid="{00000000-0005-0000-0000-0000B4270000}"/>
    <cellStyle name="Migliaia 23 3 6 2 3" xfId="24740" xr:uid="{00000000-0005-0000-0000-0000B5270000}"/>
    <cellStyle name="Migliaia 23 3 6 3" xfId="16787" xr:uid="{00000000-0005-0000-0000-0000B6270000}"/>
    <cellStyle name="Migliaia 23 3 6 4" xfId="22089" xr:uid="{00000000-0005-0000-0000-0000B7270000}"/>
    <cellStyle name="Migliaia 23 3 7" xfId="3003" xr:uid="{00000000-0005-0000-0000-0000B8270000}"/>
    <cellStyle name="Migliaia 23 3 7 2" xfId="13621" xr:uid="{00000000-0005-0000-0000-0000B9270000}"/>
    <cellStyle name="Migliaia 23 3 7 2 2" xfId="19439" xr:uid="{00000000-0005-0000-0000-0000BA270000}"/>
    <cellStyle name="Migliaia 23 3 7 2 3" xfId="24741" xr:uid="{00000000-0005-0000-0000-0000BB270000}"/>
    <cellStyle name="Migliaia 23 3 7 3" xfId="16788" xr:uid="{00000000-0005-0000-0000-0000BC270000}"/>
    <cellStyle name="Migliaia 23 3 7 4" xfId="22090" xr:uid="{00000000-0005-0000-0000-0000BD270000}"/>
    <cellStyle name="Migliaia 23 3 8" xfId="3004" xr:uid="{00000000-0005-0000-0000-0000BE270000}"/>
    <cellStyle name="Migliaia 23 3 8 2" xfId="13622" xr:uid="{00000000-0005-0000-0000-0000BF270000}"/>
    <cellStyle name="Migliaia 23 3 8 2 2" xfId="19440" xr:uid="{00000000-0005-0000-0000-0000C0270000}"/>
    <cellStyle name="Migliaia 23 3 8 2 3" xfId="24742" xr:uid="{00000000-0005-0000-0000-0000C1270000}"/>
    <cellStyle name="Migliaia 23 3 8 3" xfId="16789" xr:uid="{00000000-0005-0000-0000-0000C2270000}"/>
    <cellStyle name="Migliaia 23 3 8 4" xfId="22091"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3" xr:uid="{00000000-0005-0000-0000-0000C7270000}"/>
    <cellStyle name="Migliaia 23 4 2 2 2 2" xfId="19441" xr:uid="{00000000-0005-0000-0000-0000C8270000}"/>
    <cellStyle name="Migliaia 23 4 2 2 2 3" xfId="24743" xr:uid="{00000000-0005-0000-0000-0000C9270000}"/>
    <cellStyle name="Migliaia 23 4 2 2 3" xfId="16790" xr:uid="{00000000-0005-0000-0000-0000CA270000}"/>
    <cellStyle name="Migliaia 23 4 2 2 4" xfId="22092" xr:uid="{00000000-0005-0000-0000-0000CB270000}"/>
    <cellStyle name="Migliaia 23 4 2 3" xfId="3008" xr:uid="{00000000-0005-0000-0000-0000CC270000}"/>
    <cellStyle name="Migliaia 23 4 2 3 2" xfId="13624" xr:uid="{00000000-0005-0000-0000-0000CD270000}"/>
    <cellStyle name="Migliaia 23 4 2 3 2 2" xfId="19442" xr:uid="{00000000-0005-0000-0000-0000CE270000}"/>
    <cellStyle name="Migliaia 23 4 2 3 2 3" xfId="24744" xr:uid="{00000000-0005-0000-0000-0000CF270000}"/>
    <cellStyle name="Migliaia 23 4 2 3 3" xfId="16791" xr:uid="{00000000-0005-0000-0000-0000D0270000}"/>
    <cellStyle name="Migliaia 23 4 2 3 4" xfId="22093" xr:uid="{00000000-0005-0000-0000-0000D1270000}"/>
    <cellStyle name="Migliaia 23 4 3" xfId="3009" xr:uid="{00000000-0005-0000-0000-0000D2270000}"/>
    <cellStyle name="Migliaia 23 4 3 2" xfId="13625" xr:uid="{00000000-0005-0000-0000-0000D3270000}"/>
    <cellStyle name="Migliaia 23 4 3 2 2" xfId="19443" xr:uid="{00000000-0005-0000-0000-0000D4270000}"/>
    <cellStyle name="Migliaia 23 4 3 2 3" xfId="24745" xr:uid="{00000000-0005-0000-0000-0000D5270000}"/>
    <cellStyle name="Migliaia 23 4 3 3" xfId="16792" xr:uid="{00000000-0005-0000-0000-0000D6270000}"/>
    <cellStyle name="Migliaia 23 4 3 4" xfId="22094" xr:uid="{00000000-0005-0000-0000-0000D7270000}"/>
    <cellStyle name="Migliaia 23 4 4" xfId="3010" xr:uid="{00000000-0005-0000-0000-0000D8270000}"/>
    <cellStyle name="Migliaia 23 4 4 2" xfId="13626" xr:uid="{00000000-0005-0000-0000-0000D9270000}"/>
    <cellStyle name="Migliaia 23 4 4 2 2" xfId="19444" xr:uid="{00000000-0005-0000-0000-0000DA270000}"/>
    <cellStyle name="Migliaia 23 4 4 2 3" xfId="24746" xr:uid="{00000000-0005-0000-0000-0000DB270000}"/>
    <cellStyle name="Migliaia 23 4 4 3" xfId="16793" xr:uid="{00000000-0005-0000-0000-0000DC270000}"/>
    <cellStyle name="Migliaia 23 4 4 4" xfId="22095" xr:uid="{00000000-0005-0000-0000-0000DD270000}"/>
    <cellStyle name="Migliaia 23 4 5" xfId="3011" xr:uid="{00000000-0005-0000-0000-0000DE270000}"/>
    <cellStyle name="Migliaia 23 4 5 2" xfId="13627" xr:uid="{00000000-0005-0000-0000-0000DF270000}"/>
    <cellStyle name="Migliaia 23 4 5 2 2" xfId="19445" xr:uid="{00000000-0005-0000-0000-0000E0270000}"/>
    <cellStyle name="Migliaia 23 4 5 2 3" xfId="24747" xr:uid="{00000000-0005-0000-0000-0000E1270000}"/>
    <cellStyle name="Migliaia 23 4 5 3" xfId="16794" xr:uid="{00000000-0005-0000-0000-0000E2270000}"/>
    <cellStyle name="Migliaia 23 4 5 4" xfId="22096" xr:uid="{00000000-0005-0000-0000-0000E3270000}"/>
    <cellStyle name="Migliaia 23 4 6" xfId="3012" xr:uid="{00000000-0005-0000-0000-0000E4270000}"/>
    <cellStyle name="Migliaia 23 4 6 2" xfId="13628" xr:uid="{00000000-0005-0000-0000-0000E5270000}"/>
    <cellStyle name="Migliaia 23 4 6 2 2" xfId="19446" xr:uid="{00000000-0005-0000-0000-0000E6270000}"/>
    <cellStyle name="Migliaia 23 4 6 2 3" xfId="24748" xr:uid="{00000000-0005-0000-0000-0000E7270000}"/>
    <cellStyle name="Migliaia 23 4 6 3" xfId="16795" xr:uid="{00000000-0005-0000-0000-0000E8270000}"/>
    <cellStyle name="Migliaia 23 4 6 4" xfId="22097" xr:uid="{00000000-0005-0000-0000-0000E9270000}"/>
    <cellStyle name="Migliaia 23 4 7" xfId="3013" xr:uid="{00000000-0005-0000-0000-0000EA270000}"/>
    <cellStyle name="Migliaia 23 4 7 2" xfId="13629" xr:uid="{00000000-0005-0000-0000-0000EB270000}"/>
    <cellStyle name="Migliaia 23 4 7 2 2" xfId="19447" xr:uid="{00000000-0005-0000-0000-0000EC270000}"/>
    <cellStyle name="Migliaia 23 4 7 2 3" xfId="24749" xr:uid="{00000000-0005-0000-0000-0000ED270000}"/>
    <cellStyle name="Migliaia 23 4 7 3" xfId="16796" xr:uid="{00000000-0005-0000-0000-0000EE270000}"/>
    <cellStyle name="Migliaia 23 4 7 4" xfId="22098" xr:uid="{00000000-0005-0000-0000-0000EF270000}"/>
    <cellStyle name="Migliaia 23 5" xfId="3014" xr:uid="{00000000-0005-0000-0000-0000F0270000}"/>
    <cellStyle name="Migliaia 23 5 2" xfId="3015" xr:uid="{00000000-0005-0000-0000-0000F1270000}"/>
    <cellStyle name="Migliaia 23 5 2 2" xfId="13630" xr:uid="{00000000-0005-0000-0000-0000F2270000}"/>
    <cellStyle name="Migliaia 23 5 2 2 2" xfId="19448" xr:uid="{00000000-0005-0000-0000-0000F3270000}"/>
    <cellStyle name="Migliaia 23 5 2 2 3" xfId="24750" xr:uid="{00000000-0005-0000-0000-0000F4270000}"/>
    <cellStyle name="Migliaia 23 5 2 3" xfId="16797" xr:uid="{00000000-0005-0000-0000-0000F5270000}"/>
    <cellStyle name="Migliaia 23 5 2 4" xfId="22099" xr:uid="{00000000-0005-0000-0000-0000F6270000}"/>
    <cellStyle name="Migliaia 23 5 3" xfId="3016" xr:uid="{00000000-0005-0000-0000-0000F7270000}"/>
    <cellStyle name="Migliaia 23 5 3 2" xfId="13631" xr:uid="{00000000-0005-0000-0000-0000F8270000}"/>
    <cellStyle name="Migliaia 23 5 3 2 2" xfId="19449" xr:uid="{00000000-0005-0000-0000-0000F9270000}"/>
    <cellStyle name="Migliaia 23 5 3 2 3" xfId="24751" xr:uid="{00000000-0005-0000-0000-0000FA270000}"/>
    <cellStyle name="Migliaia 23 5 3 3" xfId="16798" xr:uid="{00000000-0005-0000-0000-0000FB270000}"/>
    <cellStyle name="Migliaia 23 5 3 4" xfId="22100" xr:uid="{00000000-0005-0000-0000-0000FC270000}"/>
    <cellStyle name="Migliaia 23 5 4" xfId="3017" xr:uid="{00000000-0005-0000-0000-0000FD270000}"/>
    <cellStyle name="Migliaia 23 5 4 2" xfId="13632" xr:uid="{00000000-0005-0000-0000-0000FE270000}"/>
    <cellStyle name="Migliaia 23 5 4 2 2" xfId="19450" xr:uid="{00000000-0005-0000-0000-0000FF270000}"/>
    <cellStyle name="Migliaia 23 5 4 2 3" xfId="24752" xr:uid="{00000000-0005-0000-0000-000000280000}"/>
    <cellStyle name="Migliaia 23 5 4 3" xfId="16799" xr:uid="{00000000-0005-0000-0000-000001280000}"/>
    <cellStyle name="Migliaia 23 5 4 4" xfId="22101" xr:uid="{00000000-0005-0000-0000-000002280000}"/>
    <cellStyle name="Migliaia 23 5 5" xfId="3018" xr:uid="{00000000-0005-0000-0000-000003280000}"/>
    <cellStyle name="Migliaia 23 5 5 2" xfId="13633" xr:uid="{00000000-0005-0000-0000-000004280000}"/>
    <cellStyle name="Migliaia 23 5 5 2 2" xfId="19451" xr:uid="{00000000-0005-0000-0000-000005280000}"/>
    <cellStyle name="Migliaia 23 5 5 2 3" xfId="24753" xr:uid="{00000000-0005-0000-0000-000006280000}"/>
    <cellStyle name="Migliaia 23 5 5 3" xfId="16800" xr:uid="{00000000-0005-0000-0000-000007280000}"/>
    <cellStyle name="Migliaia 23 5 5 4" xfId="22102" xr:uid="{00000000-0005-0000-0000-000008280000}"/>
    <cellStyle name="Migliaia 23 5 6" xfId="3019" xr:uid="{00000000-0005-0000-0000-000009280000}"/>
    <cellStyle name="Migliaia 23 5 6 2" xfId="13634" xr:uid="{00000000-0005-0000-0000-00000A280000}"/>
    <cellStyle name="Migliaia 23 5 6 2 2" xfId="19452" xr:uid="{00000000-0005-0000-0000-00000B280000}"/>
    <cellStyle name="Migliaia 23 5 6 2 3" xfId="24754" xr:uid="{00000000-0005-0000-0000-00000C280000}"/>
    <cellStyle name="Migliaia 23 5 6 3" xfId="16801" xr:uid="{00000000-0005-0000-0000-00000D280000}"/>
    <cellStyle name="Migliaia 23 5 6 4" xfId="22103" xr:uid="{00000000-0005-0000-0000-00000E280000}"/>
    <cellStyle name="Migliaia 23 6" xfId="3020" xr:uid="{00000000-0005-0000-0000-00000F280000}"/>
    <cellStyle name="Migliaia 23 6 2" xfId="12036" xr:uid="{00000000-0005-0000-0000-000010280000}"/>
    <cellStyle name="Migliaia 23 6 3" xfId="12037" xr:uid="{00000000-0005-0000-0000-000011280000}"/>
    <cellStyle name="Migliaia 23 6 3 2" xfId="15570" xr:uid="{00000000-0005-0000-0000-000012280000}"/>
    <cellStyle name="Migliaia 23 6 3 2 2" xfId="20916" xr:uid="{00000000-0005-0000-0000-000013280000}"/>
    <cellStyle name="Migliaia 23 6 3 2 3" xfId="26218" xr:uid="{00000000-0005-0000-0000-000014280000}"/>
    <cellStyle name="Migliaia 23 6 3 3" xfId="18265" xr:uid="{00000000-0005-0000-0000-000015280000}"/>
    <cellStyle name="Migliaia 23 6 3 4" xfId="23567" xr:uid="{00000000-0005-0000-0000-000016280000}"/>
    <cellStyle name="Migliaia 23 6 4" xfId="13635" xr:uid="{00000000-0005-0000-0000-000017280000}"/>
    <cellStyle name="Migliaia 23 6 4 2" xfId="19453" xr:uid="{00000000-0005-0000-0000-000018280000}"/>
    <cellStyle name="Migliaia 23 6 4 3" xfId="24755" xr:uid="{00000000-0005-0000-0000-000019280000}"/>
    <cellStyle name="Migliaia 23 6 5" xfId="16802" xr:uid="{00000000-0005-0000-0000-00001A280000}"/>
    <cellStyle name="Migliaia 23 6 6" xfId="22104" xr:uid="{00000000-0005-0000-0000-00001B280000}"/>
    <cellStyle name="Migliaia 23 7" xfId="3021" xr:uid="{00000000-0005-0000-0000-00001C280000}"/>
    <cellStyle name="Migliaia 23 7 2" xfId="12038" xr:uid="{00000000-0005-0000-0000-00001D280000}"/>
    <cellStyle name="Migliaia 23 7 2 2" xfId="15571" xr:uid="{00000000-0005-0000-0000-00001E280000}"/>
    <cellStyle name="Migliaia 23 7 2 2 2" xfId="20917" xr:uid="{00000000-0005-0000-0000-00001F280000}"/>
    <cellStyle name="Migliaia 23 7 2 2 3" xfId="26219" xr:uid="{00000000-0005-0000-0000-000020280000}"/>
    <cellStyle name="Migliaia 23 7 2 3" xfId="18266" xr:uid="{00000000-0005-0000-0000-000021280000}"/>
    <cellStyle name="Migliaia 23 7 2 4" xfId="23568" xr:uid="{00000000-0005-0000-0000-000022280000}"/>
    <cellStyle name="Migliaia 23 7 3" xfId="13636" xr:uid="{00000000-0005-0000-0000-000023280000}"/>
    <cellStyle name="Migliaia 23 7 3 2" xfId="19454" xr:uid="{00000000-0005-0000-0000-000024280000}"/>
    <cellStyle name="Migliaia 23 7 3 3" xfId="24756" xr:uid="{00000000-0005-0000-0000-000025280000}"/>
    <cellStyle name="Migliaia 23 7 4" xfId="16803" xr:uid="{00000000-0005-0000-0000-000026280000}"/>
    <cellStyle name="Migliaia 23 7 5" xfId="22105" xr:uid="{00000000-0005-0000-0000-000027280000}"/>
    <cellStyle name="Migliaia 23 8" xfId="3022" xr:uid="{00000000-0005-0000-0000-000028280000}"/>
    <cellStyle name="Migliaia 23 8 2" xfId="12039" xr:uid="{00000000-0005-0000-0000-000029280000}"/>
    <cellStyle name="Migliaia 23 8 2 2" xfId="15572" xr:uid="{00000000-0005-0000-0000-00002A280000}"/>
    <cellStyle name="Migliaia 23 8 2 2 2" xfId="20918" xr:uid="{00000000-0005-0000-0000-00002B280000}"/>
    <cellStyle name="Migliaia 23 8 2 2 3" xfId="26220" xr:uid="{00000000-0005-0000-0000-00002C280000}"/>
    <cellStyle name="Migliaia 23 8 2 3" xfId="18267" xr:uid="{00000000-0005-0000-0000-00002D280000}"/>
    <cellStyle name="Migliaia 23 8 2 4" xfId="23569" xr:uid="{00000000-0005-0000-0000-00002E280000}"/>
    <cellStyle name="Migliaia 23 8 3" xfId="13637" xr:uid="{00000000-0005-0000-0000-00002F280000}"/>
    <cellStyle name="Migliaia 23 8 3 2" xfId="19455" xr:uid="{00000000-0005-0000-0000-000030280000}"/>
    <cellStyle name="Migliaia 23 8 3 3" xfId="24757" xr:uid="{00000000-0005-0000-0000-000031280000}"/>
    <cellStyle name="Migliaia 23 8 4" xfId="16804" xr:uid="{00000000-0005-0000-0000-000032280000}"/>
    <cellStyle name="Migliaia 23 8 5" xfId="22106" xr:uid="{00000000-0005-0000-0000-000033280000}"/>
    <cellStyle name="Migliaia 23 9" xfId="3023" xr:uid="{00000000-0005-0000-0000-000034280000}"/>
    <cellStyle name="Migliaia 23 9 2" xfId="13638" xr:uid="{00000000-0005-0000-0000-000035280000}"/>
    <cellStyle name="Migliaia 23 9 2 2" xfId="19456" xr:uid="{00000000-0005-0000-0000-000036280000}"/>
    <cellStyle name="Migliaia 23 9 2 3" xfId="24758" xr:uid="{00000000-0005-0000-0000-000037280000}"/>
    <cellStyle name="Migliaia 23 9 3" xfId="16805" xr:uid="{00000000-0005-0000-0000-000038280000}"/>
    <cellStyle name="Migliaia 23 9 4" xfId="22107" xr:uid="{00000000-0005-0000-0000-000039280000}"/>
    <cellStyle name="Migliaia 24" xfId="282" xr:uid="{00000000-0005-0000-0000-00003A280000}"/>
    <cellStyle name="Migliaia 24 10" xfId="13639" xr:uid="{00000000-0005-0000-0000-00003B280000}"/>
    <cellStyle name="Migliaia 24 10 2" xfId="19457" xr:uid="{00000000-0005-0000-0000-00003C280000}"/>
    <cellStyle name="Migliaia 24 10 3" xfId="24759" xr:uid="{00000000-0005-0000-0000-00003D280000}"/>
    <cellStyle name="Migliaia 24 11" xfId="16806" xr:uid="{00000000-0005-0000-0000-00003E280000}"/>
    <cellStyle name="Migliaia 24 12" xfId="22108"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40" xr:uid="{00000000-0005-0000-0000-000044280000}"/>
    <cellStyle name="Migliaia 24 2 2 2 2 2" xfId="19458" xr:uid="{00000000-0005-0000-0000-000045280000}"/>
    <cellStyle name="Migliaia 24 2 2 2 2 3" xfId="24760" xr:uid="{00000000-0005-0000-0000-000046280000}"/>
    <cellStyle name="Migliaia 24 2 2 2 3" xfId="16807" xr:uid="{00000000-0005-0000-0000-000047280000}"/>
    <cellStyle name="Migliaia 24 2 2 2 4" xfId="22109" xr:uid="{00000000-0005-0000-0000-000048280000}"/>
    <cellStyle name="Migliaia 24 2 2 3" xfId="12040" xr:uid="{00000000-0005-0000-0000-000049280000}"/>
    <cellStyle name="Migliaia 24 2 2 3 2" xfId="15573" xr:uid="{00000000-0005-0000-0000-00004A280000}"/>
    <cellStyle name="Migliaia 24 2 2 3 2 2" xfId="20919" xr:uid="{00000000-0005-0000-0000-00004B280000}"/>
    <cellStyle name="Migliaia 24 2 2 3 2 3" xfId="26221" xr:uid="{00000000-0005-0000-0000-00004C280000}"/>
    <cellStyle name="Migliaia 24 2 2 3 3" xfId="18268" xr:uid="{00000000-0005-0000-0000-00004D280000}"/>
    <cellStyle name="Migliaia 24 2 2 3 4" xfId="23570" xr:uid="{00000000-0005-0000-0000-00004E280000}"/>
    <cellStyle name="Migliaia 24 2 3" xfId="3028" xr:uid="{00000000-0005-0000-0000-00004F280000}"/>
    <cellStyle name="Migliaia 24 2 3 2" xfId="12041" xr:uid="{00000000-0005-0000-0000-000050280000}"/>
    <cellStyle name="Migliaia 24 2 3 2 2" xfId="15574" xr:uid="{00000000-0005-0000-0000-000051280000}"/>
    <cellStyle name="Migliaia 24 2 3 2 2 2" xfId="20920" xr:uid="{00000000-0005-0000-0000-000052280000}"/>
    <cellStyle name="Migliaia 24 2 3 2 2 3" xfId="26222" xr:uid="{00000000-0005-0000-0000-000053280000}"/>
    <cellStyle name="Migliaia 24 2 3 2 3" xfId="18269" xr:uid="{00000000-0005-0000-0000-000054280000}"/>
    <cellStyle name="Migliaia 24 2 3 2 4" xfId="23571" xr:uid="{00000000-0005-0000-0000-000055280000}"/>
    <cellStyle name="Migliaia 24 2 3 3" xfId="13641" xr:uid="{00000000-0005-0000-0000-000056280000}"/>
    <cellStyle name="Migliaia 24 2 3 3 2" xfId="19459" xr:uid="{00000000-0005-0000-0000-000057280000}"/>
    <cellStyle name="Migliaia 24 2 3 3 3" xfId="24761" xr:uid="{00000000-0005-0000-0000-000058280000}"/>
    <cellStyle name="Migliaia 24 2 3 4" xfId="16808" xr:uid="{00000000-0005-0000-0000-000059280000}"/>
    <cellStyle name="Migliaia 24 2 3 5" xfId="22110" xr:uid="{00000000-0005-0000-0000-00005A280000}"/>
    <cellStyle name="Migliaia 24 2 4" xfId="3029" xr:uid="{00000000-0005-0000-0000-00005B280000}"/>
    <cellStyle name="Migliaia 24 2 4 2" xfId="13642" xr:uid="{00000000-0005-0000-0000-00005C280000}"/>
    <cellStyle name="Migliaia 24 2 4 2 2" xfId="19460" xr:uid="{00000000-0005-0000-0000-00005D280000}"/>
    <cellStyle name="Migliaia 24 2 4 2 3" xfId="24762" xr:uid="{00000000-0005-0000-0000-00005E280000}"/>
    <cellStyle name="Migliaia 24 2 4 3" xfId="16809" xr:uid="{00000000-0005-0000-0000-00005F280000}"/>
    <cellStyle name="Migliaia 24 2 4 4" xfId="22111" xr:uid="{00000000-0005-0000-0000-000060280000}"/>
    <cellStyle name="Migliaia 24 2 5" xfId="3030" xr:uid="{00000000-0005-0000-0000-000061280000}"/>
    <cellStyle name="Migliaia 24 2 5 2" xfId="13643" xr:uid="{00000000-0005-0000-0000-000062280000}"/>
    <cellStyle name="Migliaia 24 2 5 2 2" xfId="19461" xr:uid="{00000000-0005-0000-0000-000063280000}"/>
    <cellStyle name="Migliaia 24 2 5 2 3" xfId="24763" xr:uid="{00000000-0005-0000-0000-000064280000}"/>
    <cellStyle name="Migliaia 24 2 5 3" xfId="16810" xr:uid="{00000000-0005-0000-0000-000065280000}"/>
    <cellStyle name="Migliaia 24 2 5 4" xfId="22112" xr:uid="{00000000-0005-0000-0000-000066280000}"/>
    <cellStyle name="Migliaia 24 2 6" xfId="3031" xr:uid="{00000000-0005-0000-0000-000067280000}"/>
    <cellStyle name="Migliaia 24 2 6 2" xfId="13644" xr:uid="{00000000-0005-0000-0000-000068280000}"/>
    <cellStyle name="Migliaia 24 2 6 2 2" xfId="19462" xr:uid="{00000000-0005-0000-0000-000069280000}"/>
    <cellStyle name="Migliaia 24 2 6 2 3" xfId="24764" xr:uid="{00000000-0005-0000-0000-00006A280000}"/>
    <cellStyle name="Migliaia 24 2 6 3" xfId="16811" xr:uid="{00000000-0005-0000-0000-00006B280000}"/>
    <cellStyle name="Migliaia 24 2 6 4" xfId="22113"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5" xr:uid="{00000000-0005-0000-0000-000072280000}"/>
    <cellStyle name="Migliaia 24 3 2 2 2 2 2" xfId="19463" xr:uid="{00000000-0005-0000-0000-000073280000}"/>
    <cellStyle name="Migliaia 24 3 2 2 2 2 3" xfId="24765" xr:uid="{00000000-0005-0000-0000-000074280000}"/>
    <cellStyle name="Migliaia 24 3 2 2 2 3" xfId="16812" xr:uid="{00000000-0005-0000-0000-000075280000}"/>
    <cellStyle name="Migliaia 24 3 2 2 2 4" xfId="22114" xr:uid="{00000000-0005-0000-0000-000076280000}"/>
    <cellStyle name="Migliaia 24 3 2 3" xfId="3036" xr:uid="{00000000-0005-0000-0000-000077280000}"/>
    <cellStyle name="Migliaia 24 3 2 3 2" xfId="13646" xr:uid="{00000000-0005-0000-0000-000078280000}"/>
    <cellStyle name="Migliaia 24 3 2 3 2 2" xfId="19464" xr:uid="{00000000-0005-0000-0000-000079280000}"/>
    <cellStyle name="Migliaia 24 3 2 3 2 3" xfId="24766" xr:uid="{00000000-0005-0000-0000-00007A280000}"/>
    <cellStyle name="Migliaia 24 3 2 3 3" xfId="16813" xr:uid="{00000000-0005-0000-0000-00007B280000}"/>
    <cellStyle name="Migliaia 24 3 2 3 4" xfId="22115" xr:uid="{00000000-0005-0000-0000-00007C280000}"/>
    <cellStyle name="Migliaia 24 3 2 4" xfId="3037" xr:uid="{00000000-0005-0000-0000-00007D280000}"/>
    <cellStyle name="Migliaia 24 3 2 4 2" xfId="13647" xr:uid="{00000000-0005-0000-0000-00007E280000}"/>
    <cellStyle name="Migliaia 24 3 2 4 2 2" xfId="19465" xr:uid="{00000000-0005-0000-0000-00007F280000}"/>
    <cellStyle name="Migliaia 24 3 2 4 2 3" xfId="24767" xr:uid="{00000000-0005-0000-0000-000080280000}"/>
    <cellStyle name="Migliaia 24 3 2 4 3" xfId="16814" xr:uid="{00000000-0005-0000-0000-000081280000}"/>
    <cellStyle name="Migliaia 24 3 2 4 4" xfId="22116" xr:uid="{00000000-0005-0000-0000-000082280000}"/>
    <cellStyle name="Migliaia 24 3 2 5" xfId="3038" xr:uid="{00000000-0005-0000-0000-000083280000}"/>
    <cellStyle name="Migliaia 24 3 2 5 2" xfId="13648" xr:uid="{00000000-0005-0000-0000-000084280000}"/>
    <cellStyle name="Migliaia 24 3 2 5 2 2" xfId="19466" xr:uid="{00000000-0005-0000-0000-000085280000}"/>
    <cellStyle name="Migliaia 24 3 2 5 2 3" xfId="24768" xr:uid="{00000000-0005-0000-0000-000086280000}"/>
    <cellStyle name="Migliaia 24 3 2 5 3" xfId="16815" xr:uid="{00000000-0005-0000-0000-000087280000}"/>
    <cellStyle name="Migliaia 24 3 2 5 4" xfId="22117" xr:uid="{00000000-0005-0000-0000-000088280000}"/>
    <cellStyle name="Migliaia 24 3 2 6" xfId="3039" xr:uid="{00000000-0005-0000-0000-000089280000}"/>
    <cellStyle name="Migliaia 24 3 2 6 2" xfId="13649" xr:uid="{00000000-0005-0000-0000-00008A280000}"/>
    <cellStyle name="Migliaia 24 3 2 6 2 2" xfId="19467" xr:uid="{00000000-0005-0000-0000-00008B280000}"/>
    <cellStyle name="Migliaia 24 3 2 6 2 3" xfId="24769" xr:uid="{00000000-0005-0000-0000-00008C280000}"/>
    <cellStyle name="Migliaia 24 3 2 6 3" xfId="16816" xr:uid="{00000000-0005-0000-0000-00008D280000}"/>
    <cellStyle name="Migliaia 24 3 2 6 4" xfId="22118" xr:uid="{00000000-0005-0000-0000-00008E280000}"/>
    <cellStyle name="Migliaia 24 3 3" xfId="3040" xr:uid="{00000000-0005-0000-0000-00008F280000}"/>
    <cellStyle name="Migliaia 24 3 3 2" xfId="3041" xr:uid="{00000000-0005-0000-0000-000090280000}"/>
    <cellStyle name="Migliaia 24 3 3 2 2" xfId="13651" xr:uid="{00000000-0005-0000-0000-000091280000}"/>
    <cellStyle name="Migliaia 24 3 3 2 2 2" xfId="19469" xr:uid="{00000000-0005-0000-0000-000092280000}"/>
    <cellStyle name="Migliaia 24 3 3 2 2 3" xfId="24771" xr:uid="{00000000-0005-0000-0000-000093280000}"/>
    <cellStyle name="Migliaia 24 3 3 2 3" xfId="16818" xr:uid="{00000000-0005-0000-0000-000094280000}"/>
    <cellStyle name="Migliaia 24 3 3 2 4" xfId="22120" xr:uid="{00000000-0005-0000-0000-000095280000}"/>
    <cellStyle name="Migliaia 24 3 3 3" xfId="3042" xr:uid="{00000000-0005-0000-0000-000096280000}"/>
    <cellStyle name="Migliaia 24 3 3 3 2" xfId="13652" xr:uid="{00000000-0005-0000-0000-000097280000}"/>
    <cellStyle name="Migliaia 24 3 3 3 2 2" xfId="19470" xr:uid="{00000000-0005-0000-0000-000098280000}"/>
    <cellStyle name="Migliaia 24 3 3 3 2 3" xfId="24772" xr:uid="{00000000-0005-0000-0000-000099280000}"/>
    <cellStyle name="Migliaia 24 3 3 3 3" xfId="16819" xr:uid="{00000000-0005-0000-0000-00009A280000}"/>
    <cellStyle name="Migliaia 24 3 3 3 4" xfId="22121" xr:uid="{00000000-0005-0000-0000-00009B280000}"/>
    <cellStyle name="Migliaia 24 3 3 4" xfId="3043" xr:uid="{00000000-0005-0000-0000-00009C280000}"/>
    <cellStyle name="Migliaia 24 3 3 4 2" xfId="13653" xr:uid="{00000000-0005-0000-0000-00009D280000}"/>
    <cellStyle name="Migliaia 24 3 3 4 2 2" xfId="19471" xr:uid="{00000000-0005-0000-0000-00009E280000}"/>
    <cellStyle name="Migliaia 24 3 3 4 2 3" xfId="24773" xr:uid="{00000000-0005-0000-0000-00009F280000}"/>
    <cellStyle name="Migliaia 24 3 3 4 3" xfId="16820" xr:uid="{00000000-0005-0000-0000-0000A0280000}"/>
    <cellStyle name="Migliaia 24 3 3 4 4" xfId="22122" xr:uid="{00000000-0005-0000-0000-0000A1280000}"/>
    <cellStyle name="Migliaia 24 3 3 5" xfId="3044" xr:uid="{00000000-0005-0000-0000-0000A2280000}"/>
    <cellStyle name="Migliaia 24 3 3 5 2" xfId="13654" xr:uid="{00000000-0005-0000-0000-0000A3280000}"/>
    <cellStyle name="Migliaia 24 3 3 5 2 2" xfId="19472" xr:uid="{00000000-0005-0000-0000-0000A4280000}"/>
    <cellStyle name="Migliaia 24 3 3 5 2 3" xfId="24774" xr:uid="{00000000-0005-0000-0000-0000A5280000}"/>
    <cellStyle name="Migliaia 24 3 3 5 3" xfId="16821" xr:uid="{00000000-0005-0000-0000-0000A6280000}"/>
    <cellStyle name="Migliaia 24 3 3 5 4" xfId="22123" xr:uid="{00000000-0005-0000-0000-0000A7280000}"/>
    <cellStyle name="Migliaia 24 3 3 6" xfId="13650" xr:uid="{00000000-0005-0000-0000-0000A8280000}"/>
    <cellStyle name="Migliaia 24 3 3 6 2" xfId="19468" xr:uid="{00000000-0005-0000-0000-0000A9280000}"/>
    <cellStyle name="Migliaia 24 3 3 6 3" xfId="24770" xr:uid="{00000000-0005-0000-0000-0000AA280000}"/>
    <cellStyle name="Migliaia 24 3 3 7" xfId="16817" xr:uid="{00000000-0005-0000-0000-0000AB280000}"/>
    <cellStyle name="Migliaia 24 3 3 8" xfId="22119" xr:uid="{00000000-0005-0000-0000-0000AC280000}"/>
    <cellStyle name="Migliaia 24 3 4" xfId="3045" xr:uid="{00000000-0005-0000-0000-0000AD280000}"/>
    <cellStyle name="Migliaia 24 3 4 2" xfId="12042" xr:uid="{00000000-0005-0000-0000-0000AE280000}"/>
    <cellStyle name="Migliaia 24 3 4 3" xfId="12043" xr:uid="{00000000-0005-0000-0000-0000AF280000}"/>
    <cellStyle name="Migliaia 24 3 4 3 2" xfId="15575" xr:uid="{00000000-0005-0000-0000-0000B0280000}"/>
    <cellStyle name="Migliaia 24 3 4 3 2 2" xfId="20921" xr:uid="{00000000-0005-0000-0000-0000B1280000}"/>
    <cellStyle name="Migliaia 24 3 4 3 2 3" xfId="26223" xr:uid="{00000000-0005-0000-0000-0000B2280000}"/>
    <cellStyle name="Migliaia 24 3 4 3 3" xfId="18270" xr:uid="{00000000-0005-0000-0000-0000B3280000}"/>
    <cellStyle name="Migliaia 24 3 4 3 4" xfId="23572" xr:uid="{00000000-0005-0000-0000-0000B4280000}"/>
    <cellStyle name="Migliaia 24 3 4 4" xfId="13655" xr:uid="{00000000-0005-0000-0000-0000B5280000}"/>
    <cellStyle name="Migliaia 24 3 4 4 2" xfId="19473" xr:uid="{00000000-0005-0000-0000-0000B6280000}"/>
    <cellStyle name="Migliaia 24 3 4 4 3" xfId="24775" xr:uid="{00000000-0005-0000-0000-0000B7280000}"/>
    <cellStyle name="Migliaia 24 3 4 5" xfId="16822" xr:uid="{00000000-0005-0000-0000-0000B8280000}"/>
    <cellStyle name="Migliaia 24 3 4 6" xfId="22124" xr:uid="{00000000-0005-0000-0000-0000B9280000}"/>
    <cellStyle name="Migliaia 24 3 5" xfId="3046" xr:uid="{00000000-0005-0000-0000-0000BA280000}"/>
    <cellStyle name="Migliaia 24 3 5 2" xfId="12044" xr:uid="{00000000-0005-0000-0000-0000BB280000}"/>
    <cellStyle name="Migliaia 24 3 5 2 2" xfId="15576" xr:uid="{00000000-0005-0000-0000-0000BC280000}"/>
    <cellStyle name="Migliaia 24 3 5 2 2 2" xfId="20922" xr:uid="{00000000-0005-0000-0000-0000BD280000}"/>
    <cellStyle name="Migliaia 24 3 5 2 2 3" xfId="26224" xr:uid="{00000000-0005-0000-0000-0000BE280000}"/>
    <cellStyle name="Migliaia 24 3 5 2 3" xfId="18271" xr:uid="{00000000-0005-0000-0000-0000BF280000}"/>
    <cellStyle name="Migliaia 24 3 5 2 4" xfId="23573" xr:uid="{00000000-0005-0000-0000-0000C0280000}"/>
    <cellStyle name="Migliaia 24 3 5 3" xfId="13656" xr:uid="{00000000-0005-0000-0000-0000C1280000}"/>
    <cellStyle name="Migliaia 24 3 5 3 2" xfId="19474" xr:uid="{00000000-0005-0000-0000-0000C2280000}"/>
    <cellStyle name="Migliaia 24 3 5 3 3" xfId="24776" xr:uid="{00000000-0005-0000-0000-0000C3280000}"/>
    <cellStyle name="Migliaia 24 3 5 4" xfId="16823" xr:uid="{00000000-0005-0000-0000-0000C4280000}"/>
    <cellStyle name="Migliaia 24 3 5 5" xfId="22125" xr:uid="{00000000-0005-0000-0000-0000C5280000}"/>
    <cellStyle name="Migliaia 24 3 6" xfId="3047" xr:uid="{00000000-0005-0000-0000-0000C6280000}"/>
    <cellStyle name="Migliaia 24 3 6 2" xfId="13657" xr:uid="{00000000-0005-0000-0000-0000C7280000}"/>
    <cellStyle name="Migliaia 24 3 6 2 2" xfId="19475" xr:uid="{00000000-0005-0000-0000-0000C8280000}"/>
    <cellStyle name="Migliaia 24 3 6 2 3" xfId="24777" xr:uid="{00000000-0005-0000-0000-0000C9280000}"/>
    <cellStyle name="Migliaia 24 3 6 3" xfId="16824" xr:uid="{00000000-0005-0000-0000-0000CA280000}"/>
    <cellStyle name="Migliaia 24 3 6 4" xfId="22126" xr:uid="{00000000-0005-0000-0000-0000CB280000}"/>
    <cellStyle name="Migliaia 24 3 7" xfId="3048" xr:uid="{00000000-0005-0000-0000-0000CC280000}"/>
    <cellStyle name="Migliaia 24 3 7 2" xfId="13658" xr:uid="{00000000-0005-0000-0000-0000CD280000}"/>
    <cellStyle name="Migliaia 24 3 7 2 2" xfId="19476" xr:uid="{00000000-0005-0000-0000-0000CE280000}"/>
    <cellStyle name="Migliaia 24 3 7 2 3" xfId="24778" xr:uid="{00000000-0005-0000-0000-0000CF280000}"/>
    <cellStyle name="Migliaia 24 3 7 3" xfId="16825" xr:uid="{00000000-0005-0000-0000-0000D0280000}"/>
    <cellStyle name="Migliaia 24 3 7 4" xfId="22127" xr:uid="{00000000-0005-0000-0000-0000D1280000}"/>
    <cellStyle name="Migliaia 24 3 8" xfId="3049" xr:uid="{00000000-0005-0000-0000-0000D2280000}"/>
    <cellStyle name="Migliaia 24 3 8 2" xfId="13659" xr:uid="{00000000-0005-0000-0000-0000D3280000}"/>
    <cellStyle name="Migliaia 24 3 8 2 2" xfId="19477" xr:uid="{00000000-0005-0000-0000-0000D4280000}"/>
    <cellStyle name="Migliaia 24 3 8 2 3" xfId="24779" xr:uid="{00000000-0005-0000-0000-0000D5280000}"/>
    <cellStyle name="Migliaia 24 3 8 3" xfId="16826" xr:uid="{00000000-0005-0000-0000-0000D6280000}"/>
    <cellStyle name="Migliaia 24 3 8 4" xfId="22128"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60" xr:uid="{00000000-0005-0000-0000-0000DB280000}"/>
    <cellStyle name="Migliaia 24 4 2 2 2 2" xfId="19478" xr:uid="{00000000-0005-0000-0000-0000DC280000}"/>
    <cellStyle name="Migliaia 24 4 2 2 2 3" xfId="24780" xr:uid="{00000000-0005-0000-0000-0000DD280000}"/>
    <cellStyle name="Migliaia 24 4 2 2 3" xfId="16827" xr:uid="{00000000-0005-0000-0000-0000DE280000}"/>
    <cellStyle name="Migliaia 24 4 2 2 4" xfId="22129" xr:uid="{00000000-0005-0000-0000-0000DF280000}"/>
    <cellStyle name="Migliaia 24 4 2 3" xfId="3053" xr:uid="{00000000-0005-0000-0000-0000E0280000}"/>
    <cellStyle name="Migliaia 24 4 2 3 2" xfId="13661" xr:uid="{00000000-0005-0000-0000-0000E1280000}"/>
    <cellStyle name="Migliaia 24 4 2 3 2 2" xfId="19479" xr:uid="{00000000-0005-0000-0000-0000E2280000}"/>
    <cellStyle name="Migliaia 24 4 2 3 2 3" xfId="24781" xr:uid="{00000000-0005-0000-0000-0000E3280000}"/>
    <cellStyle name="Migliaia 24 4 2 3 3" xfId="16828" xr:uid="{00000000-0005-0000-0000-0000E4280000}"/>
    <cellStyle name="Migliaia 24 4 2 3 4" xfId="22130" xr:uid="{00000000-0005-0000-0000-0000E5280000}"/>
    <cellStyle name="Migliaia 24 4 3" xfId="3054" xr:uid="{00000000-0005-0000-0000-0000E6280000}"/>
    <cellStyle name="Migliaia 24 4 3 2" xfId="13662" xr:uid="{00000000-0005-0000-0000-0000E7280000}"/>
    <cellStyle name="Migliaia 24 4 3 2 2" xfId="19480" xr:uid="{00000000-0005-0000-0000-0000E8280000}"/>
    <cellStyle name="Migliaia 24 4 3 2 3" xfId="24782" xr:uid="{00000000-0005-0000-0000-0000E9280000}"/>
    <cellStyle name="Migliaia 24 4 3 3" xfId="16829" xr:uid="{00000000-0005-0000-0000-0000EA280000}"/>
    <cellStyle name="Migliaia 24 4 3 4" xfId="22131" xr:uid="{00000000-0005-0000-0000-0000EB280000}"/>
    <cellStyle name="Migliaia 24 4 4" xfId="3055" xr:uid="{00000000-0005-0000-0000-0000EC280000}"/>
    <cellStyle name="Migliaia 24 4 4 2" xfId="13663" xr:uid="{00000000-0005-0000-0000-0000ED280000}"/>
    <cellStyle name="Migliaia 24 4 4 2 2" xfId="19481" xr:uid="{00000000-0005-0000-0000-0000EE280000}"/>
    <cellStyle name="Migliaia 24 4 4 2 3" xfId="24783" xr:uid="{00000000-0005-0000-0000-0000EF280000}"/>
    <cellStyle name="Migliaia 24 4 4 3" xfId="16830" xr:uid="{00000000-0005-0000-0000-0000F0280000}"/>
    <cellStyle name="Migliaia 24 4 4 4" xfId="22132" xr:uid="{00000000-0005-0000-0000-0000F1280000}"/>
    <cellStyle name="Migliaia 24 4 5" xfId="3056" xr:uid="{00000000-0005-0000-0000-0000F2280000}"/>
    <cellStyle name="Migliaia 24 4 5 2" xfId="13664" xr:uid="{00000000-0005-0000-0000-0000F3280000}"/>
    <cellStyle name="Migliaia 24 4 5 2 2" xfId="19482" xr:uid="{00000000-0005-0000-0000-0000F4280000}"/>
    <cellStyle name="Migliaia 24 4 5 2 3" xfId="24784" xr:uid="{00000000-0005-0000-0000-0000F5280000}"/>
    <cellStyle name="Migliaia 24 4 5 3" xfId="16831" xr:uid="{00000000-0005-0000-0000-0000F6280000}"/>
    <cellStyle name="Migliaia 24 4 5 4" xfId="22133" xr:uid="{00000000-0005-0000-0000-0000F7280000}"/>
    <cellStyle name="Migliaia 24 4 6" xfId="3057" xr:uid="{00000000-0005-0000-0000-0000F8280000}"/>
    <cellStyle name="Migliaia 24 4 6 2" xfId="13665" xr:uid="{00000000-0005-0000-0000-0000F9280000}"/>
    <cellStyle name="Migliaia 24 4 6 2 2" xfId="19483" xr:uid="{00000000-0005-0000-0000-0000FA280000}"/>
    <cellStyle name="Migliaia 24 4 6 2 3" xfId="24785" xr:uid="{00000000-0005-0000-0000-0000FB280000}"/>
    <cellStyle name="Migliaia 24 4 6 3" xfId="16832" xr:uid="{00000000-0005-0000-0000-0000FC280000}"/>
    <cellStyle name="Migliaia 24 4 6 4" xfId="22134" xr:uid="{00000000-0005-0000-0000-0000FD280000}"/>
    <cellStyle name="Migliaia 24 4 7" xfId="3058" xr:uid="{00000000-0005-0000-0000-0000FE280000}"/>
    <cellStyle name="Migliaia 24 4 7 2" xfId="13666" xr:uid="{00000000-0005-0000-0000-0000FF280000}"/>
    <cellStyle name="Migliaia 24 4 7 2 2" xfId="19484" xr:uid="{00000000-0005-0000-0000-000000290000}"/>
    <cellStyle name="Migliaia 24 4 7 2 3" xfId="24786" xr:uid="{00000000-0005-0000-0000-000001290000}"/>
    <cellStyle name="Migliaia 24 4 7 3" xfId="16833" xr:uid="{00000000-0005-0000-0000-000002290000}"/>
    <cellStyle name="Migliaia 24 4 7 4" xfId="22135" xr:uid="{00000000-0005-0000-0000-000003290000}"/>
    <cellStyle name="Migliaia 24 5" xfId="3059" xr:uid="{00000000-0005-0000-0000-000004290000}"/>
    <cellStyle name="Migliaia 24 5 2" xfId="3060" xr:uid="{00000000-0005-0000-0000-000005290000}"/>
    <cellStyle name="Migliaia 24 5 2 2" xfId="13667" xr:uid="{00000000-0005-0000-0000-000006290000}"/>
    <cellStyle name="Migliaia 24 5 2 2 2" xfId="19485" xr:uid="{00000000-0005-0000-0000-000007290000}"/>
    <cellStyle name="Migliaia 24 5 2 2 3" xfId="24787" xr:uid="{00000000-0005-0000-0000-000008290000}"/>
    <cellStyle name="Migliaia 24 5 2 3" xfId="16834" xr:uid="{00000000-0005-0000-0000-000009290000}"/>
    <cellStyle name="Migliaia 24 5 2 4" xfId="22136" xr:uid="{00000000-0005-0000-0000-00000A290000}"/>
    <cellStyle name="Migliaia 24 5 3" xfId="3061" xr:uid="{00000000-0005-0000-0000-00000B290000}"/>
    <cellStyle name="Migliaia 24 5 3 2" xfId="13668" xr:uid="{00000000-0005-0000-0000-00000C290000}"/>
    <cellStyle name="Migliaia 24 5 3 2 2" xfId="19486" xr:uid="{00000000-0005-0000-0000-00000D290000}"/>
    <cellStyle name="Migliaia 24 5 3 2 3" xfId="24788" xr:uid="{00000000-0005-0000-0000-00000E290000}"/>
    <cellStyle name="Migliaia 24 5 3 3" xfId="16835" xr:uid="{00000000-0005-0000-0000-00000F290000}"/>
    <cellStyle name="Migliaia 24 5 3 4" xfId="22137" xr:uid="{00000000-0005-0000-0000-000010290000}"/>
    <cellStyle name="Migliaia 24 5 4" xfId="3062" xr:uid="{00000000-0005-0000-0000-000011290000}"/>
    <cellStyle name="Migliaia 24 5 4 2" xfId="13669" xr:uid="{00000000-0005-0000-0000-000012290000}"/>
    <cellStyle name="Migliaia 24 5 4 2 2" xfId="19487" xr:uid="{00000000-0005-0000-0000-000013290000}"/>
    <cellStyle name="Migliaia 24 5 4 2 3" xfId="24789" xr:uid="{00000000-0005-0000-0000-000014290000}"/>
    <cellStyle name="Migliaia 24 5 4 3" xfId="16836" xr:uid="{00000000-0005-0000-0000-000015290000}"/>
    <cellStyle name="Migliaia 24 5 4 4" xfId="22138" xr:uid="{00000000-0005-0000-0000-000016290000}"/>
    <cellStyle name="Migliaia 24 5 5" xfId="3063" xr:uid="{00000000-0005-0000-0000-000017290000}"/>
    <cellStyle name="Migliaia 24 5 5 2" xfId="13670" xr:uid="{00000000-0005-0000-0000-000018290000}"/>
    <cellStyle name="Migliaia 24 5 5 2 2" xfId="19488" xr:uid="{00000000-0005-0000-0000-000019290000}"/>
    <cellStyle name="Migliaia 24 5 5 2 3" xfId="24790" xr:uid="{00000000-0005-0000-0000-00001A290000}"/>
    <cellStyle name="Migliaia 24 5 5 3" xfId="16837" xr:uid="{00000000-0005-0000-0000-00001B290000}"/>
    <cellStyle name="Migliaia 24 5 5 4" xfId="22139" xr:uid="{00000000-0005-0000-0000-00001C290000}"/>
    <cellStyle name="Migliaia 24 5 6" xfId="3064" xr:uid="{00000000-0005-0000-0000-00001D290000}"/>
    <cellStyle name="Migliaia 24 5 6 2" xfId="13671" xr:uid="{00000000-0005-0000-0000-00001E290000}"/>
    <cellStyle name="Migliaia 24 5 6 2 2" xfId="19489" xr:uid="{00000000-0005-0000-0000-00001F290000}"/>
    <cellStyle name="Migliaia 24 5 6 2 3" xfId="24791" xr:uid="{00000000-0005-0000-0000-000020290000}"/>
    <cellStyle name="Migliaia 24 5 6 3" xfId="16838" xr:uid="{00000000-0005-0000-0000-000021290000}"/>
    <cellStyle name="Migliaia 24 5 6 4" xfId="22140" xr:uid="{00000000-0005-0000-0000-000022290000}"/>
    <cellStyle name="Migliaia 24 6" xfId="3065" xr:uid="{00000000-0005-0000-0000-000023290000}"/>
    <cellStyle name="Migliaia 24 6 2" xfId="12045" xr:uid="{00000000-0005-0000-0000-000024290000}"/>
    <cellStyle name="Migliaia 24 6 3" xfId="12046" xr:uid="{00000000-0005-0000-0000-000025290000}"/>
    <cellStyle name="Migliaia 24 6 3 2" xfId="15577" xr:uid="{00000000-0005-0000-0000-000026290000}"/>
    <cellStyle name="Migliaia 24 6 3 2 2" xfId="20923" xr:uid="{00000000-0005-0000-0000-000027290000}"/>
    <cellStyle name="Migliaia 24 6 3 2 3" xfId="26225" xr:uid="{00000000-0005-0000-0000-000028290000}"/>
    <cellStyle name="Migliaia 24 6 3 3" xfId="18272" xr:uid="{00000000-0005-0000-0000-000029290000}"/>
    <cellStyle name="Migliaia 24 6 3 4" xfId="23574" xr:uid="{00000000-0005-0000-0000-00002A290000}"/>
    <cellStyle name="Migliaia 24 6 4" xfId="13672" xr:uid="{00000000-0005-0000-0000-00002B290000}"/>
    <cellStyle name="Migliaia 24 6 4 2" xfId="19490" xr:uid="{00000000-0005-0000-0000-00002C290000}"/>
    <cellStyle name="Migliaia 24 6 4 3" xfId="24792" xr:uid="{00000000-0005-0000-0000-00002D290000}"/>
    <cellStyle name="Migliaia 24 6 5" xfId="16839" xr:uid="{00000000-0005-0000-0000-00002E290000}"/>
    <cellStyle name="Migliaia 24 6 6" xfId="22141" xr:uid="{00000000-0005-0000-0000-00002F290000}"/>
    <cellStyle name="Migliaia 24 7" xfId="3066" xr:uid="{00000000-0005-0000-0000-000030290000}"/>
    <cellStyle name="Migliaia 24 7 2" xfId="12047" xr:uid="{00000000-0005-0000-0000-000031290000}"/>
    <cellStyle name="Migliaia 24 7 2 2" xfId="15578" xr:uid="{00000000-0005-0000-0000-000032290000}"/>
    <cellStyle name="Migliaia 24 7 2 2 2" xfId="20924" xr:uid="{00000000-0005-0000-0000-000033290000}"/>
    <cellStyle name="Migliaia 24 7 2 2 3" xfId="26226" xr:uid="{00000000-0005-0000-0000-000034290000}"/>
    <cellStyle name="Migliaia 24 7 2 3" xfId="18273" xr:uid="{00000000-0005-0000-0000-000035290000}"/>
    <cellStyle name="Migliaia 24 7 2 4" xfId="23575" xr:uid="{00000000-0005-0000-0000-000036290000}"/>
    <cellStyle name="Migliaia 24 7 3" xfId="13673" xr:uid="{00000000-0005-0000-0000-000037290000}"/>
    <cellStyle name="Migliaia 24 7 3 2" xfId="19491" xr:uid="{00000000-0005-0000-0000-000038290000}"/>
    <cellStyle name="Migliaia 24 7 3 3" xfId="24793" xr:uid="{00000000-0005-0000-0000-000039290000}"/>
    <cellStyle name="Migliaia 24 7 4" xfId="16840" xr:uid="{00000000-0005-0000-0000-00003A290000}"/>
    <cellStyle name="Migliaia 24 7 5" xfId="22142" xr:uid="{00000000-0005-0000-0000-00003B290000}"/>
    <cellStyle name="Migliaia 24 8" xfId="3067" xr:uid="{00000000-0005-0000-0000-00003C290000}"/>
    <cellStyle name="Migliaia 24 8 2" xfId="12048" xr:uid="{00000000-0005-0000-0000-00003D290000}"/>
    <cellStyle name="Migliaia 24 8 2 2" xfId="15579" xr:uid="{00000000-0005-0000-0000-00003E290000}"/>
    <cellStyle name="Migliaia 24 8 2 2 2" xfId="20925" xr:uid="{00000000-0005-0000-0000-00003F290000}"/>
    <cellStyle name="Migliaia 24 8 2 2 3" xfId="26227" xr:uid="{00000000-0005-0000-0000-000040290000}"/>
    <cellStyle name="Migliaia 24 8 2 3" xfId="18274" xr:uid="{00000000-0005-0000-0000-000041290000}"/>
    <cellStyle name="Migliaia 24 8 2 4" xfId="23576" xr:uid="{00000000-0005-0000-0000-000042290000}"/>
    <cellStyle name="Migliaia 24 8 3" xfId="13674" xr:uid="{00000000-0005-0000-0000-000043290000}"/>
    <cellStyle name="Migliaia 24 8 3 2" xfId="19492" xr:uid="{00000000-0005-0000-0000-000044290000}"/>
    <cellStyle name="Migliaia 24 8 3 3" xfId="24794" xr:uid="{00000000-0005-0000-0000-000045290000}"/>
    <cellStyle name="Migliaia 24 8 4" xfId="16841" xr:uid="{00000000-0005-0000-0000-000046290000}"/>
    <cellStyle name="Migliaia 24 8 5" xfId="22143" xr:uid="{00000000-0005-0000-0000-000047290000}"/>
    <cellStyle name="Migliaia 24 9" xfId="3068" xr:uid="{00000000-0005-0000-0000-000048290000}"/>
    <cellStyle name="Migliaia 24 9 2" xfId="13675" xr:uid="{00000000-0005-0000-0000-000049290000}"/>
    <cellStyle name="Migliaia 24 9 2 2" xfId="19493" xr:uid="{00000000-0005-0000-0000-00004A290000}"/>
    <cellStyle name="Migliaia 24 9 2 3" xfId="24795" xr:uid="{00000000-0005-0000-0000-00004B290000}"/>
    <cellStyle name="Migliaia 24 9 3" xfId="16842" xr:uid="{00000000-0005-0000-0000-00004C290000}"/>
    <cellStyle name="Migliaia 24 9 4" xfId="22144" xr:uid="{00000000-0005-0000-0000-00004D290000}"/>
    <cellStyle name="Migliaia 25" xfId="284" xr:uid="{00000000-0005-0000-0000-00004E290000}"/>
    <cellStyle name="Migliaia 25 10" xfId="13676" xr:uid="{00000000-0005-0000-0000-00004F290000}"/>
    <cellStyle name="Migliaia 25 10 2" xfId="19494" xr:uid="{00000000-0005-0000-0000-000050290000}"/>
    <cellStyle name="Migliaia 25 10 3" xfId="24796" xr:uid="{00000000-0005-0000-0000-000051290000}"/>
    <cellStyle name="Migliaia 25 11" xfId="16843" xr:uid="{00000000-0005-0000-0000-000052290000}"/>
    <cellStyle name="Migliaia 25 12" xfId="22145"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7" xr:uid="{00000000-0005-0000-0000-000058290000}"/>
    <cellStyle name="Migliaia 25 2 2 2 2 2" xfId="19495" xr:uid="{00000000-0005-0000-0000-000059290000}"/>
    <cellStyle name="Migliaia 25 2 2 2 2 3" xfId="24797" xr:uid="{00000000-0005-0000-0000-00005A290000}"/>
    <cellStyle name="Migliaia 25 2 2 2 3" xfId="16844" xr:uid="{00000000-0005-0000-0000-00005B290000}"/>
    <cellStyle name="Migliaia 25 2 2 2 4" xfId="22146" xr:uid="{00000000-0005-0000-0000-00005C290000}"/>
    <cellStyle name="Migliaia 25 2 2 3" xfId="12049" xr:uid="{00000000-0005-0000-0000-00005D290000}"/>
    <cellStyle name="Migliaia 25 2 2 3 2" xfId="15580" xr:uid="{00000000-0005-0000-0000-00005E290000}"/>
    <cellStyle name="Migliaia 25 2 2 3 2 2" xfId="20926" xr:uid="{00000000-0005-0000-0000-00005F290000}"/>
    <cellStyle name="Migliaia 25 2 2 3 2 3" xfId="26228" xr:uid="{00000000-0005-0000-0000-000060290000}"/>
    <cellStyle name="Migliaia 25 2 2 3 3" xfId="18275" xr:uid="{00000000-0005-0000-0000-000061290000}"/>
    <cellStyle name="Migliaia 25 2 2 3 4" xfId="23577" xr:uid="{00000000-0005-0000-0000-000062290000}"/>
    <cellStyle name="Migliaia 25 2 3" xfId="3073" xr:uid="{00000000-0005-0000-0000-000063290000}"/>
    <cellStyle name="Migliaia 25 2 3 2" xfId="12050" xr:uid="{00000000-0005-0000-0000-000064290000}"/>
    <cellStyle name="Migliaia 25 2 3 2 2" xfId="15581" xr:uid="{00000000-0005-0000-0000-000065290000}"/>
    <cellStyle name="Migliaia 25 2 3 2 2 2" xfId="20927" xr:uid="{00000000-0005-0000-0000-000066290000}"/>
    <cellStyle name="Migliaia 25 2 3 2 2 3" xfId="26229" xr:uid="{00000000-0005-0000-0000-000067290000}"/>
    <cellStyle name="Migliaia 25 2 3 2 3" xfId="18276" xr:uid="{00000000-0005-0000-0000-000068290000}"/>
    <cellStyle name="Migliaia 25 2 3 2 4" xfId="23578" xr:uid="{00000000-0005-0000-0000-000069290000}"/>
    <cellStyle name="Migliaia 25 2 3 3" xfId="13678" xr:uid="{00000000-0005-0000-0000-00006A290000}"/>
    <cellStyle name="Migliaia 25 2 3 3 2" xfId="19496" xr:uid="{00000000-0005-0000-0000-00006B290000}"/>
    <cellStyle name="Migliaia 25 2 3 3 3" xfId="24798" xr:uid="{00000000-0005-0000-0000-00006C290000}"/>
    <cellStyle name="Migliaia 25 2 3 4" xfId="16845" xr:uid="{00000000-0005-0000-0000-00006D290000}"/>
    <cellStyle name="Migliaia 25 2 3 5" xfId="22147" xr:uid="{00000000-0005-0000-0000-00006E290000}"/>
    <cellStyle name="Migliaia 25 2 4" xfId="3074" xr:uid="{00000000-0005-0000-0000-00006F290000}"/>
    <cellStyle name="Migliaia 25 2 4 2" xfId="13679" xr:uid="{00000000-0005-0000-0000-000070290000}"/>
    <cellStyle name="Migliaia 25 2 4 2 2" xfId="19497" xr:uid="{00000000-0005-0000-0000-000071290000}"/>
    <cellStyle name="Migliaia 25 2 4 2 3" xfId="24799" xr:uid="{00000000-0005-0000-0000-000072290000}"/>
    <cellStyle name="Migliaia 25 2 4 3" xfId="16846" xr:uid="{00000000-0005-0000-0000-000073290000}"/>
    <cellStyle name="Migliaia 25 2 4 4" xfId="22148" xr:uid="{00000000-0005-0000-0000-000074290000}"/>
    <cellStyle name="Migliaia 25 2 5" xfId="3075" xr:uid="{00000000-0005-0000-0000-000075290000}"/>
    <cellStyle name="Migliaia 25 2 5 2" xfId="13680" xr:uid="{00000000-0005-0000-0000-000076290000}"/>
    <cellStyle name="Migliaia 25 2 5 2 2" xfId="19498" xr:uid="{00000000-0005-0000-0000-000077290000}"/>
    <cellStyle name="Migliaia 25 2 5 2 3" xfId="24800" xr:uid="{00000000-0005-0000-0000-000078290000}"/>
    <cellStyle name="Migliaia 25 2 5 3" xfId="16847" xr:uid="{00000000-0005-0000-0000-000079290000}"/>
    <cellStyle name="Migliaia 25 2 5 4" xfId="22149" xr:uid="{00000000-0005-0000-0000-00007A290000}"/>
    <cellStyle name="Migliaia 25 2 6" xfId="3076" xr:uid="{00000000-0005-0000-0000-00007B290000}"/>
    <cellStyle name="Migliaia 25 2 6 2" xfId="13681" xr:uid="{00000000-0005-0000-0000-00007C290000}"/>
    <cellStyle name="Migliaia 25 2 6 2 2" xfId="19499" xr:uid="{00000000-0005-0000-0000-00007D290000}"/>
    <cellStyle name="Migliaia 25 2 6 2 3" xfId="24801" xr:uid="{00000000-0005-0000-0000-00007E290000}"/>
    <cellStyle name="Migliaia 25 2 6 3" xfId="16848" xr:uid="{00000000-0005-0000-0000-00007F290000}"/>
    <cellStyle name="Migliaia 25 2 6 4" xfId="22150"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2" xr:uid="{00000000-0005-0000-0000-000086290000}"/>
    <cellStyle name="Migliaia 25 3 2 2 2 2 2" xfId="19500" xr:uid="{00000000-0005-0000-0000-000087290000}"/>
    <cellStyle name="Migliaia 25 3 2 2 2 2 3" xfId="24802" xr:uid="{00000000-0005-0000-0000-000088290000}"/>
    <cellStyle name="Migliaia 25 3 2 2 2 3" xfId="16849" xr:uid="{00000000-0005-0000-0000-000089290000}"/>
    <cellStyle name="Migliaia 25 3 2 2 2 4" xfId="22151" xr:uid="{00000000-0005-0000-0000-00008A290000}"/>
    <cellStyle name="Migliaia 25 3 2 3" xfId="3081" xr:uid="{00000000-0005-0000-0000-00008B290000}"/>
    <cellStyle name="Migliaia 25 3 2 3 2" xfId="13683" xr:uid="{00000000-0005-0000-0000-00008C290000}"/>
    <cellStyle name="Migliaia 25 3 2 3 2 2" xfId="19501" xr:uid="{00000000-0005-0000-0000-00008D290000}"/>
    <cellStyle name="Migliaia 25 3 2 3 2 3" xfId="24803" xr:uid="{00000000-0005-0000-0000-00008E290000}"/>
    <cellStyle name="Migliaia 25 3 2 3 3" xfId="16850" xr:uid="{00000000-0005-0000-0000-00008F290000}"/>
    <cellStyle name="Migliaia 25 3 2 3 4" xfId="22152" xr:uid="{00000000-0005-0000-0000-000090290000}"/>
    <cellStyle name="Migliaia 25 3 2 4" xfId="3082" xr:uid="{00000000-0005-0000-0000-000091290000}"/>
    <cellStyle name="Migliaia 25 3 2 4 2" xfId="13684" xr:uid="{00000000-0005-0000-0000-000092290000}"/>
    <cellStyle name="Migliaia 25 3 2 4 2 2" xfId="19502" xr:uid="{00000000-0005-0000-0000-000093290000}"/>
    <cellStyle name="Migliaia 25 3 2 4 2 3" xfId="24804" xr:uid="{00000000-0005-0000-0000-000094290000}"/>
    <cellStyle name="Migliaia 25 3 2 4 3" xfId="16851" xr:uid="{00000000-0005-0000-0000-000095290000}"/>
    <cellStyle name="Migliaia 25 3 2 4 4" xfId="22153" xr:uid="{00000000-0005-0000-0000-000096290000}"/>
    <cellStyle name="Migliaia 25 3 2 5" xfId="3083" xr:uid="{00000000-0005-0000-0000-000097290000}"/>
    <cellStyle name="Migliaia 25 3 2 5 2" xfId="13685" xr:uid="{00000000-0005-0000-0000-000098290000}"/>
    <cellStyle name="Migliaia 25 3 2 5 2 2" xfId="19503" xr:uid="{00000000-0005-0000-0000-000099290000}"/>
    <cellStyle name="Migliaia 25 3 2 5 2 3" xfId="24805" xr:uid="{00000000-0005-0000-0000-00009A290000}"/>
    <cellStyle name="Migliaia 25 3 2 5 3" xfId="16852" xr:uid="{00000000-0005-0000-0000-00009B290000}"/>
    <cellStyle name="Migliaia 25 3 2 5 4" xfId="22154" xr:uid="{00000000-0005-0000-0000-00009C290000}"/>
    <cellStyle name="Migliaia 25 3 2 6" xfId="3084" xr:uid="{00000000-0005-0000-0000-00009D290000}"/>
    <cellStyle name="Migliaia 25 3 2 6 2" xfId="13686" xr:uid="{00000000-0005-0000-0000-00009E290000}"/>
    <cellStyle name="Migliaia 25 3 2 6 2 2" xfId="19504" xr:uid="{00000000-0005-0000-0000-00009F290000}"/>
    <cellStyle name="Migliaia 25 3 2 6 2 3" xfId="24806" xr:uid="{00000000-0005-0000-0000-0000A0290000}"/>
    <cellStyle name="Migliaia 25 3 2 6 3" xfId="16853" xr:uid="{00000000-0005-0000-0000-0000A1290000}"/>
    <cellStyle name="Migliaia 25 3 2 6 4" xfId="22155" xr:uid="{00000000-0005-0000-0000-0000A2290000}"/>
    <cellStyle name="Migliaia 25 3 3" xfId="3085" xr:uid="{00000000-0005-0000-0000-0000A3290000}"/>
    <cellStyle name="Migliaia 25 3 3 2" xfId="3086" xr:uid="{00000000-0005-0000-0000-0000A4290000}"/>
    <cellStyle name="Migliaia 25 3 3 2 2" xfId="13688" xr:uid="{00000000-0005-0000-0000-0000A5290000}"/>
    <cellStyle name="Migliaia 25 3 3 2 2 2" xfId="19506" xr:uid="{00000000-0005-0000-0000-0000A6290000}"/>
    <cellStyle name="Migliaia 25 3 3 2 2 3" xfId="24808" xr:uid="{00000000-0005-0000-0000-0000A7290000}"/>
    <cellStyle name="Migliaia 25 3 3 2 3" xfId="16855" xr:uid="{00000000-0005-0000-0000-0000A8290000}"/>
    <cellStyle name="Migliaia 25 3 3 2 4" xfId="22157" xr:uid="{00000000-0005-0000-0000-0000A9290000}"/>
    <cellStyle name="Migliaia 25 3 3 3" xfId="3087" xr:uid="{00000000-0005-0000-0000-0000AA290000}"/>
    <cellStyle name="Migliaia 25 3 3 3 2" xfId="13689" xr:uid="{00000000-0005-0000-0000-0000AB290000}"/>
    <cellStyle name="Migliaia 25 3 3 3 2 2" xfId="19507" xr:uid="{00000000-0005-0000-0000-0000AC290000}"/>
    <cellStyle name="Migliaia 25 3 3 3 2 3" xfId="24809" xr:uid="{00000000-0005-0000-0000-0000AD290000}"/>
    <cellStyle name="Migliaia 25 3 3 3 3" xfId="16856" xr:uid="{00000000-0005-0000-0000-0000AE290000}"/>
    <cellStyle name="Migliaia 25 3 3 3 4" xfId="22158" xr:uid="{00000000-0005-0000-0000-0000AF290000}"/>
    <cellStyle name="Migliaia 25 3 3 4" xfId="3088" xr:uid="{00000000-0005-0000-0000-0000B0290000}"/>
    <cellStyle name="Migliaia 25 3 3 4 2" xfId="13690" xr:uid="{00000000-0005-0000-0000-0000B1290000}"/>
    <cellStyle name="Migliaia 25 3 3 4 2 2" xfId="19508" xr:uid="{00000000-0005-0000-0000-0000B2290000}"/>
    <cellStyle name="Migliaia 25 3 3 4 2 3" xfId="24810" xr:uid="{00000000-0005-0000-0000-0000B3290000}"/>
    <cellStyle name="Migliaia 25 3 3 4 3" xfId="16857" xr:uid="{00000000-0005-0000-0000-0000B4290000}"/>
    <cellStyle name="Migliaia 25 3 3 4 4" xfId="22159" xr:uid="{00000000-0005-0000-0000-0000B5290000}"/>
    <cellStyle name="Migliaia 25 3 3 5" xfId="3089" xr:uid="{00000000-0005-0000-0000-0000B6290000}"/>
    <cellStyle name="Migliaia 25 3 3 5 2" xfId="13691" xr:uid="{00000000-0005-0000-0000-0000B7290000}"/>
    <cellStyle name="Migliaia 25 3 3 5 2 2" xfId="19509" xr:uid="{00000000-0005-0000-0000-0000B8290000}"/>
    <cellStyle name="Migliaia 25 3 3 5 2 3" xfId="24811" xr:uid="{00000000-0005-0000-0000-0000B9290000}"/>
    <cellStyle name="Migliaia 25 3 3 5 3" xfId="16858" xr:uid="{00000000-0005-0000-0000-0000BA290000}"/>
    <cellStyle name="Migliaia 25 3 3 5 4" xfId="22160" xr:uid="{00000000-0005-0000-0000-0000BB290000}"/>
    <cellStyle name="Migliaia 25 3 3 6" xfId="13687" xr:uid="{00000000-0005-0000-0000-0000BC290000}"/>
    <cellStyle name="Migliaia 25 3 3 6 2" xfId="19505" xr:uid="{00000000-0005-0000-0000-0000BD290000}"/>
    <cellStyle name="Migliaia 25 3 3 6 3" xfId="24807" xr:uid="{00000000-0005-0000-0000-0000BE290000}"/>
    <cellStyle name="Migliaia 25 3 3 7" xfId="16854" xr:uid="{00000000-0005-0000-0000-0000BF290000}"/>
    <cellStyle name="Migliaia 25 3 3 8" xfId="22156" xr:uid="{00000000-0005-0000-0000-0000C0290000}"/>
    <cellStyle name="Migliaia 25 3 4" xfId="3090" xr:uid="{00000000-0005-0000-0000-0000C1290000}"/>
    <cellStyle name="Migliaia 25 3 4 2" xfId="12051" xr:uid="{00000000-0005-0000-0000-0000C2290000}"/>
    <cellStyle name="Migliaia 25 3 4 3" xfId="12052" xr:uid="{00000000-0005-0000-0000-0000C3290000}"/>
    <cellStyle name="Migliaia 25 3 4 3 2" xfId="15582" xr:uid="{00000000-0005-0000-0000-0000C4290000}"/>
    <cellStyle name="Migliaia 25 3 4 3 2 2" xfId="20928" xr:uid="{00000000-0005-0000-0000-0000C5290000}"/>
    <cellStyle name="Migliaia 25 3 4 3 2 3" xfId="26230" xr:uid="{00000000-0005-0000-0000-0000C6290000}"/>
    <cellStyle name="Migliaia 25 3 4 3 3" xfId="18277" xr:uid="{00000000-0005-0000-0000-0000C7290000}"/>
    <cellStyle name="Migliaia 25 3 4 3 4" xfId="23579" xr:uid="{00000000-0005-0000-0000-0000C8290000}"/>
    <cellStyle name="Migliaia 25 3 4 4" xfId="13692" xr:uid="{00000000-0005-0000-0000-0000C9290000}"/>
    <cellStyle name="Migliaia 25 3 4 4 2" xfId="19510" xr:uid="{00000000-0005-0000-0000-0000CA290000}"/>
    <cellStyle name="Migliaia 25 3 4 4 3" xfId="24812" xr:uid="{00000000-0005-0000-0000-0000CB290000}"/>
    <cellStyle name="Migliaia 25 3 4 5" xfId="16859" xr:uid="{00000000-0005-0000-0000-0000CC290000}"/>
    <cellStyle name="Migliaia 25 3 4 6" xfId="22161" xr:uid="{00000000-0005-0000-0000-0000CD290000}"/>
    <cellStyle name="Migliaia 25 3 5" xfId="3091" xr:uid="{00000000-0005-0000-0000-0000CE290000}"/>
    <cellStyle name="Migliaia 25 3 5 2" xfId="12053" xr:uid="{00000000-0005-0000-0000-0000CF290000}"/>
    <cellStyle name="Migliaia 25 3 5 2 2" xfId="15583" xr:uid="{00000000-0005-0000-0000-0000D0290000}"/>
    <cellStyle name="Migliaia 25 3 5 2 2 2" xfId="20929" xr:uid="{00000000-0005-0000-0000-0000D1290000}"/>
    <cellStyle name="Migliaia 25 3 5 2 2 3" xfId="26231" xr:uid="{00000000-0005-0000-0000-0000D2290000}"/>
    <cellStyle name="Migliaia 25 3 5 2 3" xfId="18278" xr:uid="{00000000-0005-0000-0000-0000D3290000}"/>
    <cellStyle name="Migliaia 25 3 5 2 4" xfId="23580" xr:uid="{00000000-0005-0000-0000-0000D4290000}"/>
    <cellStyle name="Migliaia 25 3 5 3" xfId="13693" xr:uid="{00000000-0005-0000-0000-0000D5290000}"/>
    <cellStyle name="Migliaia 25 3 5 3 2" xfId="19511" xr:uid="{00000000-0005-0000-0000-0000D6290000}"/>
    <cellStyle name="Migliaia 25 3 5 3 3" xfId="24813" xr:uid="{00000000-0005-0000-0000-0000D7290000}"/>
    <cellStyle name="Migliaia 25 3 5 4" xfId="16860" xr:uid="{00000000-0005-0000-0000-0000D8290000}"/>
    <cellStyle name="Migliaia 25 3 5 5" xfId="22162" xr:uid="{00000000-0005-0000-0000-0000D9290000}"/>
    <cellStyle name="Migliaia 25 3 6" xfId="3092" xr:uid="{00000000-0005-0000-0000-0000DA290000}"/>
    <cellStyle name="Migliaia 25 3 6 2" xfId="13694" xr:uid="{00000000-0005-0000-0000-0000DB290000}"/>
    <cellStyle name="Migliaia 25 3 6 2 2" xfId="19512" xr:uid="{00000000-0005-0000-0000-0000DC290000}"/>
    <cellStyle name="Migliaia 25 3 6 2 3" xfId="24814" xr:uid="{00000000-0005-0000-0000-0000DD290000}"/>
    <cellStyle name="Migliaia 25 3 6 3" xfId="16861" xr:uid="{00000000-0005-0000-0000-0000DE290000}"/>
    <cellStyle name="Migliaia 25 3 6 4" xfId="22163" xr:uid="{00000000-0005-0000-0000-0000DF290000}"/>
    <cellStyle name="Migliaia 25 3 7" xfId="3093" xr:uid="{00000000-0005-0000-0000-0000E0290000}"/>
    <cellStyle name="Migliaia 25 3 7 2" xfId="13695" xr:uid="{00000000-0005-0000-0000-0000E1290000}"/>
    <cellStyle name="Migliaia 25 3 7 2 2" xfId="19513" xr:uid="{00000000-0005-0000-0000-0000E2290000}"/>
    <cellStyle name="Migliaia 25 3 7 2 3" xfId="24815" xr:uid="{00000000-0005-0000-0000-0000E3290000}"/>
    <cellStyle name="Migliaia 25 3 7 3" xfId="16862" xr:uid="{00000000-0005-0000-0000-0000E4290000}"/>
    <cellStyle name="Migliaia 25 3 7 4" xfId="22164" xr:uid="{00000000-0005-0000-0000-0000E5290000}"/>
    <cellStyle name="Migliaia 25 3 8" xfId="3094" xr:uid="{00000000-0005-0000-0000-0000E6290000}"/>
    <cellStyle name="Migliaia 25 3 8 2" xfId="13696" xr:uid="{00000000-0005-0000-0000-0000E7290000}"/>
    <cellStyle name="Migliaia 25 3 8 2 2" xfId="19514" xr:uid="{00000000-0005-0000-0000-0000E8290000}"/>
    <cellStyle name="Migliaia 25 3 8 2 3" xfId="24816" xr:uid="{00000000-0005-0000-0000-0000E9290000}"/>
    <cellStyle name="Migliaia 25 3 8 3" xfId="16863" xr:uid="{00000000-0005-0000-0000-0000EA290000}"/>
    <cellStyle name="Migliaia 25 3 8 4" xfId="22165"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7" xr:uid="{00000000-0005-0000-0000-0000EF290000}"/>
    <cellStyle name="Migliaia 25 4 2 2 2 2" xfId="19515" xr:uid="{00000000-0005-0000-0000-0000F0290000}"/>
    <cellStyle name="Migliaia 25 4 2 2 2 3" xfId="24817" xr:uid="{00000000-0005-0000-0000-0000F1290000}"/>
    <cellStyle name="Migliaia 25 4 2 2 3" xfId="16864" xr:uid="{00000000-0005-0000-0000-0000F2290000}"/>
    <cellStyle name="Migliaia 25 4 2 2 4" xfId="22166" xr:uid="{00000000-0005-0000-0000-0000F3290000}"/>
    <cellStyle name="Migliaia 25 4 2 3" xfId="3098" xr:uid="{00000000-0005-0000-0000-0000F4290000}"/>
    <cellStyle name="Migliaia 25 4 2 3 2" xfId="13698" xr:uid="{00000000-0005-0000-0000-0000F5290000}"/>
    <cellStyle name="Migliaia 25 4 2 3 2 2" xfId="19516" xr:uid="{00000000-0005-0000-0000-0000F6290000}"/>
    <cellStyle name="Migliaia 25 4 2 3 2 3" xfId="24818" xr:uid="{00000000-0005-0000-0000-0000F7290000}"/>
    <cellStyle name="Migliaia 25 4 2 3 3" xfId="16865" xr:uid="{00000000-0005-0000-0000-0000F8290000}"/>
    <cellStyle name="Migliaia 25 4 2 3 4" xfId="22167" xr:uid="{00000000-0005-0000-0000-0000F9290000}"/>
    <cellStyle name="Migliaia 25 4 3" xfId="3099" xr:uid="{00000000-0005-0000-0000-0000FA290000}"/>
    <cellStyle name="Migliaia 25 4 3 2" xfId="13699" xr:uid="{00000000-0005-0000-0000-0000FB290000}"/>
    <cellStyle name="Migliaia 25 4 3 2 2" xfId="19517" xr:uid="{00000000-0005-0000-0000-0000FC290000}"/>
    <cellStyle name="Migliaia 25 4 3 2 3" xfId="24819" xr:uid="{00000000-0005-0000-0000-0000FD290000}"/>
    <cellStyle name="Migliaia 25 4 3 3" xfId="16866" xr:uid="{00000000-0005-0000-0000-0000FE290000}"/>
    <cellStyle name="Migliaia 25 4 3 4" xfId="22168" xr:uid="{00000000-0005-0000-0000-0000FF290000}"/>
    <cellStyle name="Migliaia 25 4 4" xfId="3100" xr:uid="{00000000-0005-0000-0000-0000002A0000}"/>
    <cellStyle name="Migliaia 25 4 4 2" xfId="13700" xr:uid="{00000000-0005-0000-0000-0000012A0000}"/>
    <cellStyle name="Migliaia 25 4 4 2 2" xfId="19518" xr:uid="{00000000-0005-0000-0000-0000022A0000}"/>
    <cellStyle name="Migliaia 25 4 4 2 3" xfId="24820" xr:uid="{00000000-0005-0000-0000-0000032A0000}"/>
    <cellStyle name="Migliaia 25 4 4 3" xfId="16867" xr:uid="{00000000-0005-0000-0000-0000042A0000}"/>
    <cellStyle name="Migliaia 25 4 4 4" xfId="22169" xr:uid="{00000000-0005-0000-0000-0000052A0000}"/>
    <cellStyle name="Migliaia 25 4 5" xfId="3101" xr:uid="{00000000-0005-0000-0000-0000062A0000}"/>
    <cellStyle name="Migliaia 25 4 5 2" xfId="13701" xr:uid="{00000000-0005-0000-0000-0000072A0000}"/>
    <cellStyle name="Migliaia 25 4 5 2 2" xfId="19519" xr:uid="{00000000-0005-0000-0000-0000082A0000}"/>
    <cellStyle name="Migliaia 25 4 5 2 3" xfId="24821" xr:uid="{00000000-0005-0000-0000-0000092A0000}"/>
    <cellStyle name="Migliaia 25 4 5 3" xfId="16868" xr:uid="{00000000-0005-0000-0000-00000A2A0000}"/>
    <cellStyle name="Migliaia 25 4 5 4" xfId="22170" xr:uid="{00000000-0005-0000-0000-00000B2A0000}"/>
    <cellStyle name="Migliaia 25 4 6" xfId="3102" xr:uid="{00000000-0005-0000-0000-00000C2A0000}"/>
    <cellStyle name="Migliaia 25 4 6 2" xfId="13702" xr:uid="{00000000-0005-0000-0000-00000D2A0000}"/>
    <cellStyle name="Migliaia 25 4 6 2 2" xfId="19520" xr:uid="{00000000-0005-0000-0000-00000E2A0000}"/>
    <cellStyle name="Migliaia 25 4 6 2 3" xfId="24822" xr:uid="{00000000-0005-0000-0000-00000F2A0000}"/>
    <cellStyle name="Migliaia 25 4 6 3" xfId="16869" xr:uid="{00000000-0005-0000-0000-0000102A0000}"/>
    <cellStyle name="Migliaia 25 4 6 4" xfId="22171" xr:uid="{00000000-0005-0000-0000-0000112A0000}"/>
    <cellStyle name="Migliaia 25 4 7" xfId="3103" xr:uid="{00000000-0005-0000-0000-0000122A0000}"/>
    <cellStyle name="Migliaia 25 4 7 2" xfId="13703" xr:uid="{00000000-0005-0000-0000-0000132A0000}"/>
    <cellStyle name="Migliaia 25 4 7 2 2" xfId="19521" xr:uid="{00000000-0005-0000-0000-0000142A0000}"/>
    <cellStyle name="Migliaia 25 4 7 2 3" xfId="24823" xr:uid="{00000000-0005-0000-0000-0000152A0000}"/>
    <cellStyle name="Migliaia 25 4 7 3" xfId="16870" xr:uid="{00000000-0005-0000-0000-0000162A0000}"/>
    <cellStyle name="Migliaia 25 4 7 4" xfId="22172" xr:uid="{00000000-0005-0000-0000-0000172A0000}"/>
    <cellStyle name="Migliaia 25 5" xfId="3104" xr:uid="{00000000-0005-0000-0000-0000182A0000}"/>
    <cellStyle name="Migliaia 25 5 2" xfId="3105" xr:uid="{00000000-0005-0000-0000-0000192A0000}"/>
    <cellStyle name="Migliaia 25 5 2 2" xfId="13704" xr:uid="{00000000-0005-0000-0000-00001A2A0000}"/>
    <cellStyle name="Migliaia 25 5 2 2 2" xfId="19522" xr:uid="{00000000-0005-0000-0000-00001B2A0000}"/>
    <cellStyle name="Migliaia 25 5 2 2 3" xfId="24824" xr:uid="{00000000-0005-0000-0000-00001C2A0000}"/>
    <cellStyle name="Migliaia 25 5 2 3" xfId="16871" xr:uid="{00000000-0005-0000-0000-00001D2A0000}"/>
    <cellStyle name="Migliaia 25 5 2 4" xfId="22173" xr:uid="{00000000-0005-0000-0000-00001E2A0000}"/>
    <cellStyle name="Migliaia 25 5 3" xfId="3106" xr:uid="{00000000-0005-0000-0000-00001F2A0000}"/>
    <cellStyle name="Migliaia 25 5 3 2" xfId="13705" xr:uid="{00000000-0005-0000-0000-0000202A0000}"/>
    <cellStyle name="Migliaia 25 5 3 2 2" xfId="19523" xr:uid="{00000000-0005-0000-0000-0000212A0000}"/>
    <cellStyle name="Migliaia 25 5 3 2 3" xfId="24825" xr:uid="{00000000-0005-0000-0000-0000222A0000}"/>
    <cellStyle name="Migliaia 25 5 3 3" xfId="16872" xr:uid="{00000000-0005-0000-0000-0000232A0000}"/>
    <cellStyle name="Migliaia 25 5 3 4" xfId="22174" xr:uid="{00000000-0005-0000-0000-0000242A0000}"/>
    <cellStyle name="Migliaia 25 5 4" xfId="3107" xr:uid="{00000000-0005-0000-0000-0000252A0000}"/>
    <cellStyle name="Migliaia 25 5 4 2" xfId="13706" xr:uid="{00000000-0005-0000-0000-0000262A0000}"/>
    <cellStyle name="Migliaia 25 5 4 2 2" xfId="19524" xr:uid="{00000000-0005-0000-0000-0000272A0000}"/>
    <cellStyle name="Migliaia 25 5 4 2 3" xfId="24826" xr:uid="{00000000-0005-0000-0000-0000282A0000}"/>
    <cellStyle name="Migliaia 25 5 4 3" xfId="16873" xr:uid="{00000000-0005-0000-0000-0000292A0000}"/>
    <cellStyle name="Migliaia 25 5 4 4" xfId="22175" xr:uid="{00000000-0005-0000-0000-00002A2A0000}"/>
    <cellStyle name="Migliaia 25 5 5" xfId="3108" xr:uid="{00000000-0005-0000-0000-00002B2A0000}"/>
    <cellStyle name="Migliaia 25 5 5 2" xfId="13707" xr:uid="{00000000-0005-0000-0000-00002C2A0000}"/>
    <cellStyle name="Migliaia 25 5 5 2 2" xfId="19525" xr:uid="{00000000-0005-0000-0000-00002D2A0000}"/>
    <cellStyle name="Migliaia 25 5 5 2 3" xfId="24827" xr:uid="{00000000-0005-0000-0000-00002E2A0000}"/>
    <cellStyle name="Migliaia 25 5 5 3" xfId="16874" xr:uid="{00000000-0005-0000-0000-00002F2A0000}"/>
    <cellStyle name="Migliaia 25 5 5 4" xfId="22176" xr:uid="{00000000-0005-0000-0000-0000302A0000}"/>
    <cellStyle name="Migliaia 25 5 6" xfId="3109" xr:uid="{00000000-0005-0000-0000-0000312A0000}"/>
    <cellStyle name="Migliaia 25 5 6 2" xfId="13708" xr:uid="{00000000-0005-0000-0000-0000322A0000}"/>
    <cellStyle name="Migliaia 25 5 6 2 2" xfId="19526" xr:uid="{00000000-0005-0000-0000-0000332A0000}"/>
    <cellStyle name="Migliaia 25 5 6 2 3" xfId="24828" xr:uid="{00000000-0005-0000-0000-0000342A0000}"/>
    <cellStyle name="Migliaia 25 5 6 3" xfId="16875" xr:uid="{00000000-0005-0000-0000-0000352A0000}"/>
    <cellStyle name="Migliaia 25 5 6 4" xfId="22177" xr:uid="{00000000-0005-0000-0000-0000362A0000}"/>
    <cellStyle name="Migliaia 25 6" xfId="3110" xr:uid="{00000000-0005-0000-0000-0000372A0000}"/>
    <cellStyle name="Migliaia 25 6 2" xfId="12054" xr:uid="{00000000-0005-0000-0000-0000382A0000}"/>
    <cellStyle name="Migliaia 25 6 3" xfId="12055" xr:uid="{00000000-0005-0000-0000-0000392A0000}"/>
    <cellStyle name="Migliaia 25 6 3 2" xfId="15584" xr:uid="{00000000-0005-0000-0000-00003A2A0000}"/>
    <cellStyle name="Migliaia 25 6 3 2 2" xfId="20930" xr:uid="{00000000-0005-0000-0000-00003B2A0000}"/>
    <cellStyle name="Migliaia 25 6 3 2 3" xfId="26232" xr:uid="{00000000-0005-0000-0000-00003C2A0000}"/>
    <cellStyle name="Migliaia 25 6 3 3" xfId="18279" xr:uid="{00000000-0005-0000-0000-00003D2A0000}"/>
    <cellStyle name="Migliaia 25 6 3 4" xfId="23581" xr:uid="{00000000-0005-0000-0000-00003E2A0000}"/>
    <cellStyle name="Migliaia 25 6 4" xfId="13709" xr:uid="{00000000-0005-0000-0000-00003F2A0000}"/>
    <cellStyle name="Migliaia 25 6 4 2" xfId="19527" xr:uid="{00000000-0005-0000-0000-0000402A0000}"/>
    <cellStyle name="Migliaia 25 6 4 3" xfId="24829" xr:uid="{00000000-0005-0000-0000-0000412A0000}"/>
    <cellStyle name="Migliaia 25 6 5" xfId="16876" xr:uid="{00000000-0005-0000-0000-0000422A0000}"/>
    <cellStyle name="Migliaia 25 6 6" xfId="22178" xr:uid="{00000000-0005-0000-0000-0000432A0000}"/>
    <cellStyle name="Migliaia 25 7" xfId="3111" xr:uid="{00000000-0005-0000-0000-0000442A0000}"/>
    <cellStyle name="Migliaia 25 7 2" xfId="12056" xr:uid="{00000000-0005-0000-0000-0000452A0000}"/>
    <cellStyle name="Migliaia 25 7 2 2" xfId="15585" xr:uid="{00000000-0005-0000-0000-0000462A0000}"/>
    <cellStyle name="Migliaia 25 7 2 2 2" xfId="20931" xr:uid="{00000000-0005-0000-0000-0000472A0000}"/>
    <cellStyle name="Migliaia 25 7 2 2 3" xfId="26233" xr:uid="{00000000-0005-0000-0000-0000482A0000}"/>
    <cellStyle name="Migliaia 25 7 2 3" xfId="18280" xr:uid="{00000000-0005-0000-0000-0000492A0000}"/>
    <cellStyle name="Migliaia 25 7 2 4" xfId="23582" xr:uid="{00000000-0005-0000-0000-00004A2A0000}"/>
    <cellStyle name="Migliaia 25 7 3" xfId="13710" xr:uid="{00000000-0005-0000-0000-00004B2A0000}"/>
    <cellStyle name="Migliaia 25 7 3 2" xfId="19528" xr:uid="{00000000-0005-0000-0000-00004C2A0000}"/>
    <cellStyle name="Migliaia 25 7 3 3" xfId="24830" xr:uid="{00000000-0005-0000-0000-00004D2A0000}"/>
    <cellStyle name="Migliaia 25 7 4" xfId="16877" xr:uid="{00000000-0005-0000-0000-00004E2A0000}"/>
    <cellStyle name="Migliaia 25 7 5" xfId="22179" xr:uid="{00000000-0005-0000-0000-00004F2A0000}"/>
    <cellStyle name="Migliaia 25 8" xfId="3112" xr:uid="{00000000-0005-0000-0000-0000502A0000}"/>
    <cellStyle name="Migliaia 25 8 2" xfId="12057" xr:uid="{00000000-0005-0000-0000-0000512A0000}"/>
    <cellStyle name="Migliaia 25 8 2 2" xfId="15586" xr:uid="{00000000-0005-0000-0000-0000522A0000}"/>
    <cellStyle name="Migliaia 25 8 2 2 2" xfId="20932" xr:uid="{00000000-0005-0000-0000-0000532A0000}"/>
    <cellStyle name="Migliaia 25 8 2 2 3" xfId="26234" xr:uid="{00000000-0005-0000-0000-0000542A0000}"/>
    <cellStyle name="Migliaia 25 8 2 3" xfId="18281" xr:uid="{00000000-0005-0000-0000-0000552A0000}"/>
    <cellStyle name="Migliaia 25 8 2 4" xfId="23583" xr:uid="{00000000-0005-0000-0000-0000562A0000}"/>
    <cellStyle name="Migliaia 25 8 3" xfId="13711" xr:uid="{00000000-0005-0000-0000-0000572A0000}"/>
    <cellStyle name="Migliaia 25 8 3 2" xfId="19529" xr:uid="{00000000-0005-0000-0000-0000582A0000}"/>
    <cellStyle name="Migliaia 25 8 3 3" xfId="24831" xr:uid="{00000000-0005-0000-0000-0000592A0000}"/>
    <cellStyle name="Migliaia 25 8 4" xfId="16878" xr:uid="{00000000-0005-0000-0000-00005A2A0000}"/>
    <cellStyle name="Migliaia 25 8 5" xfId="22180" xr:uid="{00000000-0005-0000-0000-00005B2A0000}"/>
    <cellStyle name="Migliaia 25 9" xfId="3113" xr:uid="{00000000-0005-0000-0000-00005C2A0000}"/>
    <cellStyle name="Migliaia 25 9 2" xfId="13712" xr:uid="{00000000-0005-0000-0000-00005D2A0000}"/>
    <cellStyle name="Migliaia 25 9 2 2" xfId="19530" xr:uid="{00000000-0005-0000-0000-00005E2A0000}"/>
    <cellStyle name="Migliaia 25 9 2 3" xfId="24832" xr:uid="{00000000-0005-0000-0000-00005F2A0000}"/>
    <cellStyle name="Migliaia 25 9 3" xfId="16879" xr:uid="{00000000-0005-0000-0000-0000602A0000}"/>
    <cellStyle name="Migliaia 25 9 4" xfId="22181" xr:uid="{00000000-0005-0000-0000-0000612A0000}"/>
    <cellStyle name="Migliaia 26" xfId="286" xr:uid="{00000000-0005-0000-0000-0000622A0000}"/>
    <cellStyle name="Migliaia 26 10" xfId="13713" xr:uid="{00000000-0005-0000-0000-0000632A0000}"/>
    <cellStyle name="Migliaia 26 10 2" xfId="19531" xr:uid="{00000000-0005-0000-0000-0000642A0000}"/>
    <cellStyle name="Migliaia 26 10 3" xfId="24833" xr:uid="{00000000-0005-0000-0000-0000652A0000}"/>
    <cellStyle name="Migliaia 26 11" xfId="16880" xr:uid="{00000000-0005-0000-0000-0000662A0000}"/>
    <cellStyle name="Migliaia 26 12" xfId="22182"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4" xr:uid="{00000000-0005-0000-0000-00006C2A0000}"/>
    <cellStyle name="Migliaia 26 2 2 2 2 2" xfId="19532" xr:uid="{00000000-0005-0000-0000-00006D2A0000}"/>
    <cellStyle name="Migliaia 26 2 2 2 2 3" xfId="24834" xr:uid="{00000000-0005-0000-0000-00006E2A0000}"/>
    <cellStyle name="Migliaia 26 2 2 2 3" xfId="16881" xr:uid="{00000000-0005-0000-0000-00006F2A0000}"/>
    <cellStyle name="Migliaia 26 2 2 2 4" xfId="22183" xr:uid="{00000000-0005-0000-0000-0000702A0000}"/>
    <cellStyle name="Migliaia 26 2 2 3" xfId="12058" xr:uid="{00000000-0005-0000-0000-0000712A0000}"/>
    <cellStyle name="Migliaia 26 2 2 3 2" xfId="15587" xr:uid="{00000000-0005-0000-0000-0000722A0000}"/>
    <cellStyle name="Migliaia 26 2 2 3 2 2" xfId="20933" xr:uid="{00000000-0005-0000-0000-0000732A0000}"/>
    <cellStyle name="Migliaia 26 2 2 3 2 3" xfId="26235" xr:uid="{00000000-0005-0000-0000-0000742A0000}"/>
    <cellStyle name="Migliaia 26 2 2 3 3" xfId="18282" xr:uid="{00000000-0005-0000-0000-0000752A0000}"/>
    <cellStyle name="Migliaia 26 2 2 3 4" xfId="23584" xr:uid="{00000000-0005-0000-0000-0000762A0000}"/>
    <cellStyle name="Migliaia 26 2 3" xfId="3118" xr:uid="{00000000-0005-0000-0000-0000772A0000}"/>
    <cellStyle name="Migliaia 26 2 3 2" xfId="12059" xr:uid="{00000000-0005-0000-0000-0000782A0000}"/>
    <cellStyle name="Migliaia 26 2 3 2 2" xfId="15588" xr:uid="{00000000-0005-0000-0000-0000792A0000}"/>
    <cellStyle name="Migliaia 26 2 3 2 2 2" xfId="20934" xr:uid="{00000000-0005-0000-0000-00007A2A0000}"/>
    <cellStyle name="Migliaia 26 2 3 2 2 3" xfId="26236" xr:uid="{00000000-0005-0000-0000-00007B2A0000}"/>
    <cellStyle name="Migliaia 26 2 3 2 3" xfId="18283" xr:uid="{00000000-0005-0000-0000-00007C2A0000}"/>
    <cellStyle name="Migliaia 26 2 3 2 4" xfId="23585" xr:uid="{00000000-0005-0000-0000-00007D2A0000}"/>
    <cellStyle name="Migliaia 26 2 3 3" xfId="13715" xr:uid="{00000000-0005-0000-0000-00007E2A0000}"/>
    <cellStyle name="Migliaia 26 2 3 3 2" xfId="19533" xr:uid="{00000000-0005-0000-0000-00007F2A0000}"/>
    <cellStyle name="Migliaia 26 2 3 3 3" xfId="24835" xr:uid="{00000000-0005-0000-0000-0000802A0000}"/>
    <cellStyle name="Migliaia 26 2 3 4" xfId="16882" xr:uid="{00000000-0005-0000-0000-0000812A0000}"/>
    <cellStyle name="Migliaia 26 2 3 5" xfId="22184" xr:uid="{00000000-0005-0000-0000-0000822A0000}"/>
    <cellStyle name="Migliaia 26 2 4" xfId="3119" xr:uid="{00000000-0005-0000-0000-0000832A0000}"/>
    <cellStyle name="Migliaia 26 2 4 2" xfId="13716" xr:uid="{00000000-0005-0000-0000-0000842A0000}"/>
    <cellStyle name="Migliaia 26 2 4 2 2" xfId="19534" xr:uid="{00000000-0005-0000-0000-0000852A0000}"/>
    <cellStyle name="Migliaia 26 2 4 2 3" xfId="24836" xr:uid="{00000000-0005-0000-0000-0000862A0000}"/>
    <cellStyle name="Migliaia 26 2 4 3" xfId="16883" xr:uid="{00000000-0005-0000-0000-0000872A0000}"/>
    <cellStyle name="Migliaia 26 2 4 4" xfId="22185" xr:uid="{00000000-0005-0000-0000-0000882A0000}"/>
    <cellStyle name="Migliaia 26 2 5" xfId="3120" xr:uid="{00000000-0005-0000-0000-0000892A0000}"/>
    <cellStyle name="Migliaia 26 2 5 2" xfId="13717" xr:uid="{00000000-0005-0000-0000-00008A2A0000}"/>
    <cellStyle name="Migliaia 26 2 5 2 2" xfId="19535" xr:uid="{00000000-0005-0000-0000-00008B2A0000}"/>
    <cellStyle name="Migliaia 26 2 5 2 3" xfId="24837" xr:uid="{00000000-0005-0000-0000-00008C2A0000}"/>
    <cellStyle name="Migliaia 26 2 5 3" xfId="16884" xr:uid="{00000000-0005-0000-0000-00008D2A0000}"/>
    <cellStyle name="Migliaia 26 2 5 4" xfId="22186" xr:uid="{00000000-0005-0000-0000-00008E2A0000}"/>
    <cellStyle name="Migliaia 26 2 6" xfId="3121" xr:uid="{00000000-0005-0000-0000-00008F2A0000}"/>
    <cellStyle name="Migliaia 26 2 6 2" xfId="13718" xr:uid="{00000000-0005-0000-0000-0000902A0000}"/>
    <cellStyle name="Migliaia 26 2 6 2 2" xfId="19536" xr:uid="{00000000-0005-0000-0000-0000912A0000}"/>
    <cellStyle name="Migliaia 26 2 6 2 3" xfId="24838" xr:uid="{00000000-0005-0000-0000-0000922A0000}"/>
    <cellStyle name="Migliaia 26 2 6 3" xfId="16885" xr:uid="{00000000-0005-0000-0000-0000932A0000}"/>
    <cellStyle name="Migliaia 26 2 6 4" xfId="22187"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9" xr:uid="{00000000-0005-0000-0000-00009A2A0000}"/>
    <cellStyle name="Migliaia 26 3 2 2 2 2 2" xfId="19537" xr:uid="{00000000-0005-0000-0000-00009B2A0000}"/>
    <cellStyle name="Migliaia 26 3 2 2 2 2 3" xfId="24839" xr:uid="{00000000-0005-0000-0000-00009C2A0000}"/>
    <cellStyle name="Migliaia 26 3 2 2 2 3" xfId="16886" xr:uid="{00000000-0005-0000-0000-00009D2A0000}"/>
    <cellStyle name="Migliaia 26 3 2 2 2 4" xfId="22188" xr:uid="{00000000-0005-0000-0000-00009E2A0000}"/>
    <cellStyle name="Migliaia 26 3 2 3" xfId="3126" xr:uid="{00000000-0005-0000-0000-00009F2A0000}"/>
    <cellStyle name="Migliaia 26 3 2 3 2" xfId="13720" xr:uid="{00000000-0005-0000-0000-0000A02A0000}"/>
    <cellStyle name="Migliaia 26 3 2 3 2 2" xfId="19538" xr:uid="{00000000-0005-0000-0000-0000A12A0000}"/>
    <cellStyle name="Migliaia 26 3 2 3 2 3" xfId="24840" xr:uid="{00000000-0005-0000-0000-0000A22A0000}"/>
    <cellStyle name="Migliaia 26 3 2 3 3" xfId="16887" xr:uid="{00000000-0005-0000-0000-0000A32A0000}"/>
    <cellStyle name="Migliaia 26 3 2 3 4" xfId="22189" xr:uid="{00000000-0005-0000-0000-0000A42A0000}"/>
    <cellStyle name="Migliaia 26 3 2 4" xfId="3127" xr:uid="{00000000-0005-0000-0000-0000A52A0000}"/>
    <cellStyle name="Migliaia 26 3 2 4 2" xfId="13721" xr:uid="{00000000-0005-0000-0000-0000A62A0000}"/>
    <cellStyle name="Migliaia 26 3 2 4 2 2" xfId="19539" xr:uid="{00000000-0005-0000-0000-0000A72A0000}"/>
    <cellStyle name="Migliaia 26 3 2 4 2 3" xfId="24841" xr:uid="{00000000-0005-0000-0000-0000A82A0000}"/>
    <cellStyle name="Migliaia 26 3 2 4 3" xfId="16888" xr:uid="{00000000-0005-0000-0000-0000A92A0000}"/>
    <cellStyle name="Migliaia 26 3 2 4 4" xfId="22190" xr:uid="{00000000-0005-0000-0000-0000AA2A0000}"/>
    <cellStyle name="Migliaia 26 3 2 5" xfId="3128" xr:uid="{00000000-0005-0000-0000-0000AB2A0000}"/>
    <cellStyle name="Migliaia 26 3 2 5 2" xfId="13722" xr:uid="{00000000-0005-0000-0000-0000AC2A0000}"/>
    <cellStyle name="Migliaia 26 3 2 5 2 2" xfId="19540" xr:uid="{00000000-0005-0000-0000-0000AD2A0000}"/>
    <cellStyle name="Migliaia 26 3 2 5 2 3" xfId="24842" xr:uid="{00000000-0005-0000-0000-0000AE2A0000}"/>
    <cellStyle name="Migliaia 26 3 2 5 3" xfId="16889" xr:uid="{00000000-0005-0000-0000-0000AF2A0000}"/>
    <cellStyle name="Migliaia 26 3 2 5 4" xfId="22191" xr:uid="{00000000-0005-0000-0000-0000B02A0000}"/>
    <cellStyle name="Migliaia 26 3 2 6" xfId="3129" xr:uid="{00000000-0005-0000-0000-0000B12A0000}"/>
    <cellStyle name="Migliaia 26 3 2 6 2" xfId="13723" xr:uid="{00000000-0005-0000-0000-0000B22A0000}"/>
    <cellStyle name="Migliaia 26 3 2 6 2 2" xfId="19541" xr:uid="{00000000-0005-0000-0000-0000B32A0000}"/>
    <cellStyle name="Migliaia 26 3 2 6 2 3" xfId="24843" xr:uid="{00000000-0005-0000-0000-0000B42A0000}"/>
    <cellStyle name="Migliaia 26 3 2 6 3" xfId="16890" xr:uid="{00000000-0005-0000-0000-0000B52A0000}"/>
    <cellStyle name="Migliaia 26 3 2 6 4" xfId="22192" xr:uid="{00000000-0005-0000-0000-0000B62A0000}"/>
    <cellStyle name="Migliaia 26 3 3" xfId="3130" xr:uid="{00000000-0005-0000-0000-0000B72A0000}"/>
    <cellStyle name="Migliaia 26 3 3 2" xfId="3131" xr:uid="{00000000-0005-0000-0000-0000B82A0000}"/>
    <cellStyle name="Migliaia 26 3 3 2 2" xfId="13725" xr:uid="{00000000-0005-0000-0000-0000B92A0000}"/>
    <cellStyle name="Migliaia 26 3 3 2 2 2" xfId="19543" xr:uid="{00000000-0005-0000-0000-0000BA2A0000}"/>
    <cellStyle name="Migliaia 26 3 3 2 2 3" xfId="24845" xr:uid="{00000000-0005-0000-0000-0000BB2A0000}"/>
    <cellStyle name="Migliaia 26 3 3 2 3" xfId="16892" xr:uid="{00000000-0005-0000-0000-0000BC2A0000}"/>
    <cellStyle name="Migliaia 26 3 3 2 4" xfId="22194" xr:uid="{00000000-0005-0000-0000-0000BD2A0000}"/>
    <cellStyle name="Migliaia 26 3 3 3" xfId="3132" xr:uid="{00000000-0005-0000-0000-0000BE2A0000}"/>
    <cellStyle name="Migliaia 26 3 3 3 2" xfId="13726" xr:uid="{00000000-0005-0000-0000-0000BF2A0000}"/>
    <cellStyle name="Migliaia 26 3 3 3 2 2" xfId="19544" xr:uid="{00000000-0005-0000-0000-0000C02A0000}"/>
    <cellStyle name="Migliaia 26 3 3 3 2 3" xfId="24846" xr:uid="{00000000-0005-0000-0000-0000C12A0000}"/>
    <cellStyle name="Migliaia 26 3 3 3 3" xfId="16893" xr:uid="{00000000-0005-0000-0000-0000C22A0000}"/>
    <cellStyle name="Migliaia 26 3 3 3 4" xfId="22195" xr:uid="{00000000-0005-0000-0000-0000C32A0000}"/>
    <cellStyle name="Migliaia 26 3 3 4" xfId="3133" xr:uid="{00000000-0005-0000-0000-0000C42A0000}"/>
    <cellStyle name="Migliaia 26 3 3 4 2" xfId="13727" xr:uid="{00000000-0005-0000-0000-0000C52A0000}"/>
    <cellStyle name="Migliaia 26 3 3 4 2 2" xfId="19545" xr:uid="{00000000-0005-0000-0000-0000C62A0000}"/>
    <cellStyle name="Migliaia 26 3 3 4 2 3" xfId="24847" xr:uid="{00000000-0005-0000-0000-0000C72A0000}"/>
    <cellStyle name="Migliaia 26 3 3 4 3" xfId="16894" xr:uid="{00000000-0005-0000-0000-0000C82A0000}"/>
    <cellStyle name="Migliaia 26 3 3 4 4" xfId="22196" xr:uid="{00000000-0005-0000-0000-0000C92A0000}"/>
    <cellStyle name="Migliaia 26 3 3 5" xfId="3134" xr:uid="{00000000-0005-0000-0000-0000CA2A0000}"/>
    <cellStyle name="Migliaia 26 3 3 5 2" xfId="13728" xr:uid="{00000000-0005-0000-0000-0000CB2A0000}"/>
    <cellStyle name="Migliaia 26 3 3 5 2 2" xfId="19546" xr:uid="{00000000-0005-0000-0000-0000CC2A0000}"/>
    <cellStyle name="Migliaia 26 3 3 5 2 3" xfId="24848" xr:uid="{00000000-0005-0000-0000-0000CD2A0000}"/>
    <cellStyle name="Migliaia 26 3 3 5 3" xfId="16895" xr:uid="{00000000-0005-0000-0000-0000CE2A0000}"/>
    <cellStyle name="Migliaia 26 3 3 5 4" xfId="22197" xr:uid="{00000000-0005-0000-0000-0000CF2A0000}"/>
    <cellStyle name="Migliaia 26 3 3 6" xfId="13724" xr:uid="{00000000-0005-0000-0000-0000D02A0000}"/>
    <cellStyle name="Migliaia 26 3 3 6 2" xfId="19542" xr:uid="{00000000-0005-0000-0000-0000D12A0000}"/>
    <cellStyle name="Migliaia 26 3 3 6 3" xfId="24844" xr:uid="{00000000-0005-0000-0000-0000D22A0000}"/>
    <cellStyle name="Migliaia 26 3 3 7" xfId="16891" xr:uid="{00000000-0005-0000-0000-0000D32A0000}"/>
    <cellStyle name="Migliaia 26 3 3 8" xfId="22193" xr:uid="{00000000-0005-0000-0000-0000D42A0000}"/>
    <cellStyle name="Migliaia 26 3 4" xfId="3135" xr:uid="{00000000-0005-0000-0000-0000D52A0000}"/>
    <cellStyle name="Migliaia 26 3 4 2" xfId="12060" xr:uid="{00000000-0005-0000-0000-0000D62A0000}"/>
    <cellStyle name="Migliaia 26 3 4 3" xfId="12061" xr:uid="{00000000-0005-0000-0000-0000D72A0000}"/>
    <cellStyle name="Migliaia 26 3 4 3 2" xfId="15589" xr:uid="{00000000-0005-0000-0000-0000D82A0000}"/>
    <cellStyle name="Migliaia 26 3 4 3 2 2" xfId="20935" xr:uid="{00000000-0005-0000-0000-0000D92A0000}"/>
    <cellStyle name="Migliaia 26 3 4 3 2 3" xfId="26237" xr:uid="{00000000-0005-0000-0000-0000DA2A0000}"/>
    <cellStyle name="Migliaia 26 3 4 3 3" xfId="18284" xr:uid="{00000000-0005-0000-0000-0000DB2A0000}"/>
    <cellStyle name="Migliaia 26 3 4 3 4" xfId="23586" xr:uid="{00000000-0005-0000-0000-0000DC2A0000}"/>
    <cellStyle name="Migliaia 26 3 4 4" xfId="13729" xr:uid="{00000000-0005-0000-0000-0000DD2A0000}"/>
    <cellStyle name="Migliaia 26 3 4 4 2" xfId="19547" xr:uid="{00000000-0005-0000-0000-0000DE2A0000}"/>
    <cellStyle name="Migliaia 26 3 4 4 3" xfId="24849" xr:uid="{00000000-0005-0000-0000-0000DF2A0000}"/>
    <cellStyle name="Migliaia 26 3 4 5" xfId="16896" xr:uid="{00000000-0005-0000-0000-0000E02A0000}"/>
    <cellStyle name="Migliaia 26 3 4 6" xfId="22198" xr:uid="{00000000-0005-0000-0000-0000E12A0000}"/>
    <cellStyle name="Migliaia 26 3 5" xfId="3136" xr:uid="{00000000-0005-0000-0000-0000E22A0000}"/>
    <cellStyle name="Migliaia 26 3 5 2" xfId="12062" xr:uid="{00000000-0005-0000-0000-0000E32A0000}"/>
    <cellStyle name="Migliaia 26 3 5 2 2" xfId="15590" xr:uid="{00000000-0005-0000-0000-0000E42A0000}"/>
    <cellStyle name="Migliaia 26 3 5 2 2 2" xfId="20936" xr:uid="{00000000-0005-0000-0000-0000E52A0000}"/>
    <cellStyle name="Migliaia 26 3 5 2 2 3" xfId="26238" xr:uid="{00000000-0005-0000-0000-0000E62A0000}"/>
    <cellStyle name="Migliaia 26 3 5 2 3" xfId="18285" xr:uid="{00000000-0005-0000-0000-0000E72A0000}"/>
    <cellStyle name="Migliaia 26 3 5 2 4" xfId="23587" xr:uid="{00000000-0005-0000-0000-0000E82A0000}"/>
    <cellStyle name="Migliaia 26 3 5 3" xfId="13730" xr:uid="{00000000-0005-0000-0000-0000E92A0000}"/>
    <cellStyle name="Migliaia 26 3 5 3 2" xfId="19548" xr:uid="{00000000-0005-0000-0000-0000EA2A0000}"/>
    <cellStyle name="Migliaia 26 3 5 3 3" xfId="24850" xr:uid="{00000000-0005-0000-0000-0000EB2A0000}"/>
    <cellStyle name="Migliaia 26 3 5 4" xfId="16897" xr:uid="{00000000-0005-0000-0000-0000EC2A0000}"/>
    <cellStyle name="Migliaia 26 3 5 5" xfId="22199" xr:uid="{00000000-0005-0000-0000-0000ED2A0000}"/>
    <cellStyle name="Migliaia 26 3 6" xfId="3137" xr:uid="{00000000-0005-0000-0000-0000EE2A0000}"/>
    <cellStyle name="Migliaia 26 3 6 2" xfId="13731" xr:uid="{00000000-0005-0000-0000-0000EF2A0000}"/>
    <cellStyle name="Migliaia 26 3 6 2 2" xfId="19549" xr:uid="{00000000-0005-0000-0000-0000F02A0000}"/>
    <cellStyle name="Migliaia 26 3 6 2 3" xfId="24851" xr:uid="{00000000-0005-0000-0000-0000F12A0000}"/>
    <cellStyle name="Migliaia 26 3 6 3" xfId="16898" xr:uid="{00000000-0005-0000-0000-0000F22A0000}"/>
    <cellStyle name="Migliaia 26 3 6 4" xfId="22200" xr:uid="{00000000-0005-0000-0000-0000F32A0000}"/>
    <cellStyle name="Migliaia 26 3 7" xfId="3138" xr:uid="{00000000-0005-0000-0000-0000F42A0000}"/>
    <cellStyle name="Migliaia 26 3 7 2" xfId="13732" xr:uid="{00000000-0005-0000-0000-0000F52A0000}"/>
    <cellStyle name="Migliaia 26 3 7 2 2" xfId="19550" xr:uid="{00000000-0005-0000-0000-0000F62A0000}"/>
    <cellStyle name="Migliaia 26 3 7 2 3" xfId="24852" xr:uid="{00000000-0005-0000-0000-0000F72A0000}"/>
    <cellStyle name="Migliaia 26 3 7 3" xfId="16899" xr:uid="{00000000-0005-0000-0000-0000F82A0000}"/>
    <cellStyle name="Migliaia 26 3 7 4" xfId="22201" xr:uid="{00000000-0005-0000-0000-0000F92A0000}"/>
    <cellStyle name="Migliaia 26 3 8" xfId="3139" xr:uid="{00000000-0005-0000-0000-0000FA2A0000}"/>
    <cellStyle name="Migliaia 26 3 8 2" xfId="13733" xr:uid="{00000000-0005-0000-0000-0000FB2A0000}"/>
    <cellStyle name="Migliaia 26 3 8 2 2" xfId="19551" xr:uid="{00000000-0005-0000-0000-0000FC2A0000}"/>
    <cellStyle name="Migliaia 26 3 8 2 3" xfId="24853" xr:uid="{00000000-0005-0000-0000-0000FD2A0000}"/>
    <cellStyle name="Migliaia 26 3 8 3" xfId="16900" xr:uid="{00000000-0005-0000-0000-0000FE2A0000}"/>
    <cellStyle name="Migliaia 26 3 8 4" xfId="22202"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4" xr:uid="{00000000-0005-0000-0000-0000032B0000}"/>
    <cellStyle name="Migliaia 26 4 2 2 2 2" xfId="19552" xr:uid="{00000000-0005-0000-0000-0000042B0000}"/>
    <cellStyle name="Migliaia 26 4 2 2 2 3" xfId="24854" xr:uid="{00000000-0005-0000-0000-0000052B0000}"/>
    <cellStyle name="Migliaia 26 4 2 2 3" xfId="16901" xr:uid="{00000000-0005-0000-0000-0000062B0000}"/>
    <cellStyle name="Migliaia 26 4 2 2 4" xfId="22203" xr:uid="{00000000-0005-0000-0000-0000072B0000}"/>
    <cellStyle name="Migliaia 26 4 2 3" xfId="3143" xr:uid="{00000000-0005-0000-0000-0000082B0000}"/>
    <cellStyle name="Migliaia 26 4 2 3 2" xfId="13735" xr:uid="{00000000-0005-0000-0000-0000092B0000}"/>
    <cellStyle name="Migliaia 26 4 2 3 2 2" xfId="19553" xr:uid="{00000000-0005-0000-0000-00000A2B0000}"/>
    <cellStyle name="Migliaia 26 4 2 3 2 3" xfId="24855" xr:uid="{00000000-0005-0000-0000-00000B2B0000}"/>
    <cellStyle name="Migliaia 26 4 2 3 3" xfId="16902" xr:uid="{00000000-0005-0000-0000-00000C2B0000}"/>
    <cellStyle name="Migliaia 26 4 2 3 4" xfId="22204" xr:uid="{00000000-0005-0000-0000-00000D2B0000}"/>
    <cellStyle name="Migliaia 26 4 3" xfId="3144" xr:uid="{00000000-0005-0000-0000-00000E2B0000}"/>
    <cellStyle name="Migliaia 26 4 3 2" xfId="13736" xr:uid="{00000000-0005-0000-0000-00000F2B0000}"/>
    <cellStyle name="Migliaia 26 4 3 2 2" xfId="19554" xr:uid="{00000000-0005-0000-0000-0000102B0000}"/>
    <cellStyle name="Migliaia 26 4 3 2 3" xfId="24856" xr:uid="{00000000-0005-0000-0000-0000112B0000}"/>
    <cellStyle name="Migliaia 26 4 3 3" xfId="16903" xr:uid="{00000000-0005-0000-0000-0000122B0000}"/>
    <cellStyle name="Migliaia 26 4 3 4" xfId="22205" xr:uid="{00000000-0005-0000-0000-0000132B0000}"/>
    <cellStyle name="Migliaia 26 4 4" xfId="3145" xr:uid="{00000000-0005-0000-0000-0000142B0000}"/>
    <cellStyle name="Migliaia 26 4 4 2" xfId="13737" xr:uid="{00000000-0005-0000-0000-0000152B0000}"/>
    <cellStyle name="Migliaia 26 4 4 2 2" xfId="19555" xr:uid="{00000000-0005-0000-0000-0000162B0000}"/>
    <cellStyle name="Migliaia 26 4 4 2 3" xfId="24857" xr:uid="{00000000-0005-0000-0000-0000172B0000}"/>
    <cellStyle name="Migliaia 26 4 4 3" xfId="16904" xr:uid="{00000000-0005-0000-0000-0000182B0000}"/>
    <cellStyle name="Migliaia 26 4 4 4" xfId="22206" xr:uid="{00000000-0005-0000-0000-0000192B0000}"/>
    <cellStyle name="Migliaia 26 4 5" xfId="3146" xr:uid="{00000000-0005-0000-0000-00001A2B0000}"/>
    <cellStyle name="Migliaia 26 4 5 2" xfId="13738" xr:uid="{00000000-0005-0000-0000-00001B2B0000}"/>
    <cellStyle name="Migliaia 26 4 5 2 2" xfId="19556" xr:uid="{00000000-0005-0000-0000-00001C2B0000}"/>
    <cellStyle name="Migliaia 26 4 5 2 3" xfId="24858" xr:uid="{00000000-0005-0000-0000-00001D2B0000}"/>
    <cellStyle name="Migliaia 26 4 5 3" xfId="16905" xr:uid="{00000000-0005-0000-0000-00001E2B0000}"/>
    <cellStyle name="Migliaia 26 4 5 4" xfId="22207" xr:uid="{00000000-0005-0000-0000-00001F2B0000}"/>
    <cellStyle name="Migliaia 26 4 6" xfId="3147" xr:uid="{00000000-0005-0000-0000-0000202B0000}"/>
    <cellStyle name="Migliaia 26 4 6 2" xfId="13739" xr:uid="{00000000-0005-0000-0000-0000212B0000}"/>
    <cellStyle name="Migliaia 26 4 6 2 2" xfId="19557" xr:uid="{00000000-0005-0000-0000-0000222B0000}"/>
    <cellStyle name="Migliaia 26 4 6 2 3" xfId="24859" xr:uid="{00000000-0005-0000-0000-0000232B0000}"/>
    <cellStyle name="Migliaia 26 4 6 3" xfId="16906" xr:uid="{00000000-0005-0000-0000-0000242B0000}"/>
    <cellStyle name="Migliaia 26 4 6 4" xfId="22208" xr:uid="{00000000-0005-0000-0000-0000252B0000}"/>
    <cellStyle name="Migliaia 26 4 7" xfId="3148" xr:uid="{00000000-0005-0000-0000-0000262B0000}"/>
    <cellStyle name="Migliaia 26 4 7 2" xfId="13740" xr:uid="{00000000-0005-0000-0000-0000272B0000}"/>
    <cellStyle name="Migliaia 26 4 7 2 2" xfId="19558" xr:uid="{00000000-0005-0000-0000-0000282B0000}"/>
    <cellStyle name="Migliaia 26 4 7 2 3" xfId="24860" xr:uid="{00000000-0005-0000-0000-0000292B0000}"/>
    <cellStyle name="Migliaia 26 4 7 3" xfId="16907" xr:uid="{00000000-0005-0000-0000-00002A2B0000}"/>
    <cellStyle name="Migliaia 26 4 7 4" xfId="22209" xr:uid="{00000000-0005-0000-0000-00002B2B0000}"/>
    <cellStyle name="Migliaia 26 5" xfId="3149" xr:uid="{00000000-0005-0000-0000-00002C2B0000}"/>
    <cellStyle name="Migliaia 26 5 2" xfId="3150" xr:uid="{00000000-0005-0000-0000-00002D2B0000}"/>
    <cellStyle name="Migliaia 26 5 2 2" xfId="13741" xr:uid="{00000000-0005-0000-0000-00002E2B0000}"/>
    <cellStyle name="Migliaia 26 5 2 2 2" xfId="19559" xr:uid="{00000000-0005-0000-0000-00002F2B0000}"/>
    <cellStyle name="Migliaia 26 5 2 2 3" xfId="24861" xr:uid="{00000000-0005-0000-0000-0000302B0000}"/>
    <cellStyle name="Migliaia 26 5 2 3" xfId="16908" xr:uid="{00000000-0005-0000-0000-0000312B0000}"/>
    <cellStyle name="Migliaia 26 5 2 4" xfId="22210" xr:uid="{00000000-0005-0000-0000-0000322B0000}"/>
    <cellStyle name="Migliaia 26 5 3" xfId="3151" xr:uid="{00000000-0005-0000-0000-0000332B0000}"/>
    <cellStyle name="Migliaia 26 5 3 2" xfId="13742" xr:uid="{00000000-0005-0000-0000-0000342B0000}"/>
    <cellStyle name="Migliaia 26 5 3 2 2" xfId="19560" xr:uid="{00000000-0005-0000-0000-0000352B0000}"/>
    <cellStyle name="Migliaia 26 5 3 2 3" xfId="24862" xr:uid="{00000000-0005-0000-0000-0000362B0000}"/>
    <cellStyle name="Migliaia 26 5 3 3" xfId="16909" xr:uid="{00000000-0005-0000-0000-0000372B0000}"/>
    <cellStyle name="Migliaia 26 5 3 4" xfId="22211" xr:uid="{00000000-0005-0000-0000-0000382B0000}"/>
    <cellStyle name="Migliaia 26 5 4" xfId="3152" xr:uid="{00000000-0005-0000-0000-0000392B0000}"/>
    <cellStyle name="Migliaia 26 5 4 2" xfId="13743" xr:uid="{00000000-0005-0000-0000-00003A2B0000}"/>
    <cellStyle name="Migliaia 26 5 4 2 2" xfId="19561" xr:uid="{00000000-0005-0000-0000-00003B2B0000}"/>
    <cellStyle name="Migliaia 26 5 4 2 3" xfId="24863" xr:uid="{00000000-0005-0000-0000-00003C2B0000}"/>
    <cellStyle name="Migliaia 26 5 4 3" xfId="16910" xr:uid="{00000000-0005-0000-0000-00003D2B0000}"/>
    <cellStyle name="Migliaia 26 5 4 4" xfId="22212" xr:uid="{00000000-0005-0000-0000-00003E2B0000}"/>
    <cellStyle name="Migliaia 26 5 5" xfId="3153" xr:uid="{00000000-0005-0000-0000-00003F2B0000}"/>
    <cellStyle name="Migliaia 26 5 5 2" xfId="13744" xr:uid="{00000000-0005-0000-0000-0000402B0000}"/>
    <cellStyle name="Migliaia 26 5 5 2 2" xfId="19562" xr:uid="{00000000-0005-0000-0000-0000412B0000}"/>
    <cellStyle name="Migliaia 26 5 5 2 3" xfId="24864" xr:uid="{00000000-0005-0000-0000-0000422B0000}"/>
    <cellStyle name="Migliaia 26 5 5 3" xfId="16911" xr:uid="{00000000-0005-0000-0000-0000432B0000}"/>
    <cellStyle name="Migliaia 26 5 5 4" xfId="22213" xr:uid="{00000000-0005-0000-0000-0000442B0000}"/>
    <cellStyle name="Migliaia 26 5 6" xfId="3154" xr:uid="{00000000-0005-0000-0000-0000452B0000}"/>
    <cellStyle name="Migliaia 26 5 6 2" xfId="13745" xr:uid="{00000000-0005-0000-0000-0000462B0000}"/>
    <cellStyle name="Migliaia 26 5 6 2 2" xfId="19563" xr:uid="{00000000-0005-0000-0000-0000472B0000}"/>
    <cellStyle name="Migliaia 26 5 6 2 3" xfId="24865" xr:uid="{00000000-0005-0000-0000-0000482B0000}"/>
    <cellStyle name="Migliaia 26 5 6 3" xfId="16912" xr:uid="{00000000-0005-0000-0000-0000492B0000}"/>
    <cellStyle name="Migliaia 26 5 6 4" xfId="22214" xr:uid="{00000000-0005-0000-0000-00004A2B0000}"/>
    <cellStyle name="Migliaia 26 6" xfId="3155" xr:uid="{00000000-0005-0000-0000-00004B2B0000}"/>
    <cellStyle name="Migliaia 26 6 2" xfId="12063" xr:uid="{00000000-0005-0000-0000-00004C2B0000}"/>
    <cellStyle name="Migliaia 26 6 3" xfId="12064" xr:uid="{00000000-0005-0000-0000-00004D2B0000}"/>
    <cellStyle name="Migliaia 26 6 3 2" xfId="15591" xr:uid="{00000000-0005-0000-0000-00004E2B0000}"/>
    <cellStyle name="Migliaia 26 6 3 2 2" xfId="20937" xr:uid="{00000000-0005-0000-0000-00004F2B0000}"/>
    <cellStyle name="Migliaia 26 6 3 2 3" xfId="26239" xr:uid="{00000000-0005-0000-0000-0000502B0000}"/>
    <cellStyle name="Migliaia 26 6 3 3" xfId="18286" xr:uid="{00000000-0005-0000-0000-0000512B0000}"/>
    <cellStyle name="Migliaia 26 6 3 4" xfId="23588" xr:uid="{00000000-0005-0000-0000-0000522B0000}"/>
    <cellStyle name="Migliaia 26 6 4" xfId="13746" xr:uid="{00000000-0005-0000-0000-0000532B0000}"/>
    <cellStyle name="Migliaia 26 6 4 2" xfId="19564" xr:uid="{00000000-0005-0000-0000-0000542B0000}"/>
    <cellStyle name="Migliaia 26 6 4 3" xfId="24866" xr:uid="{00000000-0005-0000-0000-0000552B0000}"/>
    <cellStyle name="Migliaia 26 6 5" xfId="16913" xr:uid="{00000000-0005-0000-0000-0000562B0000}"/>
    <cellStyle name="Migliaia 26 6 6" xfId="22215" xr:uid="{00000000-0005-0000-0000-0000572B0000}"/>
    <cellStyle name="Migliaia 26 7" xfId="3156" xr:uid="{00000000-0005-0000-0000-0000582B0000}"/>
    <cellStyle name="Migliaia 26 7 2" xfId="12065" xr:uid="{00000000-0005-0000-0000-0000592B0000}"/>
    <cellStyle name="Migliaia 26 7 2 2" xfId="15592" xr:uid="{00000000-0005-0000-0000-00005A2B0000}"/>
    <cellStyle name="Migliaia 26 7 2 2 2" xfId="20938" xr:uid="{00000000-0005-0000-0000-00005B2B0000}"/>
    <cellStyle name="Migliaia 26 7 2 2 3" xfId="26240" xr:uid="{00000000-0005-0000-0000-00005C2B0000}"/>
    <cellStyle name="Migliaia 26 7 2 3" xfId="18287" xr:uid="{00000000-0005-0000-0000-00005D2B0000}"/>
    <cellStyle name="Migliaia 26 7 2 4" xfId="23589" xr:uid="{00000000-0005-0000-0000-00005E2B0000}"/>
    <cellStyle name="Migliaia 26 7 3" xfId="13747" xr:uid="{00000000-0005-0000-0000-00005F2B0000}"/>
    <cellStyle name="Migliaia 26 7 3 2" xfId="19565" xr:uid="{00000000-0005-0000-0000-0000602B0000}"/>
    <cellStyle name="Migliaia 26 7 3 3" xfId="24867" xr:uid="{00000000-0005-0000-0000-0000612B0000}"/>
    <cellStyle name="Migliaia 26 7 4" xfId="16914" xr:uid="{00000000-0005-0000-0000-0000622B0000}"/>
    <cellStyle name="Migliaia 26 7 5" xfId="22216" xr:uid="{00000000-0005-0000-0000-0000632B0000}"/>
    <cellStyle name="Migliaia 26 8" xfId="3157" xr:uid="{00000000-0005-0000-0000-0000642B0000}"/>
    <cellStyle name="Migliaia 26 8 2" xfId="12066" xr:uid="{00000000-0005-0000-0000-0000652B0000}"/>
    <cellStyle name="Migliaia 26 8 2 2" xfId="15593" xr:uid="{00000000-0005-0000-0000-0000662B0000}"/>
    <cellStyle name="Migliaia 26 8 2 2 2" xfId="20939" xr:uid="{00000000-0005-0000-0000-0000672B0000}"/>
    <cellStyle name="Migliaia 26 8 2 2 3" xfId="26241" xr:uid="{00000000-0005-0000-0000-0000682B0000}"/>
    <cellStyle name="Migliaia 26 8 2 3" xfId="18288" xr:uid="{00000000-0005-0000-0000-0000692B0000}"/>
    <cellStyle name="Migliaia 26 8 2 4" xfId="23590" xr:uid="{00000000-0005-0000-0000-00006A2B0000}"/>
    <cellStyle name="Migliaia 26 8 3" xfId="13748" xr:uid="{00000000-0005-0000-0000-00006B2B0000}"/>
    <cellStyle name="Migliaia 26 8 3 2" xfId="19566" xr:uid="{00000000-0005-0000-0000-00006C2B0000}"/>
    <cellStyle name="Migliaia 26 8 3 3" xfId="24868" xr:uid="{00000000-0005-0000-0000-00006D2B0000}"/>
    <cellStyle name="Migliaia 26 8 4" xfId="16915" xr:uid="{00000000-0005-0000-0000-00006E2B0000}"/>
    <cellStyle name="Migliaia 26 8 5" xfId="22217" xr:uid="{00000000-0005-0000-0000-00006F2B0000}"/>
    <cellStyle name="Migliaia 26 9" xfId="3158" xr:uid="{00000000-0005-0000-0000-0000702B0000}"/>
    <cellStyle name="Migliaia 26 9 2" xfId="13749" xr:uid="{00000000-0005-0000-0000-0000712B0000}"/>
    <cellStyle name="Migliaia 26 9 2 2" xfId="19567" xr:uid="{00000000-0005-0000-0000-0000722B0000}"/>
    <cellStyle name="Migliaia 26 9 2 3" xfId="24869" xr:uid="{00000000-0005-0000-0000-0000732B0000}"/>
    <cellStyle name="Migliaia 26 9 3" xfId="16916" xr:uid="{00000000-0005-0000-0000-0000742B0000}"/>
    <cellStyle name="Migliaia 26 9 4" xfId="22218" xr:uid="{00000000-0005-0000-0000-0000752B0000}"/>
    <cellStyle name="Migliaia 27" xfId="288" xr:uid="{00000000-0005-0000-0000-0000762B0000}"/>
    <cellStyle name="Migliaia 27 10" xfId="13750" xr:uid="{00000000-0005-0000-0000-0000772B0000}"/>
    <cellStyle name="Migliaia 27 10 2" xfId="19568" xr:uid="{00000000-0005-0000-0000-0000782B0000}"/>
    <cellStyle name="Migliaia 27 10 3" xfId="24870" xr:uid="{00000000-0005-0000-0000-0000792B0000}"/>
    <cellStyle name="Migliaia 27 11" xfId="16917" xr:uid="{00000000-0005-0000-0000-00007A2B0000}"/>
    <cellStyle name="Migliaia 27 12" xfId="22219"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1" xr:uid="{00000000-0005-0000-0000-0000802B0000}"/>
    <cellStyle name="Migliaia 27 2 2 2 2 2" xfId="19569" xr:uid="{00000000-0005-0000-0000-0000812B0000}"/>
    <cellStyle name="Migliaia 27 2 2 2 2 3" xfId="24871" xr:uid="{00000000-0005-0000-0000-0000822B0000}"/>
    <cellStyle name="Migliaia 27 2 2 2 3" xfId="16918" xr:uid="{00000000-0005-0000-0000-0000832B0000}"/>
    <cellStyle name="Migliaia 27 2 2 2 4" xfId="22220" xr:uid="{00000000-0005-0000-0000-0000842B0000}"/>
    <cellStyle name="Migliaia 27 2 2 3" xfId="12067" xr:uid="{00000000-0005-0000-0000-0000852B0000}"/>
    <cellStyle name="Migliaia 27 2 2 3 2" xfId="15594" xr:uid="{00000000-0005-0000-0000-0000862B0000}"/>
    <cellStyle name="Migliaia 27 2 2 3 2 2" xfId="20940" xr:uid="{00000000-0005-0000-0000-0000872B0000}"/>
    <cellStyle name="Migliaia 27 2 2 3 2 3" xfId="26242" xr:uid="{00000000-0005-0000-0000-0000882B0000}"/>
    <cellStyle name="Migliaia 27 2 2 3 3" xfId="18289" xr:uid="{00000000-0005-0000-0000-0000892B0000}"/>
    <cellStyle name="Migliaia 27 2 2 3 4" xfId="23591" xr:uid="{00000000-0005-0000-0000-00008A2B0000}"/>
    <cellStyle name="Migliaia 27 2 3" xfId="3163" xr:uid="{00000000-0005-0000-0000-00008B2B0000}"/>
    <cellStyle name="Migliaia 27 2 3 2" xfId="12068" xr:uid="{00000000-0005-0000-0000-00008C2B0000}"/>
    <cellStyle name="Migliaia 27 2 3 2 2" xfId="15595" xr:uid="{00000000-0005-0000-0000-00008D2B0000}"/>
    <cellStyle name="Migliaia 27 2 3 2 2 2" xfId="20941" xr:uid="{00000000-0005-0000-0000-00008E2B0000}"/>
    <cellStyle name="Migliaia 27 2 3 2 2 3" xfId="26243" xr:uid="{00000000-0005-0000-0000-00008F2B0000}"/>
    <cellStyle name="Migliaia 27 2 3 2 3" xfId="18290" xr:uid="{00000000-0005-0000-0000-0000902B0000}"/>
    <cellStyle name="Migliaia 27 2 3 2 4" xfId="23592" xr:uid="{00000000-0005-0000-0000-0000912B0000}"/>
    <cellStyle name="Migliaia 27 2 3 3" xfId="13752" xr:uid="{00000000-0005-0000-0000-0000922B0000}"/>
    <cellStyle name="Migliaia 27 2 3 3 2" xfId="19570" xr:uid="{00000000-0005-0000-0000-0000932B0000}"/>
    <cellStyle name="Migliaia 27 2 3 3 3" xfId="24872" xr:uid="{00000000-0005-0000-0000-0000942B0000}"/>
    <cellStyle name="Migliaia 27 2 3 4" xfId="16919" xr:uid="{00000000-0005-0000-0000-0000952B0000}"/>
    <cellStyle name="Migliaia 27 2 3 5" xfId="22221" xr:uid="{00000000-0005-0000-0000-0000962B0000}"/>
    <cellStyle name="Migliaia 27 2 4" xfId="3164" xr:uid="{00000000-0005-0000-0000-0000972B0000}"/>
    <cellStyle name="Migliaia 27 2 4 2" xfId="13753" xr:uid="{00000000-0005-0000-0000-0000982B0000}"/>
    <cellStyle name="Migliaia 27 2 4 2 2" xfId="19571" xr:uid="{00000000-0005-0000-0000-0000992B0000}"/>
    <cellStyle name="Migliaia 27 2 4 2 3" xfId="24873" xr:uid="{00000000-0005-0000-0000-00009A2B0000}"/>
    <cellStyle name="Migliaia 27 2 4 3" xfId="16920" xr:uid="{00000000-0005-0000-0000-00009B2B0000}"/>
    <cellStyle name="Migliaia 27 2 4 4" xfId="22222" xr:uid="{00000000-0005-0000-0000-00009C2B0000}"/>
    <cellStyle name="Migliaia 27 2 5" xfId="3165" xr:uid="{00000000-0005-0000-0000-00009D2B0000}"/>
    <cellStyle name="Migliaia 27 2 5 2" xfId="13754" xr:uid="{00000000-0005-0000-0000-00009E2B0000}"/>
    <cellStyle name="Migliaia 27 2 5 2 2" xfId="19572" xr:uid="{00000000-0005-0000-0000-00009F2B0000}"/>
    <cellStyle name="Migliaia 27 2 5 2 3" xfId="24874" xr:uid="{00000000-0005-0000-0000-0000A02B0000}"/>
    <cellStyle name="Migliaia 27 2 5 3" xfId="16921" xr:uid="{00000000-0005-0000-0000-0000A12B0000}"/>
    <cellStyle name="Migliaia 27 2 5 4" xfId="22223" xr:uid="{00000000-0005-0000-0000-0000A22B0000}"/>
    <cellStyle name="Migliaia 27 2 6" xfId="3166" xr:uid="{00000000-0005-0000-0000-0000A32B0000}"/>
    <cellStyle name="Migliaia 27 2 6 2" xfId="13755" xr:uid="{00000000-0005-0000-0000-0000A42B0000}"/>
    <cellStyle name="Migliaia 27 2 6 2 2" xfId="19573" xr:uid="{00000000-0005-0000-0000-0000A52B0000}"/>
    <cellStyle name="Migliaia 27 2 6 2 3" xfId="24875" xr:uid="{00000000-0005-0000-0000-0000A62B0000}"/>
    <cellStyle name="Migliaia 27 2 6 3" xfId="16922" xr:uid="{00000000-0005-0000-0000-0000A72B0000}"/>
    <cellStyle name="Migliaia 27 2 6 4" xfId="22224"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6" xr:uid="{00000000-0005-0000-0000-0000AE2B0000}"/>
    <cellStyle name="Migliaia 27 3 2 2 2 2 2" xfId="19574" xr:uid="{00000000-0005-0000-0000-0000AF2B0000}"/>
    <cellStyle name="Migliaia 27 3 2 2 2 2 3" xfId="24876" xr:uid="{00000000-0005-0000-0000-0000B02B0000}"/>
    <cellStyle name="Migliaia 27 3 2 2 2 3" xfId="16923" xr:uid="{00000000-0005-0000-0000-0000B12B0000}"/>
    <cellStyle name="Migliaia 27 3 2 2 2 4" xfId="22225" xr:uid="{00000000-0005-0000-0000-0000B22B0000}"/>
    <cellStyle name="Migliaia 27 3 2 3" xfId="3171" xr:uid="{00000000-0005-0000-0000-0000B32B0000}"/>
    <cellStyle name="Migliaia 27 3 2 3 2" xfId="13757" xr:uid="{00000000-0005-0000-0000-0000B42B0000}"/>
    <cellStyle name="Migliaia 27 3 2 3 2 2" xfId="19575" xr:uid="{00000000-0005-0000-0000-0000B52B0000}"/>
    <cellStyle name="Migliaia 27 3 2 3 2 3" xfId="24877" xr:uid="{00000000-0005-0000-0000-0000B62B0000}"/>
    <cellStyle name="Migliaia 27 3 2 3 3" xfId="16924" xr:uid="{00000000-0005-0000-0000-0000B72B0000}"/>
    <cellStyle name="Migliaia 27 3 2 3 4" xfId="22226" xr:uid="{00000000-0005-0000-0000-0000B82B0000}"/>
    <cellStyle name="Migliaia 27 3 2 4" xfId="3172" xr:uid="{00000000-0005-0000-0000-0000B92B0000}"/>
    <cellStyle name="Migliaia 27 3 2 4 2" xfId="13758" xr:uid="{00000000-0005-0000-0000-0000BA2B0000}"/>
    <cellStyle name="Migliaia 27 3 2 4 2 2" xfId="19576" xr:uid="{00000000-0005-0000-0000-0000BB2B0000}"/>
    <cellStyle name="Migliaia 27 3 2 4 2 3" xfId="24878" xr:uid="{00000000-0005-0000-0000-0000BC2B0000}"/>
    <cellStyle name="Migliaia 27 3 2 4 3" xfId="16925" xr:uid="{00000000-0005-0000-0000-0000BD2B0000}"/>
    <cellStyle name="Migliaia 27 3 2 4 4" xfId="22227" xr:uid="{00000000-0005-0000-0000-0000BE2B0000}"/>
    <cellStyle name="Migliaia 27 3 2 5" xfId="3173" xr:uid="{00000000-0005-0000-0000-0000BF2B0000}"/>
    <cellStyle name="Migliaia 27 3 2 5 2" xfId="13759" xr:uid="{00000000-0005-0000-0000-0000C02B0000}"/>
    <cellStyle name="Migliaia 27 3 2 5 2 2" xfId="19577" xr:uid="{00000000-0005-0000-0000-0000C12B0000}"/>
    <cellStyle name="Migliaia 27 3 2 5 2 3" xfId="24879" xr:uid="{00000000-0005-0000-0000-0000C22B0000}"/>
    <cellStyle name="Migliaia 27 3 2 5 3" xfId="16926" xr:uid="{00000000-0005-0000-0000-0000C32B0000}"/>
    <cellStyle name="Migliaia 27 3 2 5 4" xfId="22228" xr:uid="{00000000-0005-0000-0000-0000C42B0000}"/>
    <cellStyle name="Migliaia 27 3 2 6" xfId="3174" xr:uid="{00000000-0005-0000-0000-0000C52B0000}"/>
    <cellStyle name="Migliaia 27 3 2 6 2" xfId="13760" xr:uid="{00000000-0005-0000-0000-0000C62B0000}"/>
    <cellStyle name="Migliaia 27 3 2 6 2 2" xfId="19578" xr:uid="{00000000-0005-0000-0000-0000C72B0000}"/>
    <cellStyle name="Migliaia 27 3 2 6 2 3" xfId="24880" xr:uid="{00000000-0005-0000-0000-0000C82B0000}"/>
    <cellStyle name="Migliaia 27 3 2 6 3" xfId="16927" xr:uid="{00000000-0005-0000-0000-0000C92B0000}"/>
    <cellStyle name="Migliaia 27 3 2 6 4" xfId="22229" xr:uid="{00000000-0005-0000-0000-0000CA2B0000}"/>
    <cellStyle name="Migliaia 27 3 3" xfId="3175" xr:uid="{00000000-0005-0000-0000-0000CB2B0000}"/>
    <cellStyle name="Migliaia 27 3 3 2" xfId="3176" xr:uid="{00000000-0005-0000-0000-0000CC2B0000}"/>
    <cellStyle name="Migliaia 27 3 3 2 2" xfId="13762" xr:uid="{00000000-0005-0000-0000-0000CD2B0000}"/>
    <cellStyle name="Migliaia 27 3 3 2 2 2" xfId="19580" xr:uid="{00000000-0005-0000-0000-0000CE2B0000}"/>
    <cellStyle name="Migliaia 27 3 3 2 2 3" xfId="24882" xr:uid="{00000000-0005-0000-0000-0000CF2B0000}"/>
    <cellStyle name="Migliaia 27 3 3 2 3" xfId="16929" xr:uid="{00000000-0005-0000-0000-0000D02B0000}"/>
    <cellStyle name="Migliaia 27 3 3 2 4" xfId="22231" xr:uid="{00000000-0005-0000-0000-0000D12B0000}"/>
    <cellStyle name="Migliaia 27 3 3 3" xfId="3177" xr:uid="{00000000-0005-0000-0000-0000D22B0000}"/>
    <cellStyle name="Migliaia 27 3 3 3 2" xfId="13763" xr:uid="{00000000-0005-0000-0000-0000D32B0000}"/>
    <cellStyle name="Migliaia 27 3 3 3 2 2" xfId="19581" xr:uid="{00000000-0005-0000-0000-0000D42B0000}"/>
    <cellStyle name="Migliaia 27 3 3 3 2 3" xfId="24883" xr:uid="{00000000-0005-0000-0000-0000D52B0000}"/>
    <cellStyle name="Migliaia 27 3 3 3 3" xfId="16930" xr:uid="{00000000-0005-0000-0000-0000D62B0000}"/>
    <cellStyle name="Migliaia 27 3 3 3 4" xfId="22232" xr:uid="{00000000-0005-0000-0000-0000D72B0000}"/>
    <cellStyle name="Migliaia 27 3 3 4" xfId="3178" xr:uid="{00000000-0005-0000-0000-0000D82B0000}"/>
    <cellStyle name="Migliaia 27 3 3 4 2" xfId="13764" xr:uid="{00000000-0005-0000-0000-0000D92B0000}"/>
    <cellStyle name="Migliaia 27 3 3 4 2 2" xfId="19582" xr:uid="{00000000-0005-0000-0000-0000DA2B0000}"/>
    <cellStyle name="Migliaia 27 3 3 4 2 3" xfId="24884" xr:uid="{00000000-0005-0000-0000-0000DB2B0000}"/>
    <cellStyle name="Migliaia 27 3 3 4 3" xfId="16931" xr:uid="{00000000-0005-0000-0000-0000DC2B0000}"/>
    <cellStyle name="Migliaia 27 3 3 4 4" xfId="22233" xr:uid="{00000000-0005-0000-0000-0000DD2B0000}"/>
    <cellStyle name="Migliaia 27 3 3 5" xfId="3179" xr:uid="{00000000-0005-0000-0000-0000DE2B0000}"/>
    <cellStyle name="Migliaia 27 3 3 5 2" xfId="13765" xr:uid="{00000000-0005-0000-0000-0000DF2B0000}"/>
    <cellStyle name="Migliaia 27 3 3 5 2 2" xfId="19583" xr:uid="{00000000-0005-0000-0000-0000E02B0000}"/>
    <cellStyle name="Migliaia 27 3 3 5 2 3" xfId="24885" xr:uid="{00000000-0005-0000-0000-0000E12B0000}"/>
    <cellStyle name="Migliaia 27 3 3 5 3" xfId="16932" xr:uid="{00000000-0005-0000-0000-0000E22B0000}"/>
    <cellStyle name="Migliaia 27 3 3 5 4" xfId="22234" xr:uid="{00000000-0005-0000-0000-0000E32B0000}"/>
    <cellStyle name="Migliaia 27 3 3 6" xfId="13761" xr:uid="{00000000-0005-0000-0000-0000E42B0000}"/>
    <cellStyle name="Migliaia 27 3 3 6 2" xfId="19579" xr:uid="{00000000-0005-0000-0000-0000E52B0000}"/>
    <cellStyle name="Migliaia 27 3 3 6 3" xfId="24881" xr:uid="{00000000-0005-0000-0000-0000E62B0000}"/>
    <cellStyle name="Migliaia 27 3 3 7" xfId="16928" xr:uid="{00000000-0005-0000-0000-0000E72B0000}"/>
    <cellStyle name="Migliaia 27 3 3 8" xfId="22230" xr:uid="{00000000-0005-0000-0000-0000E82B0000}"/>
    <cellStyle name="Migliaia 27 3 4" xfId="3180" xr:uid="{00000000-0005-0000-0000-0000E92B0000}"/>
    <cellStyle name="Migliaia 27 3 4 2" xfId="12069" xr:uid="{00000000-0005-0000-0000-0000EA2B0000}"/>
    <cellStyle name="Migliaia 27 3 4 3" xfId="12070" xr:uid="{00000000-0005-0000-0000-0000EB2B0000}"/>
    <cellStyle name="Migliaia 27 3 4 3 2" xfId="15596" xr:uid="{00000000-0005-0000-0000-0000EC2B0000}"/>
    <cellStyle name="Migliaia 27 3 4 3 2 2" xfId="20942" xr:uid="{00000000-0005-0000-0000-0000ED2B0000}"/>
    <cellStyle name="Migliaia 27 3 4 3 2 3" xfId="26244" xr:uid="{00000000-0005-0000-0000-0000EE2B0000}"/>
    <cellStyle name="Migliaia 27 3 4 3 3" xfId="18291" xr:uid="{00000000-0005-0000-0000-0000EF2B0000}"/>
    <cellStyle name="Migliaia 27 3 4 3 4" xfId="23593" xr:uid="{00000000-0005-0000-0000-0000F02B0000}"/>
    <cellStyle name="Migliaia 27 3 4 4" xfId="13766" xr:uid="{00000000-0005-0000-0000-0000F12B0000}"/>
    <cellStyle name="Migliaia 27 3 4 4 2" xfId="19584" xr:uid="{00000000-0005-0000-0000-0000F22B0000}"/>
    <cellStyle name="Migliaia 27 3 4 4 3" xfId="24886" xr:uid="{00000000-0005-0000-0000-0000F32B0000}"/>
    <cellStyle name="Migliaia 27 3 4 5" xfId="16933" xr:uid="{00000000-0005-0000-0000-0000F42B0000}"/>
    <cellStyle name="Migliaia 27 3 4 6" xfId="22235" xr:uid="{00000000-0005-0000-0000-0000F52B0000}"/>
    <cellStyle name="Migliaia 27 3 5" xfId="3181" xr:uid="{00000000-0005-0000-0000-0000F62B0000}"/>
    <cellStyle name="Migliaia 27 3 5 2" xfId="12071" xr:uid="{00000000-0005-0000-0000-0000F72B0000}"/>
    <cellStyle name="Migliaia 27 3 5 2 2" xfId="15597" xr:uid="{00000000-0005-0000-0000-0000F82B0000}"/>
    <cellStyle name="Migliaia 27 3 5 2 2 2" xfId="20943" xr:uid="{00000000-0005-0000-0000-0000F92B0000}"/>
    <cellStyle name="Migliaia 27 3 5 2 2 3" xfId="26245" xr:uid="{00000000-0005-0000-0000-0000FA2B0000}"/>
    <cellStyle name="Migliaia 27 3 5 2 3" xfId="18292" xr:uid="{00000000-0005-0000-0000-0000FB2B0000}"/>
    <cellStyle name="Migliaia 27 3 5 2 4" xfId="23594" xr:uid="{00000000-0005-0000-0000-0000FC2B0000}"/>
    <cellStyle name="Migliaia 27 3 5 3" xfId="13767" xr:uid="{00000000-0005-0000-0000-0000FD2B0000}"/>
    <cellStyle name="Migliaia 27 3 5 3 2" xfId="19585" xr:uid="{00000000-0005-0000-0000-0000FE2B0000}"/>
    <cellStyle name="Migliaia 27 3 5 3 3" xfId="24887" xr:uid="{00000000-0005-0000-0000-0000FF2B0000}"/>
    <cellStyle name="Migliaia 27 3 5 4" xfId="16934" xr:uid="{00000000-0005-0000-0000-0000002C0000}"/>
    <cellStyle name="Migliaia 27 3 5 5" xfId="22236" xr:uid="{00000000-0005-0000-0000-0000012C0000}"/>
    <cellStyle name="Migliaia 27 3 6" xfId="3182" xr:uid="{00000000-0005-0000-0000-0000022C0000}"/>
    <cellStyle name="Migliaia 27 3 6 2" xfId="13768" xr:uid="{00000000-0005-0000-0000-0000032C0000}"/>
    <cellStyle name="Migliaia 27 3 6 2 2" xfId="19586" xr:uid="{00000000-0005-0000-0000-0000042C0000}"/>
    <cellStyle name="Migliaia 27 3 6 2 3" xfId="24888" xr:uid="{00000000-0005-0000-0000-0000052C0000}"/>
    <cellStyle name="Migliaia 27 3 6 3" xfId="16935" xr:uid="{00000000-0005-0000-0000-0000062C0000}"/>
    <cellStyle name="Migliaia 27 3 6 4" xfId="22237" xr:uid="{00000000-0005-0000-0000-0000072C0000}"/>
    <cellStyle name="Migliaia 27 3 7" xfId="3183" xr:uid="{00000000-0005-0000-0000-0000082C0000}"/>
    <cellStyle name="Migliaia 27 3 7 2" xfId="13769" xr:uid="{00000000-0005-0000-0000-0000092C0000}"/>
    <cellStyle name="Migliaia 27 3 7 2 2" xfId="19587" xr:uid="{00000000-0005-0000-0000-00000A2C0000}"/>
    <cellStyle name="Migliaia 27 3 7 2 3" xfId="24889" xr:uid="{00000000-0005-0000-0000-00000B2C0000}"/>
    <cellStyle name="Migliaia 27 3 7 3" xfId="16936" xr:uid="{00000000-0005-0000-0000-00000C2C0000}"/>
    <cellStyle name="Migliaia 27 3 7 4" xfId="22238" xr:uid="{00000000-0005-0000-0000-00000D2C0000}"/>
    <cellStyle name="Migliaia 27 3 8" xfId="3184" xr:uid="{00000000-0005-0000-0000-00000E2C0000}"/>
    <cellStyle name="Migliaia 27 3 8 2" xfId="13770" xr:uid="{00000000-0005-0000-0000-00000F2C0000}"/>
    <cellStyle name="Migliaia 27 3 8 2 2" xfId="19588" xr:uid="{00000000-0005-0000-0000-0000102C0000}"/>
    <cellStyle name="Migliaia 27 3 8 2 3" xfId="24890" xr:uid="{00000000-0005-0000-0000-0000112C0000}"/>
    <cellStyle name="Migliaia 27 3 8 3" xfId="16937" xr:uid="{00000000-0005-0000-0000-0000122C0000}"/>
    <cellStyle name="Migliaia 27 3 8 4" xfId="22239"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1" xr:uid="{00000000-0005-0000-0000-0000172C0000}"/>
    <cellStyle name="Migliaia 27 4 2 2 2 2" xfId="19589" xr:uid="{00000000-0005-0000-0000-0000182C0000}"/>
    <cellStyle name="Migliaia 27 4 2 2 2 3" xfId="24891" xr:uid="{00000000-0005-0000-0000-0000192C0000}"/>
    <cellStyle name="Migliaia 27 4 2 2 3" xfId="16938" xr:uid="{00000000-0005-0000-0000-00001A2C0000}"/>
    <cellStyle name="Migliaia 27 4 2 2 4" xfId="22240" xr:uid="{00000000-0005-0000-0000-00001B2C0000}"/>
    <cellStyle name="Migliaia 27 4 2 3" xfId="3188" xr:uid="{00000000-0005-0000-0000-00001C2C0000}"/>
    <cellStyle name="Migliaia 27 4 2 3 2" xfId="13772" xr:uid="{00000000-0005-0000-0000-00001D2C0000}"/>
    <cellStyle name="Migliaia 27 4 2 3 2 2" xfId="19590" xr:uid="{00000000-0005-0000-0000-00001E2C0000}"/>
    <cellStyle name="Migliaia 27 4 2 3 2 3" xfId="24892" xr:uid="{00000000-0005-0000-0000-00001F2C0000}"/>
    <cellStyle name="Migliaia 27 4 2 3 3" xfId="16939" xr:uid="{00000000-0005-0000-0000-0000202C0000}"/>
    <cellStyle name="Migliaia 27 4 2 3 4" xfId="22241" xr:uid="{00000000-0005-0000-0000-0000212C0000}"/>
    <cellStyle name="Migliaia 27 4 3" xfId="3189" xr:uid="{00000000-0005-0000-0000-0000222C0000}"/>
    <cellStyle name="Migliaia 27 4 3 2" xfId="13773" xr:uid="{00000000-0005-0000-0000-0000232C0000}"/>
    <cellStyle name="Migliaia 27 4 3 2 2" xfId="19591" xr:uid="{00000000-0005-0000-0000-0000242C0000}"/>
    <cellStyle name="Migliaia 27 4 3 2 3" xfId="24893" xr:uid="{00000000-0005-0000-0000-0000252C0000}"/>
    <cellStyle name="Migliaia 27 4 3 3" xfId="16940" xr:uid="{00000000-0005-0000-0000-0000262C0000}"/>
    <cellStyle name="Migliaia 27 4 3 4" xfId="22242" xr:uid="{00000000-0005-0000-0000-0000272C0000}"/>
    <cellStyle name="Migliaia 27 4 4" xfId="3190" xr:uid="{00000000-0005-0000-0000-0000282C0000}"/>
    <cellStyle name="Migliaia 27 4 4 2" xfId="13774" xr:uid="{00000000-0005-0000-0000-0000292C0000}"/>
    <cellStyle name="Migliaia 27 4 4 2 2" xfId="19592" xr:uid="{00000000-0005-0000-0000-00002A2C0000}"/>
    <cellStyle name="Migliaia 27 4 4 2 3" xfId="24894" xr:uid="{00000000-0005-0000-0000-00002B2C0000}"/>
    <cellStyle name="Migliaia 27 4 4 3" xfId="16941" xr:uid="{00000000-0005-0000-0000-00002C2C0000}"/>
    <cellStyle name="Migliaia 27 4 4 4" xfId="22243" xr:uid="{00000000-0005-0000-0000-00002D2C0000}"/>
    <cellStyle name="Migliaia 27 4 5" xfId="3191" xr:uid="{00000000-0005-0000-0000-00002E2C0000}"/>
    <cellStyle name="Migliaia 27 4 5 2" xfId="13775" xr:uid="{00000000-0005-0000-0000-00002F2C0000}"/>
    <cellStyle name="Migliaia 27 4 5 2 2" xfId="19593" xr:uid="{00000000-0005-0000-0000-0000302C0000}"/>
    <cellStyle name="Migliaia 27 4 5 2 3" xfId="24895" xr:uid="{00000000-0005-0000-0000-0000312C0000}"/>
    <cellStyle name="Migliaia 27 4 5 3" xfId="16942" xr:uid="{00000000-0005-0000-0000-0000322C0000}"/>
    <cellStyle name="Migliaia 27 4 5 4" xfId="22244" xr:uid="{00000000-0005-0000-0000-0000332C0000}"/>
    <cellStyle name="Migliaia 27 4 6" xfId="3192" xr:uid="{00000000-0005-0000-0000-0000342C0000}"/>
    <cellStyle name="Migliaia 27 4 6 2" xfId="13776" xr:uid="{00000000-0005-0000-0000-0000352C0000}"/>
    <cellStyle name="Migliaia 27 4 6 2 2" xfId="19594" xr:uid="{00000000-0005-0000-0000-0000362C0000}"/>
    <cellStyle name="Migliaia 27 4 6 2 3" xfId="24896" xr:uid="{00000000-0005-0000-0000-0000372C0000}"/>
    <cellStyle name="Migliaia 27 4 6 3" xfId="16943" xr:uid="{00000000-0005-0000-0000-0000382C0000}"/>
    <cellStyle name="Migliaia 27 4 6 4" xfId="22245" xr:uid="{00000000-0005-0000-0000-0000392C0000}"/>
    <cellStyle name="Migliaia 27 4 7" xfId="3193" xr:uid="{00000000-0005-0000-0000-00003A2C0000}"/>
    <cellStyle name="Migliaia 27 4 7 2" xfId="13777" xr:uid="{00000000-0005-0000-0000-00003B2C0000}"/>
    <cellStyle name="Migliaia 27 4 7 2 2" xfId="19595" xr:uid="{00000000-0005-0000-0000-00003C2C0000}"/>
    <cellStyle name="Migliaia 27 4 7 2 3" xfId="24897" xr:uid="{00000000-0005-0000-0000-00003D2C0000}"/>
    <cellStyle name="Migliaia 27 4 7 3" xfId="16944" xr:uid="{00000000-0005-0000-0000-00003E2C0000}"/>
    <cellStyle name="Migliaia 27 4 7 4" xfId="22246" xr:uid="{00000000-0005-0000-0000-00003F2C0000}"/>
    <cellStyle name="Migliaia 27 5" xfId="3194" xr:uid="{00000000-0005-0000-0000-0000402C0000}"/>
    <cellStyle name="Migliaia 27 5 2" xfId="3195" xr:uid="{00000000-0005-0000-0000-0000412C0000}"/>
    <cellStyle name="Migliaia 27 5 2 2" xfId="13778" xr:uid="{00000000-0005-0000-0000-0000422C0000}"/>
    <cellStyle name="Migliaia 27 5 2 2 2" xfId="19596" xr:uid="{00000000-0005-0000-0000-0000432C0000}"/>
    <cellStyle name="Migliaia 27 5 2 2 3" xfId="24898" xr:uid="{00000000-0005-0000-0000-0000442C0000}"/>
    <cellStyle name="Migliaia 27 5 2 3" xfId="16945" xr:uid="{00000000-0005-0000-0000-0000452C0000}"/>
    <cellStyle name="Migliaia 27 5 2 4" xfId="22247" xr:uid="{00000000-0005-0000-0000-0000462C0000}"/>
    <cellStyle name="Migliaia 27 5 3" xfId="3196" xr:uid="{00000000-0005-0000-0000-0000472C0000}"/>
    <cellStyle name="Migliaia 27 5 3 2" xfId="13779" xr:uid="{00000000-0005-0000-0000-0000482C0000}"/>
    <cellStyle name="Migliaia 27 5 3 2 2" xfId="19597" xr:uid="{00000000-0005-0000-0000-0000492C0000}"/>
    <cellStyle name="Migliaia 27 5 3 2 3" xfId="24899" xr:uid="{00000000-0005-0000-0000-00004A2C0000}"/>
    <cellStyle name="Migliaia 27 5 3 3" xfId="16946" xr:uid="{00000000-0005-0000-0000-00004B2C0000}"/>
    <cellStyle name="Migliaia 27 5 3 4" xfId="22248" xr:uid="{00000000-0005-0000-0000-00004C2C0000}"/>
    <cellStyle name="Migliaia 27 5 4" xfId="3197" xr:uid="{00000000-0005-0000-0000-00004D2C0000}"/>
    <cellStyle name="Migliaia 27 5 4 2" xfId="13780" xr:uid="{00000000-0005-0000-0000-00004E2C0000}"/>
    <cellStyle name="Migliaia 27 5 4 2 2" xfId="19598" xr:uid="{00000000-0005-0000-0000-00004F2C0000}"/>
    <cellStyle name="Migliaia 27 5 4 2 3" xfId="24900" xr:uid="{00000000-0005-0000-0000-0000502C0000}"/>
    <cellStyle name="Migliaia 27 5 4 3" xfId="16947" xr:uid="{00000000-0005-0000-0000-0000512C0000}"/>
    <cellStyle name="Migliaia 27 5 4 4" xfId="22249" xr:uid="{00000000-0005-0000-0000-0000522C0000}"/>
    <cellStyle name="Migliaia 27 5 5" xfId="3198" xr:uid="{00000000-0005-0000-0000-0000532C0000}"/>
    <cellStyle name="Migliaia 27 5 5 2" xfId="13781" xr:uid="{00000000-0005-0000-0000-0000542C0000}"/>
    <cellStyle name="Migliaia 27 5 5 2 2" xfId="19599" xr:uid="{00000000-0005-0000-0000-0000552C0000}"/>
    <cellStyle name="Migliaia 27 5 5 2 3" xfId="24901" xr:uid="{00000000-0005-0000-0000-0000562C0000}"/>
    <cellStyle name="Migliaia 27 5 5 3" xfId="16948" xr:uid="{00000000-0005-0000-0000-0000572C0000}"/>
    <cellStyle name="Migliaia 27 5 5 4" xfId="22250" xr:uid="{00000000-0005-0000-0000-0000582C0000}"/>
    <cellStyle name="Migliaia 27 5 6" xfId="3199" xr:uid="{00000000-0005-0000-0000-0000592C0000}"/>
    <cellStyle name="Migliaia 27 5 6 2" xfId="13782" xr:uid="{00000000-0005-0000-0000-00005A2C0000}"/>
    <cellStyle name="Migliaia 27 5 6 2 2" xfId="19600" xr:uid="{00000000-0005-0000-0000-00005B2C0000}"/>
    <cellStyle name="Migliaia 27 5 6 2 3" xfId="24902" xr:uid="{00000000-0005-0000-0000-00005C2C0000}"/>
    <cellStyle name="Migliaia 27 5 6 3" xfId="16949" xr:uid="{00000000-0005-0000-0000-00005D2C0000}"/>
    <cellStyle name="Migliaia 27 5 6 4" xfId="22251" xr:uid="{00000000-0005-0000-0000-00005E2C0000}"/>
    <cellStyle name="Migliaia 27 6" xfId="3200" xr:uid="{00000000-0005-0000-0000-00005F2C0000}"/>
    <cellStyle name="Migliaia 27 6 2" xfId="12072" xr:uid="{00000000-0005-0000-0000-0000602C0000}"/>
    <cellStyle name="Migliaia 27 6 3" xfId="12073" xr:uid="{00000000-0005-0000-0000-0000612C0000}"/>
    <cellStyle name="Migliaia 27 6 3 2" xfId="15598" xr:uid="{00000000-0005-0000-0000-0000622C0000}"/>
    <cellStyle name="Migliaia 27 6 3 2 2" xfId="20944" xr:uid="{00000000-0005-0000-0000-0000632C0000}"/>
    <cellStyle name="Migliaia 27 6 3 2 3" xfId="26246" xr:uid="{00000000-0005-0000-0000-0000642C0000}"/>
    <cellStyle name="Migliaia 27 6 3 3" xfId="18293" xr:uid="{00000000-0005-0000-0000-0000652C0000}"/>
    <cellStyle name="Migliaia 27 6 3 4" xfId="23595" xr:uid="{00000000-0005-0000-0000-0000662C0000}"/>
    <cellStyle name="Migliaia 27 6 4" xfId="13783" xr:uid="{00000000-0005-0000-0000-0000672C0000}"/>
    <cellStyle name="Migliaia 27 6 4 2" xfId="19601" xr:uid="{00000000-0005-0000-0000-0000682C0000}"/>
    <cellStyle name="Migliaia 27 6 4 3" xfId="24903" xr:uid="{00000000-0005-0000-0000-0000692C0000}"/>
    <cellStyle name="Migliaia 27 6 5" xfId="16950" xr:uid="{00000000-0005-0000-0000-00006A2C0000}"/>
    <cellStyle name="Migliaia 27 6 6" xfId="22252" xr:uid="{00000000-0005-0000-0000-00006B2C0000}"/>
    <cellStyle name="Migliaia 27 7" xfId="3201" xr:uid="{00000000-0005-0000-0000-00006C2C0000}"/>
    <cellStyle name="Migliaia 27 7 2" xfId="12074" xr:uid="{00000000-0005-0000-0000-00006D2C0000}"/>
    <cellStyle name="Migliaia 27 7 2 2" xfId="15599" xr:uid="{00000000-0005-0000-0000-00006E2C0000}"/>
    <cellStyle name="Migliaia 27 7 2 2 2" xfId="20945" xr:uid="{00000000-0005-0000-0000-00006F2C0000}"/>
    <cellStyle name="Migliaia 27 7 2 2 3" xfId="26247" xr:uid="{00000000-0005-0000-0000-0000702C0000}"/>
    <cellStyle name="Migliaia 27 7 2 3" xfId="18294" xr:uid="{00000000-0005-0000-0000-0000712C0000}"/>
    <cellStyle name="Migliaia 27 7 2 4" xfId="23596" xr:uid="{00000000-0005-0000-0000-0000722C0000}"/>
    <cellStyle name="Migliaia 27 7 3" xfId="13784" xr:uid="{00000000-0005-0000-0000-0000732C0000}"/>
    <cellStyle name="Migliaia 27 7 3 2" xfId="19602" xr:uid="{00000000-0005-0000-0000-0000742C0000}"/>
    <cellStyle name="Migliaia 27 7 3 3" xfId="24904" xr:uid="{00000000-0005-0000-0000-0000752C0000}"/>
    <cellStyle name="Migliaia 27 7 4" xfId="16951" xr:uid="{00000000-0005-0000-0000-0000762C0000}"/>
    <cellStyle name="Migliaia 27 7 5" xfId="22253" xr:uid="{00000000-0005-0000-0000-0000772C0000}"/>
    <cellStyle name="Migliaia 27 8" xfId="3202" xr:uid="{00000000-0005-0000-0000-0000782C0000}"/>
    <cellStyle name="Migliaia 27 8 2" xfId="12075" xr:uid="{00000000-0005-0000-0000-0000792C0000}"/>
    <cellStyle name="Migliaia 27 8 2 2" xfId="15600" xr:uid="{00000000-0005-0000-0000-00007A2C0000}"/>
    <cellStyle name="Migliaia 27 8 2 2 2" xfId="20946" xr:uid="{00000000-0005-0000-0000-00007B2C0000}"/>
    <cellStyle name="Migliaia 27 8 2 2 3" xfId="26248" xr:uid="{00000000-0005-0000-0000-00007C2C0000}"/>
    <cellStyle name="Migliaia 27 8 2 3" xfId="18295" xr:uid="{00000000-0005-0000-0000-00007D2C0000}"/>
    <cellStyle name="Migliaia 27 8 2 4" xfId="23597" xr:uid="{00000000-0005-0000-0000-00007E2C0000}"/>
    <cellStyle name="Migliaia 27 8 3" xfId="13785" xr:uid="{00000000-0005-0000-0000-00007F2C0000}"/>
    <cellStyle name="Migliaia 27 8 3 2" xfId="19603" xr:uid="{00000000-0005-0000-0000-0000802C0000}"/>
    <cellStyle name="Migliaia 27 8 3 3" xfId="24905" xr:uid="{00000000-0005-0000-0000-0000812C0000}"/>
    <cellStyle name="Migliaia 27 8 4" xfId="16952" xr:uid="{00000000-0005-0000-0000-0000822C0000}"/>
    <cellStyle name="Migliaia 27 8 5" xfId="22254" xr:uid="{00000000-0005-0000-0000-0000832C0000}"/>
    <cellStyle name="Migliaia 27 9" xfId="3203" xr:uid="{00000000-0005-0000-0000-0000842C0000}"/>
    <cellStyle name="Migliaia 27 9 2" xfId="13786" xr:uid="{00000000-0005-0000-0000-0000852C0000}"/>
    <cellStyle name="Migliaia 27 9 2 2" xfId="19604" xr:uid="{00000000-0005-0000-0000-0000862C0000}"/>
    <cellStyle name="Migliaia 27 9 2 3" xfId="24906" xr:uid="{00000000-0005-0000-0000-0000872C0000}"/>
    <cellStyle name="Migliaia 27 9 3" xfId="16953" xr:uid="{00000000-0005-0000-0000-0000882C0000}"/>
    <cellStyle name="Migliaia 27 9 4" xfId="22255" xr:uid="{00000000-0005-0000-0000-0000892C0000}"/>
    <cellStyle name="Migliaia 28" xfId="290" xr:uid="{00000000-0005-0000-0000-00008A2C0000}"/>
    <cellStyle name="Migliaia 28 10" xfId="13787" xr:uid="{00000000-0005-0000-0000-00008B2C0000}"/>
    <cellStyle name="Migliaia 28 10 2" xfId="19605" xr:uid="{00000000-0005-0000-0000-00008C2C0000}"/>
    <cellStyle name="Migliaia 28 10 3" xfId="24907" xr:uid="{00000000-0005-0000-0000-00008D2C0000}"/>
    <cellStyle name="Migliaia 28 11" xfId="16954" xr:uid="{00000000-0005-0000-0000-00008E2C0000}"/>
    <cellStyle name="Migliaia 28 12" xfId="22256"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8" xr:uid="{00000000-0005-0000-0000-0000942C0000}"/>
    <cellStyle name="Migliaia 28 2 2 2 2 2" xfId="19606" xr:uid="{00000000-0005-0000-0000-0000952C0000}"/>
    <cellStyle name="Migliaia 28 2 2 2 2 3" xfId="24908" xr:uid="{00000000-0005-0000-0000-0000962C0000}"/>
    <cellStyle name="Migliaia 28 2 2 2 3" xfId="16955" xr:uid="{00000000-0005-0000-0000-0000972C0000}"/>
    <cellStyle name="Migliaia 28 2 2 2 4" xfId="22257" xr:uid="{00000000-0005-0000-0000-0000982C0000}"/>
    <cellStyle name="Migliaia 28 2 2 3" xfId="12076" xr:uid="{00000000-0005-0000-0000-0000992C0000}"/>
    <cellStyle name="Migliaia 28 2 2 3 2" xfId="15601" xr:uid="{00000000-0005-0000-0000-00009A2C0000}"/>
    <cellStyle name="Migliaia 28 2 2 3 2 2" xfId="20947" xr:uid="{00000000-0005-0000-0000-00009B2C0000}"/>
    <cellStyle name="Migliaia 28 2 2 3 2 3" xfId="26249" xr:uid="{00000000-0005-0000-0000-00009C2C0000}"/>
    <cellStyle name="Migliaia 28 2 2 3 3" xfId="18296" xr:uid="{00000000-0005-0000-0000-00009D2C0000}"/>
    <cellStyle name="Migliaia 28 2 2 3 4" xfId="23598" xr:uid="{00000000-0005-0000-0000-00009E2C0000}"/>
    <cellStyle name="Migliaia 28 2 3" xfId="3208" xr:uid="{00000000-0005-0000-0000-00009F2C0000}"/>
    <cellStyle name="Migliaia 28 2 3 2" xfId="12077" xr:uid="{00000000-0005-0000-0000-0000A02C0000}"/>
    <cellStyle name="Migliaia 28 2 3 2 2" xfId="15602" xr:uid="{00000000-0005-0000-0000-0000A12C0000}"/>
    <cellStyle name="Migliaia 28 2 3 2 2 2" xfId="20948" xr:uid="{00000000-0005-0000-0000-0000A22C0000}"/>
    <cellStyle name="Migliaia 28 2 3 2 2 3" xfId="26250" xr:uid="{00000000-0005-0000-0000-0000A32C0000}"/>
    <cellStyle name="Migliaia 28 2 3 2 3" xfId="18297" xr:uid="{00000000-0005-0000-0000-0000A42C0000}"/>
    <cellStyle name="Migliaia 28 2 3 2 4" xfId="23599" xr:uid="{00000000-0005-0000-0000-0000A52C0000}"/>
    <cellStyle name="Migliaia 28 2 3 3" xfId="13789" xr:uid="{00000000-0005-0000-0000-0000A62C0000}"/>
    <cellStyle name="Migliaia 28 2 3 3 2" xfId="19607" xr:uid="{00000000-0005-0000-0000-0000A72C0000}"/>
    <cellStyle name="Migliaia 28 2 3 3 3" xfId="24909" xr:uid="{00000000-0005-0000-0000-0000A82C0000}"/>
    <cellStyle name="Migliaia 28 2 3 4" xfId="16956" xr:uid="{00000000-0005-0000-0000-0000A92C0000}"/>
    <cellStyle name="Migliaia 28 2 3 5" xfId="22258" xr:uid="{00000000-0005-0000-0000-0000AA2C0000}"/>
    <cellStyle name="Migliaia 28 2 4" xfId="3209" xr:uid="{00000000-0005-0000-0000-0000AB2C0000}"/>
    <cellStyle name="Migliaia 28 2 4 2" xfId="13790" xr:uid="{00000000-0005-0000-0000-0000AC2C0000}"/>
    <cellStyle name="Migliaia 28 2 4 2 2" xfId="19608" xr:uid="{00000000-0005-0000-0000-0000AD2C0000}"/>
    <cellStyle name="Migliaia 28 2 4 2 3" xfId="24910" xr:uid="{00000000-0005-0000-0000-0000AE2C0000}"/>
    <cellStyle name="Migliaia 28 2 4 3" xfId="16957" xr:uid="{00000000-0005-0000-0000-0000AF2C0000}"/>
    <cellStyle name="Migliaia 28 2 4 4" xfId="22259" xr:uid="{00000000-0005-0000-0000-0000B02C0000}"/>
    <cellStyle name="Migliaia 28 2 5" xfId="3210" xr:uid="{00000000-0005-0000-0000-0000B12C0000}"/>
    <cellStyle name="Migliaia 28 2 5 2" xfId="13791" xr:uid="{00000000-0005-0000-0000-0000B22C0000}"/>
    <cellStyle name="Migliaia 28 2 5 2 2" xfId="19609" xr:uid="{00000000-0005-0000-0000-0000B32C0000}"/>
    <cellStyle name="Migliaia 28 2 5 2 3" xfId="24911" xr:uid="{00000000-0005-0000-0000-0000B42C0000}"/>
    <cellStyle name="Migliaia 28 2 5 3" xfId="16958" xr:uid="{00000000-0005-0000-0000-0000B52C0000}"/>
    <cellStyle name="Migliaia 28 2 5 4" xfId="22260" xr:uid="{00000000-0005-0000-0000-0000B62C0000}"/>
    <cellStyle name="Migliaia 28 2 6" xfId="3211" xr:uid="{00000000-0005-0000-0000-0000B72C0000}"/>
    <cellStyle name="Migliaia 28 2 6 2" xfId="13792" xr:uid="{00000000-0005-0000-0000-0000B82C0000}"/>
    <cellStyle name="Migliaia 28 2 6 2 2" xfId="19610" xr:uid="{00000000-0005-0000-0000-0000B92C0000}"/>
    <cellStyle name="Migliaia 28 2 6 2 3" xfId="24912" xr:uid="{00000000-0005-0000-0000-0000BA2C0000}"/>
    <cellStyle name="Migliaia 28 2 6 3" xfId="16959" xr:uid="{00000000-0005-0000-0000-0000BB2C0000}"/>
    <cellStyle name="Migliaia 28 2 6 4" xfId="22261"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3" xr:uid="{00000000-0005-0000-0000-0000C22C0000}"/>
    <cellStyle name="Migliaia 28 3 2 2 2 2 2" xfId="19611" xr:uid="{00000000-0005-0000-0000-0000C32C0000}"/>
    <cellStyle name="Migliaia 28 3 2 2 2 2 3" xfId="24913" xr:uid="{00000000-0005-0000-0000-0000C42C0000}"/>
    <cellStyle name="Migliaia 28 3 2 2 2 3" xfId="16960" xr:uid="{00000000-0005-0000-0000-0000C52C0000}"/>
    <cellStyle name="Migliaia 28 3 2 2 2 4" xfId="22262" xr:uid="{00000000-0005-0000-0000-0000C62C0000}"/>
    <cellStyle name="Migliaia 28 3 2 3" xfId="3216" xr:uid="{00000000-0005-0000-0000-0000C72C0000}"/>
    <cellStyle name="Migliaia 28 3 2 3 2" xfId="13794" xr:uid="{00000000-0005-0000-0000-0000C82C0000}"/>
    <cellStyle name="Migliaia 28 3 2 3 2 2" xfId="19612" xr:uid="{00000000-0005-0000-0000-0000C92C0000}"/>
    <cellStyle name="Migliaia 28 3 2 3 2 3" xfId="24914" xr:uid="{00000000-0005-0000-0000-0000CA2C0000}"/>
    <cellStyle name="Migliaia 28 3 2 3 3" xfId="16961" xr:uid="{00000000-0005-0000-0000-0000CB2C0000}"/>
    <cellStyle name="Migliaia 28 3 2 3 4" xfId="22263" xr:uid="{00000000-0005-0000-0000-0000CC2C0000}"/>
    <cellStyle name="Migliaia 28 3 2 4" xfId="3217" xr:uid="{00000000-0005-0000-0000-0000CD2C0000}"/>
    <cellStyle name="Migliaia 28 3 2 4 2" xfId="13795" xr:uid="{00000000-0005-0000-0000-0000CE2C0000}"/>
    <cellStyle name="Migliaia 28 3 2 4 2 2" xfId="19613" xr:uid="{00000000-0005-0000-0000-0000CF2C0000}"/>
    <cellStyle name="Migliaia 28 3 2 4 2 3" xfId="24915" xr:uid="{00000000-0005-0000-0000-0000D02C0000}"/>
    <cellStyle name="Migliaia 28 3 2 4 3" xfId="16962" xr:uid="{00000000-0005-0000-0000-0000D12C0000}"/>
    <cellStyle name="Migliaia 28 3 2 4 4" xfId="22264" xr:uid="{00000000-0005-0000-0000-0000D22C0000}"/>
    <cellStyle name="Migliaia 28 3 2 5" xfId="3218" xr:uid="{00000000-0005-0000-0000-0000D32C0000}"/>
    <cellStyle name="Migliaia 28 3 2 5 2" xfId="13796" xr:uid="{00000000-0005-0000-0000-0000D42C0000}"/>
    <cellStyle name="Migliaia 28 3 2 5 2 2" xfId="19614" xr:uid="{00000000-0005-0000-0000-0000D52C0000}"/>
    <cellStyle name="Migliaia 28 3 2 5 2 3" xfId="24916" xr:uid="{00000000-0005-0000-0000-0000D62C0000}"/>
    <cellStyle name="Migliaia 28 3 2 5 3" xfId="16963" xr:uid="{00000000-0005-0000-0000-0000D72C0000}"/>
    <cellStyle name="Migliaia 28 3 2 5 4" xfId="22265" xr:uid="{00000000-0005-0000-0000-0000D82C0000}"/>
    <cellStyle name="Migliaia 28 3 2 6" xfId="3219" xr:uid="{00000000-0005-0000-0000-0000D92C0000}"/>
    <cellStyle name="Migliaia 28 3 2 6 2" xfId="13797" xr:uid="{00000000-0005-0000-0000-0000DA2C0000}"/>
    <cellStyle name="Migliaia 28 3 2 6 2 2" xfId="19615" xr:uid="{00000000-0005-0000-0000-0000DB2C0000}"/>
    <cellStyle name="Migliaia 28 3 2 6 2 3" xfId="24917" xr:uid="{00000000-0005-0000-0000-0000DC2C0000}"/>
    <cellStyle name="Migliaia 28 3 2 6 3" xfId="16964" xr:uid="{00000000-0005-0000-0000-0000DD2C0000}"/>
    <cellStyle name="Migliaia 28 3 2 6 4" xfId="22266" xr:uid="{00000000-0005-0000-0000-0000DE2C0000}"/>
    <cellStyle name="Migliaia 28 3 3" xfId="3220" xr:uid="{00000000-0005-0000-0000-0000DF2C0000}"/>
    <cellStyle name="Migliaia 28 3 3 2" xfId="3221" xr:uid="{00000000-0005-0000-0000-0000E02C0000}"/>
    <cellStyle name="Migliaia 28 3 3 2 2" xfId="13799" xr:uid="{00000000-0005-0000-0000-0000E12C0000}"/>
    <cellStyle name="Migliaia 28 3 3 2 2 2" xfId="19617" xr:uid="{00000000-0005-0000-0000-0000E22C0000}"/>
    <cellStyle name="Migliaia 28 3 3 2 2 3" xfId="24919" xr:uid="{00000000-0005-0000-0000-0000E32C0000}"/>
    <cellStyle name="Migliaia 28 3 3 2 3" xfId="16966" xr:uid="{00000000-0005-0000-0000-0000E42C0000}"/>
    <cellStyle name="Migliaia 28 3 3 2 4" xfId="22268" xr:uid="{00000000-0005-0000-0000-0000E52C0000}"/>
    <cellStyle name="Migliaia 28 3 3 3" xfId="3222" xr:uid="{00000000-0005-0000-0000-0000E62C0000}"/>
    <cellStyle name="Migliaia 28 3 3 3 2" xfId="13800" xr:uid="{00000000-0005-0000-0000-0000E72C0000}"/>
    <cellStyle name="Migliaia 28 3 3 3 2 2" xfId="19618" xr:uid="{00000000-0005-0000-0000-0000E82C0000}"/>
    <cellStyle name="Migliaia 28 3 3 3 2 3" xfId="24920" xr:uid="{00000000-0005-0000-0000-0000E92C0000}"/>
    <cellStyle name="Migliaia 28 3 3 3 3" xfId="16967" xr:uid="{00000000-0005-0000-0000-0000EA2C0000}"/>
    <cellStyle name="Migliaia 28 3 3 3 4" xfId="22269" xr:uid="{00000000-0005-0000-0000-0000EB2C0000}"/>
    <cellStyle name="Migliaia 28 3 3 4" xfId="3223" xr:uid="{00000000-0005-0000-0000-0000EC2C0000}"/>
    <cellStyle name="Migliaia 28 3 3 4 2" xfId="13801" xr:uid="{00000000-0005-0000-0000-0000ED2C0000}"/>
    <cellStyle name="Migliaia 28 3 3 4 2 2" xfId="19619" xr:uid="{00000000-0005-0000-0000-0000EE2C0000}"/>
    <cellStyle name="Migliaia 28 3 3 4 2 3" xfId="24921" xr:uid="{00000000-0005-0000-0000-0000EF2C0000}"/>
    <cellStyle name="Migliaia 28 3 3 4 3" xfId="16968" xr:uid="{00000000-0005-0000-0000-0000F02C0000}"/>
    <cellStyle name="Migliaia 28 3 3 4 4" xfId="22270" xr:uid="{00000000-0005-0000-0000-0000F12C0000}"/>
    <cellStyle name="Migliaia 28 3 3 5" xfId="3224" xr:uid="{00000000-0005-0000-0000-0000F22C0000}"/>
    <cellStyle name="Migliaia 28 3 3 5 2" xfId="13802" xr:uid="{00000000-0005-0000-0000-0000F32C0000}"/>
    <cellStyle name="Migliaia 28 3 3 5 2 2" xfId="19620" xr:uid="{00000000-0005-0000-0000-0000F42C0000}"/>
    <cellStyle name="Migliaia 28 3 3 5 2 3" xfId="24922" xr:uid="{00000000-0005-0000-0000-0000F52C0000}"/>
    <cellStyle name="Migliaia 28 3 3 5 3" xfId="16969" xr:uid="{00000000-0005-0000-0000-0000F62C0000}"/>
    <cellStyle name="Migliaia 28 3 3 5 4" xfId="22271" xr:uid="{00000000-0005-0000-0000-0000F72C0000}"/>
    <cellStyle name="Migliaia 28 3 3 6" xfId="13798" xr:uid="{00000000-0005-0000-0000-0000F82C0000}"/>
    <cellStyle name="Migliaia 28 3 3 6 2" xfId="19616" xr:uid="{00000000-0005-0000-0000-0000F92C0000}"/>
    <cellStyle name="Migliaia 28 3 3 6 3" xfId="24918" xr:uid="{00000000-0005-0000-0000-0000FA2C0000}"/>
    <cellStyle name="Migliaia 28 3 3 7" xfId="16965" xr:uid="{00000000-0005-0000-0000-0000FB2C0000}"/>
    <cellStyle name="Migliaia 28 3 3 8" xfId="22267" xr:uid="{00000000-0005-0000-0000-0000FC2C0000}"/>
    <cellStyle name="Migliaia 28 3 4" xfId="3225" xr:uid="{00000000-0005-0000-0000-0000FD2C0000}"/>
    <cellStyle name="Migliaia 28 3 4 2" xfId="12078" xr:uid="{00000000-0005-0000-0000-0000FE2C0000}"/>
    <cellStyle name="Migliaia 28 3 4 3" xfId="12079" xr:uid="{00000000-0005-0000-0000-0000FF2C0000}"/>
    <cellStyle name="Migliaia 28 3 4 3 2" xfId="15603" xr:uid="{00000000-0005-0000-0000-0000002D0000}"/>
    <cellStyle name="Migliaia 28 3 4 3 2 2" xfId="20949" xr:uid="{00000000-0005-0000-0000-0000012D0000}"/>
    <cellStyle name="Migliaia 28 3 4 3 2 3" xfId="26251" xr:uid="{00000000-0005-0000-0000-0000022D0000}"/>
    <cellStyle name="Migliaia 28 3 4 3 3" xfId="18298" xr:uid="{00000000-0005-0000-0000-0000032D0000}"/>
    <cellStyle name="Migliaia 28 3 4 3 4" xfId="23600" xr:uid="{00000000-0005-0000-0000-0000042D0000}"/>
    <cellStyle name="Migliaia 28 3 4 4" xfId="13803" xr:uid="{00000000-0005-0000-0000-0000052D0000}"/>
    <cellStyle name="Migliaia 28 3 4 4 2" xfId="19621" xr:uid="{00000000-0005-0000-0000-0000062D0000}"/>
    <cellStyle name="Migliaia 28 3 4 4 3" xfId="24923" xr:uid="{00000000-0005-0000-0000-0000072D0000}"/>
    <cellStyle name="Migliaia 28 3 4 5" xfId="16970" xr:uid="{00000000-0005-0000-0000-0000082D0000}"/>
    <cellStyle name="Migliaia 28 3 4 6" xfId="22272" xr:uid="{00000000-0005-0000-0000-0000092D0000}"/>
    <cellStyle name="Migliaia 28 3 5" xfId="3226" xr:uid="{00000000-0005-0000-0000-00000A2D0000}"/>
    <cellStyle name="Migliaia 28 3 5 2" xfId="12080" xr:uid="{00000000-0005-0000-0000-00000B2D0000}"/>
    <cellStyle name="Migliaia 28 3 5 2 2" xfId="15604" xr:uid="{00000000-0005-0000-0000-00000C2D0000}"/>
    <cellStyle name="Migliaia 28 3 5 2 2 2" xfId="20950" xr:uid="{00000000-0005-0000-0000-00000D2D0000}"/>
    <cellStyle name="Migliaia 28 3 5 2 2 3" xfId="26252" xr:uid="{00000000-0005-0000-0000-00000E2D0000}"/>
    <cellStyle name="Migliaia 28 3 5 2 3" xfId="18299" xr:uid="{00000000-0005-0000-0000-00000F2D0000}"/>
    <cellStyle name="Migliaia 28 3 5 2 4" xfId="23601" xr:uid="{00000000-0005-0000-0000-0000102D0000}"/>
    <cellStyle name="Migliaia 28 3 5 3" xfId="13804" xr:uid="{00000000-0005-0000-0000-0000112D0000}"/>
    <cellStyle name="Migliaia 28 3 5 3 2" xfId="19622" xr:uid="{00000000-0005-0000-0000-0000122D0000}"/>
    <cellStyle name="Migliaia 28 3 5 3 3" xfId="24924" xr:uid="{00000000-0005-0000-0000-0000132D0000}"/>
    <cellStyle name="Migliaia 28 3 5 4" xfId="16971" xr:uid="{00000000-0005-0000-0000-0000142D0000}"/>
    <cellStyle name="Migliaia 28 3 5 5" xfId="22273" xr:uid="{00000000-0005-0000-0000-0000152D0000}"/>
    <cellStyle name="Migliaia 28 3 6" xfId="3227" xr:uid="{00000000-0005-0000-0000-0000162D0000}"/>
    <cellStyle name="Migliaia 28 3 6 2" xfId="13805" xr:uid="{00000000-0005-0000-0000-0000172D0000}"/>
    <cellStyle name="Migliaia 28 3 6 2 2" xfId="19623" xr:uid="{00000000-0005-0000-0000-0000182D0000}"/>
    <cellStyle name="Migliaia 28 3 6 2 3" xfId="24925" xr:uid="{00000000-0005-0000-0000-0000192D0000}"/>
    <cellStyle name="Migliaia 28 3 6 3" xfId="16972" xr:uid="{00000000-0005-0000-0000-00001A2D0000}"/>
    <cellStyle name="Migliaia 28 3 6 4" xfId="22274" xr:uid="{00000000-0005-0000-0000-00001B2D0000}"/>
    <cellStyle name="Migliaia 28 3 7" xfId="3228" xr:uid="{00000000-0005-0000-0000-00001C2D0000}"/>
    <cellStyle name="Migliaia 28 3 7 2" xfId="13806" xr:uid="{00000000-0005-0000-0000-00001D2D0000}"/>
    <cellStyle name="Migliaia 28 3 7 2 2" xfId="19624" xr:uid="{00000000-0005-0000-0000-00001E2D0000}"/>
    <cellStyle name="Migliaia 28 3 7 2 3" xfId="24926" xr:uid="{00000000-0005-0000-0000-00001F2D0000}"/>
    <cellStyle name="Migliaia 28 3 7 3" xfId="16973" xr:uid="{00000000-0005-0000-0000-0000202D0000}"/>
    <cellStyle name="Migliaia 28 3 7 4" xfId="22275" xr:uid="{00000000-0005-0000-0000-0000212D0000}"/>
    <cellStyle name="Migliaia 28 3 8" xfId="3229" xr:uid="{00000000-0005-0000-0000-0000222D0000}"/>
    <cellStyle name="Migliaia 28 3 8 2" xfId="13807" xr:uid="{00000000-0005-0000-0000-0000232D0000}"/>
    <cellStyle name="Migliaia 28 3 8 2 2" xfId="19625" xr:uid="{00000000-0005-0000-0000-0000242D0000}"/>
    <cellStyle name="Migliaia 28 3 8 2 3" xfId="24927" xr:uid="{00000000-0005-0000-0000-0000252D0000}"/>
    <cellStyle name="Migliaia 28 3 8 3" xfId="16974" xr:uid="{00000000-0005-0000-0000-0000262D0000}"/>
    <cellStyle name="Migliaia 28 3 8 4" xfId="22276"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8" xr:uid="{00000000-0005-0000-0000-00002B2D0000}"/>
    <cellStyle name="Migliaia 28 4 2 2 2 2" xfId="19626" xr:uid="{00000000-0005-0000-0000-00002C2D0000}"/>
    <cellStyle name="Migliaia 28 4 2 2 2 3" xfId="24928" xr:uid="{00000000-0005-0000-0000-00002D2D0000}"/>
    <cellStyle name="Migliaia 28 4 2 2 3" xfId="16975" xr:uid="{00000000-0005-0000-0000-00002E2D0000}"/>
    <cellStyle name="Migliaia 28 4 2 2 4" xfId="22277" xr:uid="{00000000-0005-0000-0000-00002F2D0000}"/>
    <cellStyle name="Migliaia 28 4 2 3" xfId="3233" xr:uid="{00000000-0005-0000-0000-0000302D0000}"/>
    <cellStyle name="Migliaia 28 4 2 3 2" xfId="13809" xr:uid="{00000000-0005-0000-0000-0000312D0000}"/>
    <cellStyle name="Migliaia 28 4 2 3 2 2" xfId="19627" xr:uid="{00000000-0005-0000-0000-0000322D0000}"/>
    <cellStyle name="Migliaia 28 4 2 3 2 3" xfId="24929" xr:uid="{00000000-0005-0000-0000-0000332D0000}"/>
    <cellStyle name="Migliaia 28 4 2 3 3" xfId="16976" xr:uid="{00000000-0005-0000-0000-0000342D0000}"/>
    <cellStyle name="Migliaia 28 4 2 3 4" xfId="22278" xr:uid="{00000000-0005-0000-0000-0000352D0000}"/>
    <cellStyle name="Migliaia 28 4 3" xfId="3234" xr:uid="{00000000-0005-0000-0000-0000362D0000}"/>
    <cellStyle name="Migliaia 28 4 3 2" xfId="13810" xr:uid="{00000000-0005-0000-0000-0000372D0000}"/>
    <cellStyle name="Migliaia 28 4 3 2 2" xfId="19628" xr:uid="{00000000-0005-0000-0000-0000382D0000}"/>
    <cellStyle name="Migliaia 28 4 3 2 3" xfId="24930" xr:uid="{00000000-0005-0000-0000-0000392D0000}"/>
    <cellStyle name="Migliaia 28 4 3 3" xfId="16977" xr:uid="{00000000-0005-0000-0000-00003A2D0000}"/>
    <cellStyle name="Migliaia 28 4 3 4" xfId="22279" xr:uid="{00000000-0005-0000-0000-00003B2D0000}"/>
    <cellStyle name="Migliaia 28 4 4" xfId="3235" xr:uid="{00000000-0005-0000-0000-00003C2D0000}"/>
    <cellStyle name="Migliaia 28 4 4 2" xfId="13811" xr:uid="{00000000-0005-0000-0000-00003D2D0000}"/>
    <cellStyle name="Migliaia 28 4 4 2 2" xfId="19629" xr:uid="{00000000-0005-0000-0000-00003E2D0000}"/>
    <cellStyle name="Migliaia 28 4 4 2 3" xfId="24931" xr:uid="{00000000-0005-0000-0000-00003F2D0000}"/>
    <cellStyle name="Migliaia 28 4 4 3" xfId="16978" xr:uid="{00000000-0005-0000-0000-0000402D0000}"/>
    <cellStyle name="Migliaia 28 4 4 4" xfId="22280" xr:uid="{00000000-0005-0000-0000-0000412D0000}"/>
    <cellStyle name="Migliaia 28 4 5" xfId="3236" xr:uid="{00000000-0005-0000-0000-0000422D0000}"/>
    <cellStyle name="Migliaia 28 4 5 2" xfId="13812" xr:uid="{00000000-0005-0000-0000-0000432D0000}"/>
    <cellStyle name="Migliaia 28 4 5 2 2" xfId="19630" xr:uid="{00000000-0005-0000-0000-0000442D0000}"/>
    <cellStyle name="Migliaia 28 4 5 2 3" xfId="24932" xr:uid="{00000000-0005-0000-0000-0000452D0000}"/>
    <cellStyle name="Migliaia 28 4 5 3" xfId="16979" xr:uid="{00000000-0005-0000-0000-0000462D0000}"/>
    <cellStyle name="Migliaia 28 4 5 4" xfId="22281" xr:uid="{00000000-0005-0000-0000-0000472D0000}"/>
    <cellStyle name="Migliaia 28 4 6" xfId="3237" xr:uid="{00000000-0005-0000-0000-0000482D0000}"/>
    <cellStyle name="Migliaia 28 4 6 2" xfId="13813" xr:uid="{00000000-0005-0000-0000-0000492D0000}"/>
    <cellStyle name="Migliaia 28 4 6 2 2" xfId="19631" xr:uid="{00000000-0005-0000-0000-00004A2D0000}"/>
    <cellStyle name="Migliaia 28 4 6 2 3" xfId="24933" xr:uid="{00000000-0005-0000-0000-00004B2D0000}"/>
    <cellStyle name="Migliaia 28 4 6 3" xfId="16980" xr:uid="{00000000-0005-0000-0000-00004C2D0000}"/>
    <cellStyle name="Migliaia 28 4 6 4" xfId="22282" xr:uid="{00000000-0005-0000-0000-00004D2D0000}"/>
    <cellStyle name="Migliaia 28 4 7" xfId="3238" xr:uid="{00000000-0005-0000-0000-00004E2D0000}"/>
    <cellStyle name="Migliaia 28 4 7 2" xfId="13814" xr:uid="{00000000-0005-0000-0000-00004F2D0000}"/>
    <cellStyle name="Migliaia 28 4 7 2 2" xfId="19632" xr:uid="{00000000-0005-0000-0000-0000502D0000}"/>
    <cellStyle name="Migliaia 28 4 7 2 3" xfId="24934" xr:uid="{00000000-0005-0000-0000-0000512D0000}"/>
    <cellStyle name="Migliaia 28 4 7 3" xfId="16981" xr:uid="{00000000-0005-0000-0000-0000522D0000}"/>
    <cellStyle name="Migliaia 28 4 7 4" xfId="22283" xr:uid="{00000000-0005-0000-0000-0000532D0000}"/>
    <cellStyle name="Migliaia 28 5" xfId="3239" xr:uid="{00000000-0005-0000-0000-0000542D0000}"/>
    <cellStyle name="Migliaia 28 5 2" xfId="3240" xr:uid="{00000000-0005-0000-0000-0000552D0000}"/>
    <cellStyle name="Migliaia 28 5 2 2" xfId="13815" xr:uid="{00000000-0005-0000-0000-0000562D0000}"/>
    <cellStyle name="Migliaia 28 5 2 2 2" xfId="19633" xr:uid="{00000000-0005-0000-0000-0000572D0000}"/>
    <cellStyle name="Migliaia 28 5 2 2 3" xfId="24935" xr:uid="{00000000-0005-0000-0000-0000582D0000}"/>
    <cellStyle name="Migliaia 28 5 2 3" xfId="16982" xr:uid="{00000000-0005-0000-0000-0000592D0000}"/>
    <cellStyle name="Migliaia 28 5 2 4" xfId="22284" xr:uid="{00000000-0005-0000-0000-00005A2D0000}"/>
    <cellStyle name="Migliaia 28 5 3" xfId="3241" xr:uid="{00000000-0005-0000-0000-00005B2D0000}"/>
    <cellStyle name="Migliaia 28 5 3 2" xfId="13816" xr:uid="{00000000-0005-0000-0000-00005C2D0000}"/>
    <cellStyle name="Migliaia 28 5 3 2 2" xfId="19634" xr:uid="{00000000-0005-0000-0000-00005D2D0000}"/>
    <cellStyle name="Migliaia 28 5 3 2 3" xfId="24936" xr:uid="{00000000-0005-0000-0000-00005E2D0000}"/>
    <cellStyle name="Migliaia 28 5 3 3" xfId="16983" xr:uid="{00000000-0005-0000-0000-00005F2D0000}"/>
    <cellStyle name="Migliaia 28 5 3 4" xfId="22285" xr:uid="{00000000-0005-0000-0000-0000602D0000}"/>
    <cellStyle name="Migliaia 28 5 4" xfId="3242" xr:uid="{00000000-0005-0000-0000-0000612D0000}"/>
    <cellStyle name="Migliaia 28 5 4 2" xfId="13817" xr:uid="{00000000-0005-0000-0000-0000622D0000}"/>
    <cellStyle name="Migliaia 28 5 4 2 2" xfId="19635" xr:uid="{00000000-0005-0000-0000-0000632D0000}"/>
    <cellStyle name="Migliaia 28 5 4 2 3" xfId="24937" xr:uid="{00000000-0005-0000-0000-0000642D0000}"/>
    <cellStyle name="Migliaia 28 5 4 3" xfId="16984" xr:uid="{00000000-0005-0000-0000-0000652D0000}"/>
    <cellStyle name="Migliaia 28 5 4 4" xfId="22286" xr:uid="{00000000-0005-0000-0000-0000662D0000}"/>
    <cellStyle name="Migliaia 28 5 5" xfId="3243" xr:uid="{00000000-0005-0000-0000-0000672D0000}"/>
    <cellStyle name="Migliaia 28 5 5 2" xfId="13818" xr:uid="{00000000-0005-0000-0000-0000682D0000}"/>
    <cellStyle name="Migliaia 28 5 5 2 2" xfId="19636" xr:uid="{00000000-0005-0000-0000-0000692D0000}"/>
    <cellStyle name="Migliaia 28 5 5 2 3" xfId="24938" xr:uid="{00000000-0005-0000-0000-00006A2D0000}"/>
    <cellStyle name="Migliaia 28 5 5 3" xfId="16985" xr:uid="{00000000-0005-0000-0000-00006B2D0000}"/>
    <cellStyle name="Migliaia 28 5 5 4" xfId="22287" xr:uid="{00000000-0005-0000-0000-00006C2D0000}"/>
    <cellStyle name="Migliaia 28 5 6" xfId="3244" xr:uid="{00000000-0005-0000-0000-00006D2D0000}"/>
    <cellStyle name="Migliaia 28 5 6 2" xfId="13819" xr:uid="{00000000-0005-0000-0000-00006E2D0000}"/>
    <cellStyle name="Migliaia 28 5 6 2 2" xfId="19637" xr:uid="{00000000-0005-0000-0000-00006F2D0000}"/>
    <cellStyle name="Migliaia 28 5 6 2 3" xfId="24939" xr:uid="{00000000-0005-0000-0000-0000702D0000}"/>
    <cellStyle name="Migliaia 28 5 6 3" xfId="16986" xr:uid="{00000000-0005-0000-0000-0000712D0000}"/>
    <cellStyle name="Migliaia 28 5 6 4" xfId="22288" xr:uid="{00000000-0005-0000-0000-0000722D0000}"/>
    <cellStyle name="Migliaia 28 6" xfId="3245" xr:uid="{00000000-0005-0000-0000-0000732D0000}"/>
    <cellStyle name="Migliaia 28 6 2" xfId="12081" xr:uid="{00000000-0005-0000-0000-0000742D0000}"/>
    <cellStyle name="Migliaia 28 6 3" xfId="12082" xr:uid="{00000000-0005-0000-0000-0000752D0000}"/>
    <cellStyle name="Migliaia 28 6 3 2" xfId="15605" xr:uid="{00000000-0005-0000-0000-0000762D0000}"/>
    <cellStyle name="Migliaia 28 6 3 2 2" xfId="20951" xr:uid="{00000000-0005-0000-0000-0000772D0000}"/>
    <cellStyle name="Migliaia 28 6 3 2 3" xfId="26253" xr:uid="{00000000-0005-0000-0000-0000782D0000}"/>
    <cellStyle name="Migliaia 28 6 3 3" xfId="18300" xr:uid="{00000000-0005-0000-0000-0000792D0000}"/>
    <cellStyle name="Migliaia 28 6 3 4" xfId="23602" xr:uid="{00000000-0005-0000-0000-00007A2D0000}"/>
    <cellStyle name="Migliaia 28 6 4" xfId="13820" xr:uid="{00000000-0005-0000-0000-00007B2D0000}"/>
    <cellStyle name="Migliaia 28 6 4 2" xfId="19638" xr:uid="{00000000-0005-0000-0000-00007C2D0000}"/>
    <cellStyle name="Migliaia 28 6 4 3" xfId="24940" xr:uid="{00000000-0005-0000-0000-00007D2D0000}"/>
    <cellStyle name="Migliaia 28 6 5" xfId="16987" xr:uid="{00000000-0005-0000-0000-00007E2D0000}"/>
    <cellStyle name="Migliaia 28 6 6" xfId="22289" xr:uid="{00000000-0005-0000-0000-00007F2D0000}"/>
    <cellStyle name="Migliaia 28 7" xfId="3246" xr:uid="{00000000-0005-0000-0000-0000802D0000}"/>
    <cellStyle name="Migliaia 28 7 2" xfId="12083" xr:uid="{00000000-0005-0000-0000-0000812D0000}"/>
    <cellStyle name="Migliaia 28 7 2 2" xfId="15606" xr:uid="{00000000-0005-0000-0000-0000822D0000}"/>
    <cellStyle name="Migliaia 28 7 2 2 2" xfId="20952" xr:uid="{00000000-0005-0000-0000-0000832D0000}"/>
    <cellStyle name="Migliaia 28 7 2 2 3" xfId="26254" xr:uid="{00000000-0005-0000-0000-0000842D0000}"/>
    <cellStyle name="Migliaia 28 7 2 3" xfId="18301" xr:uid="{00000000-0005-0000-0000-0000852D0000}"/>
    <cellStyle name="Migliaia 28 7 2 4" xfId="23603" xr:uid="{00000000-0005-0000-0000-0000862D0000}"/>
    <cellStyle name="Migliaia 28 7 3" xfId="13821" xr:uid="{00000000-0005-0000-0000-0000872D0000}"/>
    <cellStyle name="Migliaia 28 7 3 2" xfId="19639" xr:uid="{00000000-0005-0000-0000-0000882D0000}"/>
    <cellStyle name="Migliaia 28 7 3 3" xfId="24941" xr:uid="{00000000-0005-0000-0000-0000892D0000}"/>
    <cellStyle name="Migliaia 28 7 4" xfId="16988" xr:uid="{00000000-0005-0000-0000-00008A2D0000}"/>
    <cellStyle name="Migliaia 28 7 5" xfId="22290" xr:uid="{00000000-0005-0000-0000-00008B2D0000}"/>
    <cellStyle name="Migliaia 28 8" xfId="3247" xr:uid="{00000000-0005-0000-0000-00008C2D0000}"/>
    <cellStyle name="Migliaia 28 8 2" xfId="12084" xr:uid="{00000000-0005-0000-0000-00008D2D0000}"/>
    <cellStyle name="Migliaia 28 8 2 2" xfId="15607" xr:uid="{00000000-0005-0000-0000-00008E2D0000}"/>
    <cellStyle name="Migliaia 28 8 2 2 2" xfId="20953" xr:uid="{00000000-0005-0000-0000-00008F2D0000}"/>
    <cellStyle name="Migliaia 28 8 2 2 3" xfId="26255" xr:uid="{00000000-0005-0000-0000-0000902D0000}"/>
    <cellStyle name="Migliaia 28 8 2 3" xfId="18302" xr:uid="{00000000-0005-0000-0000-0000912D0000}"/>
    <cellStyle name="Migliaia 28 8 2 4" xfId="23604" xr:uid="{00000000-0005-0000-0000-0000922D0000}"/>
    <cellStyle name="Migliaia 28 8 3" xfId="13822" xr:uid="{00000000-0005-0000-0000-0000932D0000}"/>
    <cellStyle name="Migliaia 28 8 3 2" xfId="19640" xr:uid="{00000000-0005-0000-0000-0000942D0000}"/>
    <cellStyle name="Migliaia 28 8 3 3" xfId="24942" xr:uid="{00000000-0005-0000-0000-0000952D0000}"/>
    <cellStyle name="Migliaia 28 8 4" xfId="16989" xr:uid="{00000000-0005-0000-0000-0000962D0000}"/>
    <cellStyle name="Migliaia 28 8 5" xfId="22291" xr:uid="{00000000-0005-0000-0000-0000972D0000}"/>
    <cellStyle name="Migliaia 28 9" xfId="3248" xr:uid="{00000000-0005-0000-0000-0000982D0000}"/>
    <cellStyle name="Migliaia 28 9 2" xfId="13823" xr:uid="{00000000-0005-0000-0000-0000992D0000}"/>
    <cellStyle name="Migliaia 28 9 2 2" xfId="19641" xr:uid="{00000000-0005-0000-0000-00009A2D0000}"/>
    <cellStyle name="Migliaia 28 9 2 3" xfId="24943" xr:uid="{00000000-0005-0000-0000-00009B2D0000}"/>
    <cellStyle name="Migliaia 28 9 3" xfId="16990" xr:uid="{00000000-0005-0000-0000-00009C2D0000}"/>
    <cellStyle name="Migliaia 28 9 4" xfId="22292" xr:uid="{00000000-0005-0000-0000-00009D2D0000}"/>
    <cellStyle name="Migliaia 29" xfId="292" xr:uid="{00000000-0005-0000-0000-00009E2D0000}"/>
    <cellStyle name="Migliaia 29 10" xfId="13824" xr:uid="{00000000-0005-0000-0000-00009F2D0000}"/>
    <cellStyle name="Migliaia 29 10 2" xfId="19642" xr:uid="{00000000-0005-0000-0000-0000A02D0000}"/>
    <cellStyle name="Migliaia 29 10 3" xfId="24944" xr:uid="{00000000-0005-0000-0000-0000A12D0000}"/>
    <cellStyle name="Migliaia 29 11" xfId="16991" xr:uid="{00000000-0005-0000-0000-0000A22D0000}"/>
    <cellStyle name="Migliaia 29 12" xfId="22293"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5" xr:uid="{00000000-0005-0000-0000-0000A82D0000}"/>
    <cellStyle name="Migliaia 29 2 2 2 2 2" xfId="19643" xr:uid="{00000000-0005-0000-0000-0000A92D0000}"/>
    <cellStyle name="Migliaia 29 2 2 2 2 3" xfId="24945" xr:uid="{00000000-0005-0000-0000-0000AA2D0000}"/>
    <cellStyle name="Migliaia 29 2 2 2 3" xfId="16992" xr:uid="{00000000-0005-0000-0000-0000AB2D0000}"/>
    <cellStyle name="Migliaia 29 2 2 2 4" xfId="22294" xr:uid="{00000000-0005-0000-0000-0000AC2D0000}"/>
    <cellStyle name="Migliaia 29 2 2 3" xfId="12085" xr:uid="{00000000-0005-0000-0000-0000AD2D0000}"/>
    <cellStyle name="Migliaia 29 2 2 3 2" xfId="15608" xr:uid="{00000000-0005-0000-0000-0000AE2D0000}"/>
    <cellStyle name="Migliaia 29 2 2 3 2 2" xfId="20954" xr:uid="{00000000-0005-0000-0000-0000AF2D0000}"/>
    <cellStyle name="Migliaia 29 2 2 3 2 3" xfId="26256" xr:uid="{00000000-0005-0000-0000-0000B02D0000}"/>
    <cellStyle name="Migliaia 29 2 2 3 3" xfId="18303" xr:uid="{00000000-0005-0000-0000-0000B12D0000}"/>
    <cellStyle name="Migliaia 29 2 2 3 4" xfId="23605" xr:uid="{00000000-0005-0000-0000-0000B22D0000}"/>
    <cellStyle name="Migliaia 29 2 3" xfId="3253" xr:uid="{00000000-0005-0000-0000-0000B32D0000}"/>
    <cellStyle name="Migliaia 29 2 3 2" xfId="12086" xr:uid="{00000000-0005-0000-0000-0000B42D0000}"/>
    <cellStyle name="Migliaia 29 2 3 2 2" xfId="15609" xr:uid="{00000000-0005-0000-0000-0000B52D0000}"/>
    <cellStyle name="Migliaia 29 2 3 2 2 2" xfId="20955" xr:uid="{00000000-0005-0000-0000-0000B62D0000}"/>
    <cellStyle name="Migliaia 29 2 3 2 2 3" xfId="26257" xr:uid="{00000000-0005-0000-0000-0000B72D0000}"/>
    <cellStyle name="Migliaia 29 2 3 2 3" xfId="18304" xr:uid="{00000000-0005-0000-0000-0000B82D0000}"/>
    <cellStyle name="Migliaia 29 2 3 2 4" xfId="23606" xr:uid="{00000000-0005-0000-0000-0000B92D0000}"/>
    <cellStyle name="Migliaia 29 2 3 3" xfId="13826" xr:uid="{00000000-0005-0000-0000-0000BA2D0000}"/>
    <cellStyle name="Migliaia 29 2 3 3 2" xfId="19644" xr:uid="{00000000-0005-0000-0000-0000BB2D0000}"/>
    <cellStyle name="Migliaia 29 2 3 3 3" xfId="24946" xr:uid="{00000000-0005-0000-0000-0000BC2D0000}"/>
    <cellStyle name="Migliaia 29 2 3 4" xfId="16993" xr:uid="{00000000-0005-0000-0000-0000BD2D0000}"/>
    <cellStyle name="Migliaia 29 2 3 5" xfId="22295" xr:uid="{00000000-0005-0000-0000-0000BE2D0000}"/>
    <cellStyle name="Migliaia 29 2 4" xfId="3254" xr:uid="{00000000-0005-0000-0000-0000BF2D0000}"/>
    <cellStyle name="Migliaia 29 2 4 2" xfId="13827" xr:uid="{00000000-0005-0000-0000-0000C02D0000}"/>
    <cellStyle name="Migliaia 29 2 4 2 2" xfId="19645" xr:uid="{00000000-0005-0000-0000-0000C12D0000}"/>
    <cellStyle name="Migliaia 29 2 4 2 3" xfId="24947" xr:uid="{00000000-0005-0000-0000-0000C22D0000}"/>
    <cellStyle name="Migliaia 29 2 4 3" xfId="16994" xr:uid="{00000000-0005-0000-0000-0000C32D0000}"/>
    <cellStyle name="Migliaia 29 2 4 4" xfId="22296" xr:uid="{00000000-0005-0000-0000-0000C42D0000}"/>
    <cellStyle name="Migliaia 29 2 5" xfId="3255" xr:uid="{00000000-0005-0000-0000-0000C52D0000}"/>
    <cellStyle name="Migliaia 29 2 5 2" xfId="13828" xr:uid="{00000000-0005-0000-0000-0000C62D0000}"/>
    <cellStyle name="Migliaia 29 2 5 2 2" xfId="19646" xr:uid="{00000000-0005-0000-0000-0000C72D0000}"/>
    <cellStyle name="Migliaia 29 2 5 2 3" xfId="24948" xr:uid="{00000000-0005-0000-0000-0000C82D0000}"/>
    <cellStyle name="Migliaia 29 2 5 3" xfId="16995" xr:uid="{00000000-0005-0000-0000-0000C92D0000}"/>
    <cellStyle name="Migliaia 29 2 5 4" xfId="22297" xr:uid="{00000000-0005-0000-0000-0000CA2D0000}"/>
    <cellStyle name="Migliaia 29 2 6" xfId="3256" xr:uid="{00000000-0005-0000-0000-0000CB2D0000}"/>
    <cellStyle name="Migliaia 29 2 6 2" xfId="13829" xr:uid="{00000000-0005-0000-0000-0000CC2D0000}"/>
    <cellStyle name="Migliaia 29 2 6 2 2" xfId="19647" xr:uid="{00000000-0005-0000-0000-0000CD2D0000}"/>
    <cellStyle name="Migliaia 29 2 6 2 3" xfId="24949" xr:uid="{00000000-0005-0000-0000-0000CE2D0000}"/>
    <cellStyle name="Migliaia 29 2 6 3" xfId="16996" xr:uid="{00000000-0005-0000-0000-0000CF2D0000}"/>
    <cellStyle name="Migliaia 29 2 6 4" xfId="22298"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30" xr:uid="{00000000-0005-0000-0000-0000D62D0000}"/>
    <cellStyle name="Migliaia 29 3 2 2 2 2 2" xfId="19648" xr:uid="{00000000-0005-0000-0000-0000D72D0000}"/>
    <cellStyle name="Migliaia 29 3 2 2 2 2 3" xfId="24950" xr:uid="{00000000-0005-0000-0000-0000D82D0000}"/>
    <cellStyle name="Migliaia 29 3 2 2 2 3" xfId="16997" xr:uid="{00000000-0005-0000-0000-0000D92D0000}"/>
    <cellStyle name="Migliaia 29 3 2 2 2 4" xfId="22299" xr:uid="{00000000-0005-0000-0000-0000DA2D0000}"/>
    <cellStyle name="Migliaia 29 3 2 3" xfId="3261" xr:uid="{00000000-0005-0000-0000-0000DB2D0000}"/>
    <cellStyle name="Migliaia 29 3 2 3 2" xfId="13831" xr:uid="{00000000-0005-0000-0000-0000DC2D0000}"/>
    <cellStyle name="Migliaia 29 3 2 3 2 2" xfId="19649" xr:uid="{00000000-0005-0000-0000-0000DD2D0000}"/>
    <cellStyle name="Migliaia 29 3 2 3 2 3" xfId="24951" xr:uid="{00000000-0005-0000-0000-0000DE2D0000}"/>
    <cellStyle name="Migliaia 29 3 2 3 3" xfId="16998" xr:uid="{00000000-0005-0000-0000-0000DF2D0000}"/>
    <cellStyle name="Migliaia 29 3 2 3 4" xfId="22300" xr:uid="{00000000-0005-0000-0000-0000E02D0000}"/>
    <cellStyle name="Migliaia 29 3 2 4" xfId="3262" xr:uid="{00000000-0005-0000-0000-0000E12D0000}"/>
    <cellStyle name="Migliaia 29 3 2 4 2" xfId="13832" xr:uid="{00000000-0005-0000-0000-0000E22D0000}"/>
    <cellStyle name="Migliaia 29 3 2 4 2 2" xfId="19650" xr:uid="{00000000-0005-0000-0000-0000E32D0000}"/>
    <cellStyle name="Migliaia 29 3 2 4 2 3" xfId="24952" xr:uid="{00000000-0005-0000-0000-0000E42D0000}"/>
    <cellStyle name="Migliaia 29 3 2 4 3" xfId="16999" xr:uid="{00000000-0005-0000-0000-0000E52D0000}"/>
    <cellStyle name="Migliaia 29 3 2 4 4" xfId="22301" xr:uid="{00000000-0005-0000-0000-0000E62D0000}"/>
    <cellStyle name="Migliaia 29 3 2 5" xfId="3263" xr:uid="{00000000-0005-0000-0000-0000E72D0000}"/>
    <cellStyle name="Migliaia 29 3 2 5 2" xfId="13833" xr:uid="{00000000-0005-0000-0000-0000E82D0000}"/>
    <cellStyle name="Migliaia 29 3 2 5 2 2" xfId="19651" xr:uid="{00000000-0005-0000-0000-0000E92D0000}"/>
    <cellStyle name="Migliaia 29 3 2 5 2 3" xfId="24953" xr:uid="{00000000-0005-0000-0000-0000EA2D0000}"/>
    <cellStyle name="Migliaia 29 3 2 5 3" xfId="17000" xr:uid="{00000000-0005-0000-0000-0000EB2D0000}"/>
    <cellStyle name="Migliaia 29 3 2 5 4" xfId="22302" xr:uid="{00000000-0005-0000-0000-0000EC2D0000}"/>
    <cellStyle name="Migliaia 29 3 2 6" xfId="3264" xr:uid="{00000000-0005-0000-0000-0000ED2D0000}"/>
    <cellStyle name="Migliaia 29 3 2 6 2" xfId="13834" xr:uid="{00000000-0005-0000-0000-0000EE2D0000}"/>
    <cellStyle name="Migliaia 29 3 2 6 2 2" xfId="19652" xr:uid="{00000000-0005-0000-0000-0000EF2D0000}"/>
    <cellStyle name="Migliaia 29 3 2 6 2 3" xfId="24954" xr:uid="{00000000-0005-0000-0000-0000F02D0000}"/>
    <cellStyle name="Migliaia 29 3 2 6 3" xfId="17001" xr:uid="{00000000-0005-0000-0000-0000F12D0000}"/>
    <cellStyle name="Migliaia 29 3 2 6 4" xfId="22303" xr:uid="{00000000-0005-0000-0000-0000F22D0000}"/>
    <cellStyle name="Migliaia 29 3 3" xfId="3265" xr:uid="{00000000-0005-0000-0000-0000F32D0000}"/>
    <cellStyle name="Migliaia 29 3 3 2" xfId="3266" xr:uid="{00000000-0005-0000-0000-0000F42D0000}"/>
    <cellStyle name="Migliaia 29 3 3 2 2" xfId="13836" xr:uid="{00000000-0005-0000-0000-0000F52D0000}"/>
    <cellStyle name="Migliaia 29 3 3 2 2 2" xfId="19654" xr:uid="{00000000-0005-0000-0000-0000F62D0000}"/>
    <cellStyle name="Migliaia 29 3 3 2 2 3" xfId="24956" xr:uid="{00000000-0005-0000-0000-0000F72D0000}"/>
    <cellStyle name="Migliaia 29 3 3 2 3" xfId="17003" xr:uid="{00000000-0005-0000-0000-0000F82D0000}"/>
    <cellStyle name="Migliaia 29 3 3 2 4" xfId="22305" xr:uid="{00000000-0005-0000-0000-0000F92D0000}"/>
    <cellStyle name="Migliaia 29 3 3 3" xfId="3267" xr:uid="{00000000-0005-0000-0000-0000FA2D0000}"/>
    <cellStyle name="Migliaia 29 3 3 3 2" xfId="13837" xr:uid="{00000000-0005-0000-0000-0000FB2D0000}"/>
    <cellStyle name="Migliaia 29 3 3 3 2 2" xfId="19655" xr:uid="{00000000-0005-0000-0000-0000FC2D0000}"/>
    <cellStyle name="Migliaia 29 3 3 3 2 3" xfId="24957" xr:uid="{00000000-0005-0000-0000-0000FD2D0000}"/>
    <cellStyle name="Migliaia 29 3 3 3 3" xfId="17004" xr:uid="{00000000-0005-0000-0000-0000FE2D0000}"/>
    <cellStyle name="Migliaia 29 3 3 3 4" xfId="22306" xr:uid="{00000000-0005-0000-0000-0000FF2D0000}"/>
    <cellStyle name="Migliaia 29 3 3 4" xfId="3268" xr:uid="{00000000-0005-0000-0000-0000002E0000}"/>
    <cellStyle name="Migliaia 29 3 3 4 2" xfId="13838" xr:uid="{00000000-0005-0000-0000-0000012E0000}"/>
    <cellStyle name="Migliaia 29 3 3 4 2 2" xfId="19656" xr:uid="{00000000-0005-0000-0000-0000022E0000}"/>
    <cellStyle name="Migliaia 29 3 3 4 2 3" xfId="24958" xr:uid="{00000000-0005-0000-0000-0000032E0000}"/>
    <cellStyle name="Migliaia 29 3 3 4 3" xfId="17005" xr:uid="{00000000-0005-0000-0000-0000042E0000}"/>
    <cellStyle name="Migliaia 29 3 3 4 4" xfId="22307" xr:uid="{00000000-0005-0000-0000-0000052E0000}"/>
    <cellStyle name="Migliaia 29 3 3 5" xfId="3269" xr:uid="{00000000-0005-0000-0000-0000062E0000}"/>
    <cellStyle name="Migliaia 29 3 3 5 2" xfId="13839" xr:uid="{00000000-0005-0000-0000-0000072E0000}"/>
    <cellStyle name="Migliaia 29 3 3 5 2 2" xfId="19657" xr:uid="{00000000-0005-0000-0000-0000082E0000}"/>
    <cellStyle name="Migliaia 29 3 3 5 2 3" xfId="24959" xr:uid="{00000000-0005-0000-0000-0000092E0000}"/>
    <cellStyle name="Migliaia 29 3 3 5 3" xfId="17006" xr:uid="{00000000-0005-0000-0000-00000A2E0000}"/>
    <cellStyle name="Migliaia 29 3 3 5 4" xfId="22308" xr:uid="{00000000-0005-0000-0000-00000B2E0000}"/>
    <cellStyle name="Migliaia 29 3 3 6" xfId="13835" xr:uid="{00000000-0005-0000-0000-00000C2E0000}"/>
    <cellStyle name="Migliaia 29 3 3 6 2" xfId="19653" xr:uid="{00000000-0005-0000-0000-00000D2E0000}"/>
    <cellStyle name="Migliaia 29 3 3 6 3" xfId="24955" xr:uid="{00000000-0005-0000-0000-00000E2E0000}"/>
    <cellStyle name="Migliaia 29 3 3 7" xfId="17002" xr:uid="{00000000-0005-0000-0000-00000F2E0000}"/>
    <cellStyle name="Migliaia 29 3 3 8" xfId="22304" xr:uid="{00000000-0005-0000-0000-0000102E0000}"/>
    <cellStyle name="Migliaia 29 3 4" xfId="3270" xr:uid="{00000000-0005-0000-0000-0000112E0000}"/>
    <cellStyle name="Migliaia 29 3 4 2" xfId="12087" xr:uid="{00000000-0005-0000-0000-0000122E0000}"/>
    <cellStyle name="Migliaia 29 3 4 3" xfId="12088" xr:uid="{00000000-0005-0000-0000-0000132E0000}"/>
    <cellStyle name="Migliaia 29 3 4 3 2" xfId="15610" xr:uid="{00000000-0005-0000-0000-0000142E0000}"/>
    <cellStyle name="Migliaia 29 3 4 3 2 2" xfId="20956" xr:uid="{00000000-0005-0000-0000-0000152E0000}"/>
    <cellStyle name="Migliaia 29 3 4 3 2 3" xfId="26258" xr:uid="{00000000-0005-0000-0000-0000162E0000}"/>
    <cellStyle name="Migliaia 29 3 4 3 3" xfId="18305" xr:uid="{00000000-0005-0000-0000-0000172E0000}"/>
    <cellStyle name="Migliaia 29 3 4 3 4" xfId="23607" xr:uid="{00000000-0005-0000-0000-0000182E0000}"/>
    <cellStyle name="Migliaia 29 3 4 4" xfId="13840" xr:uid="{00000000-0005-0000-0000-0000192E0000}"/>
    <cellStyle name="Migliaia 29 3 4 4 2" xfId="19658" xr:uid="{00000000-0005-0000-0000-00001A2E0000}"/>
    <cellStyle name="Migliaia 29 3 4 4 3" xfId="24960" xr:uid="{00000000-0005-0000-0000-00001B2E0000}"/>
    <cellStyle name="Migliaia 29 3 4 5" xfId="17007" xr:uid="{00000000-0005-0000-0000-00001C2E0000}"/>
    <cellStyle name="Migliaia 29 3 4 6" xfId="22309" xr:uid="{00000000-0005-0000-0000-00001D2E0000}"/>
    <cellStyle name="Migliaia 29 3 5" xfId="3271" xr:uid="{00000000-0005-0000-0000-00001E2E0000}"/>
    <cellStyle name="Migliaia 29 3 5 2" xfId="12089" xr:uid="{00000000-0005-0000-0000-00001F2E0000}"/>
    <cellStyle name="Migliaia 29 3 5 2 2" xfId="15611" xr:uid="{00000000-0005-0000-0000-0000202E0000}"/>
    <cellStyle name="Migliaia 29 3 5 2 2 2" xfId="20957" xr:uid="{00000000-0005-0000-0000-0000212E0000}"/>
    <cellStyle name="Migliaia 29 3 5 2 2 3" xfId="26259" xr:uid="{00000000-0005-0000-0000-0000222E0000}"/>
    <cellStyle name="Migliaia 29 3 5 2 3" xfId="18306" xr:uid="{00000000-0005-0000-0000-0000232E0000}"/>
    <cellStyle name="Migliaia 29 3 5 2 4" xfId="23608" xr:uid="{00000000-0005-0000-0000-0000242E0000}"/>
    <cellStyle name="Migliaia 29 3 5 3" xfId="13841" xr:uid="{00000000-0005-0000-0000-0000252E0000}"/>
    <cellStyle name="Migliaia 29 3 5 3 2" xfId="19659" xr:uid="{00000000-0005-0000-0000-0000262E0000}"/>
    <cellStyle name="Migliaia 29 3 5 3 3" xfId="24961" xr:uid="{00000000-0005-0000-0000-0000272E0000}"/>
    <cellStyle name="Migliaia 29 3 5 4" xfId="17008" xr:uid="{00000000-0005-0000-0000-0000282E0000}"/>
    <cellStyle name="Migliaia 29 3 5 5" xfId="22310" xr:uid="{00000000-0005-0000-0000-0000292E0000}"/>
    <cellStyle name="Migliaia 29 3 6" xfId="3272" xr:uid="{00000000-0005-0000-0000-00002A2E0000}"/>
    <cellStyle name="Migliaia 29 3 6 2" xfId="13842" xr:uid="{00000000-0005-0000-0000-00002B2E0000}"/>
    <cellStyle name="Migliaia 29 3 6 2 2" xfId="19660" xr:uid="{00000000-0005-0000-0000-00002C2E0000}"/>
    <cellStyle name="Migliaia 29 3 6 2 3" xfId="24962" xr:uid="{00000000-0005-0000-0000-00002D2E0000}"/>
    <cellStyle name="Migliaia 29 3 6 3" xfId="17009" xr:uid="{00000000-0005-0000-0000-00002E2E0000}"/>
    <cellStyle name="Migliaia 29 3 6 4" xfId="22311" xr:uid="{00000000-0005-0000-0000-00002F2E0000}"/>
    <cellStyle name="Migliaia 29 3 7" xfId="3273" xr:uid="{00000000-0005-0000-0000-0000302E0000}"/>
    <cellStyle name="Migliaia 29 3 7 2" xfId="13843" xr:uid="{00000000-0005-0000-0000-0000312E0000}"/>
    <cellStyle name="Migliaia 29 3 7 2 2" xfId="19661" xr:uid="{00000000-0005-0000-0000-0000322E0000}"/>
    <cellStyle name="Migliaia 29 3 7 2 3" xfId="24963" xr:uid="{00000000-0005-0000-0000-0000332E0000}"/>
    <cellStyle name="Migliaia 29 3 7 3" xfId="17010" xr:uid="{00000000-0005-0000-0000-0000342E0000}"/>
    <cellStyle name="Migliaia 29 3 7 4" xfId="22312" xr:uid="{00000000-0005-0000-0000-0000352E0000}"/>
    <cellStyle name="Migliaia 29 3 8" xfId="3274" xr:uid="{00000000-0005-0000-0000-0000362E0000}"/>
    <cellStyle name="Migliaia 29 3 8 2" xfId="13844" xr:uid="{00000000-0005-0000-0000-0000372E0000}"/>
    <cellStyle name="Migliaia 29 3 8 2 2" xfId="19662" xr:uid="{00000000-0005-0000-0000-0000382E0000}"/>
    <cellStyle name="Migliaia 29 3 8 2 3" xfId="24964" xr:uid="{00000000-0005-0000-0000-0000392E0000}"/>
    <cellStyle name="Migliaia 29 3 8 3" xfId="17011" xr:uid="{00000000-0005-0000-0000-00003A2E0000}"/>
    <cellStyle name="Migliaia 29 3 8 4" xfId="22313"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5" xr:uid="{00000000-0005-0000-0000-00003F2E0000}"/>
    <cellStyle name="Migliaia 29 4 2 2 2 2" xfId="19663" xr:uid="{00000000-0005-0000-0000-0000402E0000}"/>
    <cellStyle name="Migliaia 29 4 2 2 2 3" xfId="24965" xr:uid="{00000000-0005-0000-0000-0000412E0000}"/>
    <cellStyle name="Migliaia 29 4 2 2 3" xfId="17012" xr:uid="{00000000-0005-0000-0000-0000422E0000}"/>
    <cellStyle name="Migliaia 29 4 2 2 4" xfId="22314" xr:uid="{00000000-0005-0000-0000-0000432E0000}"/>
    <cellStyle name="Migliaia 29 4 2 3" xfId="3278" xr:uid="{00000000-0005-0000-0000-0000442E0000}"/>
    <cellStyle name="Migliaia 29 4 2 3 2" xfId="13846" xr:uid="{00000000-0005-0000-0000-0000452E0000}"/>
    <cellStyle name="Migliaia 29 4 2 3 2 2" xfId="19664" xr:uid="{00000000-0005-0000-0000-0000462E0000}"/>
    <cellStyle name="Migliaia 29 4 2 3 2 3" xfId="24966" xr:uid="{00000000-0005-0000-0000-0000472E0000}"/>
    <cellStyle name="Migliaia 29 4 2 3 3" xfId="17013" xr:uid="{00000000-0005-0000-0000-0000482E0000}"/>
    <cellStyle name="Migliaia 29 4 2 3 4" xfId="22315" xr:uid="{00000000-0005-0000-0000-0000492E0000}"/>
    <cellStyle name="Migliaia 29 4 3" xfId="3279" xr:uid="{00000000-0005-0000-0000-00004A2E0000}"/>
    <cellStyle name="Migliaia 29 4 3 2" xfId="13847" xr:uid="{00000000-0005-0000-0000-00004B2E0000}"/>
    <cellStyle name="Migliaia 29 4 3 2 2" xfId="19665" xr:uid="{00000000-0005-0000-0000-00004C2E0000}"/>
    <cellStyle name="Migliaia 29 4 3 2 3" xfId="24967" xr:uid="{00000000-0005-0000-0000-00004D2E0000}"/>
    <cellStyle name="Migliaia 29 4 3 3" xfId="17014" xr:uid="{00000000-0005-0000-0000-00004E2E0000}"/>
    <cellStyle name="Migliaia 29 4 3 4" xfId="22316" xr:uid="{00000000-0005-0000-0000-00004F2E0000}"/>
    <cellStyle name="Migliaia 29 4 4" xfId="3280" xr:uid="{00000000-0005-0000-0000-0000502E0000}"/>
    <cellStyle name="Migliaia 29 4 4 2" xfId="13848" xr:uid="{00000000-0005-0000-0000-0000512E0000}"/>
    <cellStyle name="Migliaia 29 4 4 2 2" xfId="19666" xr:uid="{00000000-0005-0000-0000-0000522E0000}"/>
    <cellStyle name="Migliaia 29 4 4 2 3" xfId="24968" xr:uid="{00000000-0005-0000-0000-0000532E0000}"/>
    <cellStyle name="Migliaia 29 4 4 3" xfId="17015" xr:uid="{00000000-0005-0000-0000-0000542E0000}"/>
    <cellStyle name="Migliaia 29 4 4 4" xfId="22317" xr:uid="{00000000-0005-0000-0000-0000552E0000}"/>
    <cellStyle name="Migliaia 29 4 5" xfId="3281" xr:uid="{00000000-0005-0000-0000-0000562E0000}"/>
    <cellStyle name="Migliaia 29 4 5 2" xfId="13849" xr:uid="{00000000-0005-0000-0000-0000572E0000}"/>
    <cellStyle name="Migliaia 29 4 5 2 2" xfId="19667" xr:uid="{00000000-0005-0000-0000-0000582E0000}"/>
    <cellStyle name="Migliaia 29 4 5 2 3" xfId="24969" xr:uid="{00000000-0005-0000-0000-0000592E0000}"/>
    <cellStyle name="Migliaia 29 4 5 3" xfId="17016" xr:uid="{00000000-0005-0000-0000-00005A2E0000}"/>
    <cellStyle name="Migliaia 29 4 5 4" xfId="22318" xr:uid="{00000000-0005-0000-0000-00005B2E0000}"/>
    <cellStyle name="Migliaia 29 4 6" xfId="3282" xr:uid="{00000000-0005-0000-0000-00005C2E0000}"/>
    <cellStyle name="Migliaia 29 4 6 2" xfId="13850" xr:uid="{00000000-0005-0000-0000-00005D2E0000}"/>
    <cellStyle name="Migliaia 29 4 6 2 2" xfId="19668" xr:uid="{00000000-0005-0000-0000-00005E2E0000}"/>
    <cellStyle name="Migliaia 29 4 6 2 3" xfId="24970" xr:uid="{00000000-0005-0000-0000-00005F2E0000}"/>
    <cellStyle name="Migliaia 29 4 6 3" xfId="17017" xr:uid="{00000000-0005-0000-0000-0000602E0000}"/>
    <cellStyle name="Migliaia 29 4 6 4" xfId="22319" xr:uid="{00000000-0005-0000-0000-0000612E0000}"/>
    <cellStyle name="Migliaia 29 4 7" xfId="3283" xr:uid="{00000000-0005-0000-0000-0000622E0000}"/>
    <cellStyle name="Migliaia 29 4 7 2" xfId="13851" xr:uid="{00000000-0005-0000-0000-0000632E0000}"/>
    <cellStyle name="Migliaia 29 4 7 2 2" xfId="19669" xr:uid="{00000000-0005-0000-0000-0000642E0000}"/>
    <cellStyle name="Migliaia 29 4 7 2 3" xfId="24971" xr:uid="{00000000-0005-0000-0000-0000652E0000}"/>
    <cellStyle name="Migliaia 29 4 7 3" xfId="17018" xr:uid="{00000000-0005-0000-0000-0000662E0000}"/>
    <cellStyle name="Migliaia 29 4 7 4" xfId="22320" xr:uid="{00000000-0005-0000-0000-0000672E0000}"/>
    <cellStyle name="Migliaia 29 5" xfId="3284" xr:uid="{00000000-0005-0000-0000-0000682E0000}"/>
    <cellStyle name="Migliaia 29 5 2" xfId="3285" xr:uid="{00000000-0005-0000-0000-0000692E0000}"/>
    <cellStyle name="Migliaia 29 5 2 2" xfId="13852" xr:uid="{00000000-0005-0000-0000-00006A2E0000}"/>
    <cellStyle name="Migliaia 29 5 2 2 2" xfId="19670" xr:uid="{00000000-0005-0000-0000-00006B2E0000}"/>
    <cellStyle name="Migliaia 29 5 2 2 3" xfId="24972" xr:uid="{00000000-0005-0000-0000-00006C2E0000}"/>
    <cellStyle name="Migliaia 29 5 2 3" xfId="17019" xr:uid="{00000000-0005-0000-0000-00006D2E0000}"/>
    <cellStyle name="Migliaia 29 5 2 4" xfId="22321" xr:uid="{00000000-0005-0000-0000-00006E2E0000}"/>
    <cellStyle name="Migliaia 29 5 3" xfId="3286" xr:uid="{00000000-0005-0000-0000-00006F2E0000}"/>
    <cellStyle name="Migliaia 29 5 3 2" xfId="13853" xr:uid="{00000000-0005-0000-0000-0000702E0000}"/>
    <cellStyle name="Migliaia 29 5 3 2 2" xfId="19671" xr:uid="{00000000-0005-0000-0000-0000712E0000}"/>
    <cellStyle name="Migliaia 29 5 3 2 3" xfId="24973" xr:uid="{00000000-0005-0000-0000-0000722E0000}"/>
    <cellStyle name="Migliaia 29 5 3 3" xfId="17020" xr:uid="{00000000-0005-0000-0000-0000732E0000}"/>
    <cellStyle name="Migliaia 29 5 3 4" xfId="22322" xr:uid="{00000000-0005-0000-0000-0000742E0000}"/>
    <cellStyle name="Migliaia 29 5 4" xfId="3287" xr:uid="{00000000-0005-0000-0000-0000752E0000}"/>
    <cellStyle name="Migliaia 29 5 4 2" xfId="13854" xr:uid="{00000000-0005-0000-0000-0000762E0000}"/>
    <cellStyle name="Migliaia 29 5 4 2 2" xfId="19672" xr:uid="{00000000-0005-0000-0000-0000772E0000}"/>
    <cellStyle name="Migliaia 29 5 4 2 3" xfId="24974" xr:uid="{00000000-0005-0000-0000-0000782E0000}"/>
    <cellStyle name="Migliaia 29 5 4 3" xfId="17021" xr:uid="{00000000-0005-0000-0000-0000792E0000}"/>
    <cellStyle name="Migliaia 29 5 4 4" xfId="22323" xr:uid="{00000000-0005-0000-0000-00007A2E0000}"/>
    <cellStyle name="Migliaia 29 5 5" xfId="3288" xr:uid="{00000000-0005-0000-0000-00007B2E0000}"/>
    <cellStyle name="Migliaia 29 5 5 2" xfId="13855" xr:uid="{00000000-0005-0000-0000-00007C2E0000}"/>
    <cellStyle name="Migliaia 29 5 5 2 2" xfId="19673" xr:uid="{00000000-0005-0000-0000-00007D2E0000}"/>
    <cellStyle name="Migliaia 29 5 5 2 3" xfId="24975" xr:uid="{00000000-0005-0000-0000-00007E2E0000}"/>
    <cellStyle name="Migliaia 29 5 5 3" xfId="17022" xr:uid="{00000000-0005-0000-0000-00007F2E0000}"/>
    <cellStyle name="Migliaia 29 5 5 4" xfId="22324" xr:uid="{00000000-0005-0000-0000-0000802E0000}"/>
    <cellStyle name="Migliaia 29 5 6" xfId="3289" xr:uid="{00000000-0005-0000-0000-0000812E0000}"/>
    <cellStyle name="Migliaia 29 5 6 2" xfId="13856" xr:uid="{00000000-0005-0000-0000-0000822E0000}"/>
    <cellStyle name="Migliaia 29 5 6 2 2" xfId="19674" xr:uid="{00000000-0005-0000-0000-0000832E0000}"/>
    <cellStyle name="Migliaia 29 5 6 2 3" xfId="24976" xr:uid="{00000000-0005-0000-0000-0000842E0000}"/>
    <cellStyle name="Migliaia 29 5 6 3" xfId="17023" xr:uid="{00000000-0005-0000-0000-0000852E0000}"/>
    <cellStyle name="Migliaia 29 5 6 4" xfId="22325" xr:uid="{00000000-0005-0000-0000-0000862E0000}"/>
    <cellStyle name="Migliaia 29 6" xfId="3290" xr:uid="{00000000-0005-0000-0000-0000872E0000}"/>
    <cellStyle name="Migliaia 29 6 2" xfId="12090" xr:uid="{00000000-0005-0000-0000-0000882E0000}"/>
    <cellStyle name="Migliaia 29 6 3" xfId="12091" xr:uid="{00000000-0005-0000-0000-0000892E0000}"/>
    <cellStyle name="Migliaia 29 6 3 2" xfId="15612" xr:uid="{00000000-0005-0000-0000-00008A2E0000}"/>
    <cellStyle name="Migliaia 29 6 3 2 2" xfId="20958" xr:uid="{00000000-0005-0000-0000-00008B2E0000}"/>
    <cellStyle name="Migliaia 29 6 3 2 3" xfId="26260" xr:uid="{00000000-0005-0000-0000-00008C2E0000}"/>
    <cellStyle name="Migliaia 29 6 3 3" xfId="18307" xr:uid="{00000000-0005-0000-0000-00008D2E0000}"/>
    <cellStyle name="Migliaia 29 6 3 4" xfId="23609" xr:uid="{00000000-0005-0000-0000-00008E2E0000}"/>
    <cellStyle name="Migliaia 29 6 4" xfId="13857" xr:uid="{00000000-0005-0000-0000-00008F2E0000}"/>
    <cellStyle name="Migliaia 29 6 4 2" xfId="19675" xr:uid="{00000000-0005-0000-0000-0000902E0000}"/>
    <cellStyle name="Migliaia 29 6 4 3" xfId="24977" xr:uid="{00000000-0005-0000-0000-0000912E0000}"/>
    <cellStyle name="Migliaia 29 6 5" xfId="17024" xr:uid="{00000000-0005-0000-0000-0000922E0000}"/>
    <cellStyle name="Migliaia 29 6 6" xfId="22326" xr:uid="{00000000-0005-0000-0000-0000932E0000}"/>
    <cellStyle name="Migliaia 29 7" xfId="3291" xr:uid="{00000000-0005-0000-0000-0000942E0000}"/>
    <cellStyle name="Migliaia 29 7 2" xfId="12092" xr:uid="{00000000-0005-0000-0000-0000952E0000}"/>
    <cellStyle name="Migliaia 29 7 2 2" xfId="15613" xr:uid="{00000000-0005-0000-0000-0000962E0000}"/>
    <cellStyle name="Migliaia 29 7 2 2 2" xfId="20959" xr:uid="{00000000-0005-0000-0000-0000972E0000}"/>
    <cellStyle name="Migliaia 29 7 2 2 3" xfId="26261" xr:uid="{00000000-0005-0000-0000-0000982E0000}"/>
    <cellStyle name="Migliaia 29 7 2 3" xfId="18308" xr:uid="{00000000-0005-0000-0000-0000992E0000}"/>
    <cellStyle name="Migliaia 29 7 2 4" xfId="23610" xr:uid="{00000000-0005-0000-0000-00009A2E0000}"/>
    <cellStyle name="Migliaia 29 7 3" xfId="13858" xr:uid="{00000000-0005-0000-0000-00009B2E0000}"/>
    <cellStyle name="Migliaia 29 7 3 2" xfId="19676" xr:uid="{00000000-0005-0000-0000-00009C2E0000}"/>
    <cellStyle name="Migliaia 29 7 3 3" xfId="24978" xr:uid="{00000000-0005-0000-0000-00009D2E0000}"/>
    <cellStyle name="Migliaia 29 7 4" xfId="17025" xr:uid="{00000000-0005-0000-0000-00009E2E0000}"/>
    <cellStyle name="Migliaia 29 7 5" xfId="22327" xr:uid="{00000000-0005-0000-0000-00009F2E0000}"/>
    <cellStyle name="Migliaia 29 8" xfId="3292" xr:uid="{00000000-0005-0000-0000-0000A02E0000}"/>
    <cellStyle name="Migliaia 29 8 2" xfId="12093" xr:uid="{00000000-0005-0000-0000-0000A12E0000}"/>
    <cellStyle name="Migliaia 29 8 2 2" xfId="15614" xr:uid="{00000000-0005-0000-0000-0000A22E0000}"/>
    <cellStyle name="Migliaia 29 8 2 2 2" xfId="20960" xr:uid="{00000000-0005-0000-0000-0000A32E0000}"/>
    <cellStyle name="Migliaia 29 8 2 2 3" xfId="26262" xr:uid="{00000000-0005-0000-0000-0000A42E0000}"/>
    <cellStyle name="Migliaia 29 8 2 3" xfId="18309" xr:uid="{00000000-0005-0000-0000-0000A52E0000}"/>
    <cellStyle name="Migliaia 29 8 2 4" xfId="23611" xr:uid="{00000000-0005-0000-0000-0000A62E0000}"/>
    <cellStyle name="Migliaia 29 8 3" xfId="13859" xr:uid="{00000000-0005-0000-0000-0000A72E0000}"/>
    <cellStyle name="Migliaia 29 8 3 2" xfId="19677" xr:uid="{00000000-0005-0000-0000-0000A82E0000}"/>
    <cellStyle name="Migliaia 29 8 3 3" xfId="24979" xr:uid="{00000000-0005-0000-0000-0000A92E0000}"/>
    <cellStyle name="Migliaia 29 8 4" xfId="17026" xr:uid="{00000000-0005-0000-0000-0000AA2E0000}"/>
    <cellStyle name="Migliaia 29 8 5" xfId="22328" xr:uid="{00000000-0005-0000-0000-0000AB2E0000}"/>
    <cellStyle name="Migliaia 29 9" xfId="3293" xr:uid="{00000000-0005-0000-0000-0000AC2E0000}"/>
    <cellStyle name="Migliaia 29 9 2" xfId="13860" xr:uid="{00000000-0005-0000-0000-0000AD2E0000}"/>
    <cellStyle name="Migliaia 29 9 2 2" xfId="19678" xr:uid="{00000000-0005-0000-0000-0000AE2E0000}"/>
    <cellStyle name="Migliaia 29 9 2 3" xfId="24980" xr:uid="{00000000-0005-0000-0000-0000AF2E0000}"/>
    <cellStyle name="Migliaia 29 9 3" xfId="17027" xr:uid="{00000000-0005-0000-0000-0000B02E0000}"/>
    <cellStyle name="Migliaia 29 9 4" xfId="22329" xr:uid="{00000000-0005-0000-0000-0000B12E0000}"/>
    <cellStyle name="Migliaia 3" xfId="294" xr:uid="{00000000-0005-0000-0000-0000B22E0000}"/>
    <cellStyle name="Migliaia 3 10" xfId="13861" xr:uid="{00000000-0005-0000-0000-0000B32E0000}"/>
    <cellStyle name="Migliaia 3 10 2" xfId="19679" xr:uid="{00000000-0005-0000-0000-0000B42E0000}"/>
    <cellStyle name="Migliaia 3 10 3" xfId="24981" xr:uid="{00000000-0005-0000-0000-0000B52E0000}"/>
    <cellStyle name="Migliaia 3 11" xfId="17028" xr:uid="{00000000-0005-0000-0000-0000B62E0000}"/>
    <cellStyle name="Migliaia 3 12" xfId="22330"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2" xr:uid="{00000000-0005-0000-0000-0000BC2E0000}"/>
    <cellStyle name="Migliaia 3 2 2 2 2 2" xfId="19680" xr:uid="{00000000-0005-0000-0000-0000BD2E0000}"/>
    <cellStyle name="Migliaia 3 2 2 2 2 3" xfId="24982" xr:uid="{00000000-0005-0000-0000-0000BE2E0000}"/>
    <cellStyle name="Migliaia 3 2 2 2 3" xfId="17029" xr:uid="{00000000-0005-0000-0000-0000BF2E0000}"/>
    <cellStyle name="Migliaia 3 2 2 2 4" xfId="22331" xr:uid="{00000000-0005-0000-0000-0000C02E0000}"/>
    <cellStyle name="Migliaia 3 2 2 3" xfId="12094" xr:uid="{00000000-0005-0000-0000-0000C12E0000}"/>
    <cellStyle name="Migliaia 3 2 2 3 2" xfId="15615" xr:uid="{00000000-0005-0000-0000-0000C22E0000}"/>
    <cellStyle name="Migliaia 3 2 2 3 2 2" xfId="20961" xr:uid="{00000000-0005-0000-0000-0000C32E0000}"/>
    <cellStyle name="Migliaia 3 2 2 3 2 3" xfId="26263" xr:uid="{00000000-0005-0000-0000-0000C42E0000}"/>
    <cellStyle name="Migliaia 3 2 2 3 3" xfId="18310" xr:uid="{00000000-0005-0000-0000-0000C52E0000}"/>
    <cellStyle name="Migliaia 3 2 2 3 4" xfId="23612" xr:uid="{00000000-0005-0000-0000-0000C62E0000}"/>
    <cellStyle name="Migliaia 3 2 3" xfId="3298" xr:uid="{00000000-0005-0000-0000-0000C72E0000}"/>
    <cellStyle name="Migliaia 3 2 3 2" xfId="12095" xr:uid="{00000000-0005-0000-0000-0000C82E0000}"/>
    <cellStyle name="Migliaia 3 2 3 2 2" xfId="15616" xr:uid="{00000000-0005-0000-0000-0000C92E0000}"/>
    <cellStyle name="Migliaia 3 2 3 2 2 2" xfId="20962" xr:uid="{00000000-0005-0000-0000-0000CA2E0000}"/>
    <cellStyle name="Migliaia 3 2 3 2 2 3" xfId="26264" xr:uid="{00000000-0005-0000-0000-0000CB2E0000}"/>
    <cellStyle name="Migliaia 3 2 3 2 3" xfId="18311" xr:uid="{00000000-0005-0000-0000-0000CC2E0000}"/>
    <cellStyle name="Migliaia 3 2 3 2 4" xfId="23613" xr:uid="{00000000-0005-0000-0000-0000CD2E0000}"/>
    <cellStyle name="Migliaia 3 2 3 3" xfId="13863" xr:uid="{00000000-0005-0000-0000-0000CE2E0000}"/>
    <cellStyle name="Migliaia 3 2 3 3 2" xfId="19681" xr:uid="{00000000-0005-0000-0000-0000CF2E0000}"/>
    <cellStyle name="Migliaia 3 2 3 3 3" xfId="24983" xr:uid="{00000000-0005-0000-0000-0000D02E0000}"/>
    <cellStyle name="Migliaia 3 2 3 4" xfId="17030" xr:uid="{00000000-0005-0000-0000-0000D12E0000}"/>
    <cellStyle name="Migliaia 3 2 3 5" xfId="22332" xr:uid="{00000000-0005-0000-0000-0000D22E0000}"/>
    <cellStyle name="Migliaia 3 2 4" xfId="3299" xr:uid="{00000000-0005-0000-0000-0000D32E0000}"/>
    <cellStyle name="Migliaia 3 2 4 2" xfId="13864" xr:uid="{00000000-0005-0000-0000-0000D42E0000}"/>
    <cellStyle name="Migliaia 3 2 4 2 2" xfId="19682" xr:uid="{00000000-0005-0000-0000-0000D52E0000}"/>
    <cellStyle name="Migliaia 3 2 4 2 3" xfId="24984" xr:uid="{00000000-0005-0000-0000-0000D62E0000}"/>
    <cellStyle name="Migliaia 3 2 4 3" xfId="17031" xr:uid="{00000000-0005-0000-0000-0000D72E0000}"/>
    <cellStyle name="Migliaia 3 2 4 4" xfId="22333" xr:uid="{00000000-0005-0000-0000-0000D82E0000}"/>
    <cellStyle name="Migliaia 3 2 5" xfId="3300" xr:uid="{00000000-0005-0000-0000-0000D92E0000}"/>
    <cellStyle name="Migliaia 3 2 5 2" xfId="13865" xr:uid="{00000000-0005-0000-0000-0000DA2E0000}"/>
    <cellStyle name="Migliaia 3 2 5 2 2" xfId="19683" xr:uid="{00000000-0005-0000-0000-0000DB2E0000}"/>
    <cellStyle name="Migliaia 3 2 5 2 3" xfId="24985" xr:uid="{00000000-0005-0000-0000-0000DC2E0000}"/>
    <cellStyle name="Migliaia 3 2 5 3" xfId="17032" xr:uid="{00000000-0005-0000-0000-0000DD2E0000}"/>
    <cellStyle name="Migliaia 3 2 5 4" xfId="22334" xr:uid="{00000000-0005-0000-0000-0000DE2E0000}"/>
    <cellStyle name="Migliaia 3 2 6" xfId="3301" xr:uid="{00000000-0005-0000-0000-0000DF2E0000}"/>
    <cellStyle name="Migliaia 3 2 6 2" xfId="13866" xr:uid="{00000000-0005-0000-0000-0000E02E0000}"/>
    <cellStyle name="Migliaia 3 2 6 2 2" xfId="19684" xr:uid="{00000000-0005-0000-0000-0000E12E0000}"/>
    <cellStyle name="Migliaia 3 2 6 2 3" xfId="24986" xr:uid="{00000000-0005-0000-0000-0000E22E0000}"/>
    <cellStyle name="Migliaia 3 2 6 3" xfId="17033" xr:uid="{00000000-0005-0000-0000-0000E32E0000}"/>
    <cellStyle name="Migliaia 3 2 6 4" xfId="22335"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7" xr:uid="{00000000-0005-0000-0000-0000EA2E0000}"/>
    <cellStyle name="Migliaia 3 3 2 2 2 2 2" xfId="19685" xr:uid="{00000000-0005-0000-0000-0000EB2E0000}"/>
    <cellStyle name="Migliaia 3 3 2 2 2 2 3" xfId="24987" xr:uid="{00000000-0005-0000-0000-0000EC2E0000}"/>
    <cellStyle name="Migliaia 3 3 2 2 2 3" xfId="17034" xr:uid="{00000000-0005-0000-0000-0000ED2E0000}"/>
    <cellStyle name="Migliaia 3 3 2 2 2 4" xfId="22336" xr:uid="{00000000-0005-0000-0000-0000EE2E0000}"/>
    <cellStyle name="Migliaia 3 3 2 3" xfId="3306" xr:uid="{00000000-0005-0000-0000-0000EF2E0000}"/>
    <cellStyle name="Migliaia 3 3 2 3 2" xfId="13868" xr:uid="{00000000-0005-0000-0000-0000F02E0000}"/>
    <cellStyle name="Migliaia 3 3 2 3 2 2" xfId="19686" xr:uid="{00000000-0005-0000-0000-0000F12E0000}"/>
    <cellStyle name="Migliaia 3 3 2 3 2 3" xfId="24988" xr:uid="{00000000-0005-0000-0000-0000F22E0000}"/>
    <cellStyle name="Migliaia 3 3 2 3 3" xfId="17035" xr:uid="{00000000-0005-0000-0000-0000F32E0000}"/>
    <cellStyle name="Migliaia 3 3 2 3 4" xfId="22337" xr:uid="{00000000-0005-0000-0000-0000F42E0000}"/>
    <cellStyle name="Migliaia 3 3 2 4" xfId="3307" xr:uid="{00000000-0005-0000-0000-0000F52E0000}"/>
    <cellStyle name="Migliaia 3 3 2 4 2" xfId="13869" xr:uid="{00000000-0005-0000-0000-0000F62E0000}"/>
    <cellStyle name="Migliaia 3 3 2 4 2 2" xfId="19687" xr:uid="{00000000-0005-0000-0000-0000F72E0000}"/>
    <cellStyle name="Migliaia 3 3 2 4 2 3" xfId="24989" xr:uid="{00000000-0005-0000-0000-0000F82E0000}"/>
    <cellStyle name="Migliaia 3 3 2 4 3" xfId="17036" xr:uid="{00000000-0005-0000-0000-0000F92E0000}"/>
    <cellStyle name="Migliaia 3 3 2 4 4" xfId="22338" xr:uid="{00000000-0005-0000-0000-0000FA2E0000}"/>
    <cellStyle name="Migliaia 3 3 2 5" xfId="3308" xr:uid="{00000000-0005-0000-0000-0000FB2E0000}"/>
    <cellStyle name="Migliaia 3 3 2 5 2" xfId="13870" xr:uid="{00000000-0005-0000-0000-0000FC2E0000}"/>
    <cellStyle name="Migliaia 3 3 2 5 2 2" xfId="19688" xr:uid="{00000000-0005-0000-0000-0000FD2E0000}"/>
    <cellStyle name="Migliaia 3 3 2 5 2 3" xfId="24990" xr:uid="{00000000-0005-0000-0000-0000FE2E0000}"/>
    <cellStyle name="Migliaia 3 3 2 5 3" xfId="17037" xr:uid="{00000000-0005-0000-0000-0000FF2E0000}"/>
    <cellStyle name="Migliaia 3 3 2 5 4" xfId="22339" xr:uid="{00000000-0005-0000-0000-0000002F0000}"/>
    <cellStyle name="Migliaia 3 3 2 6" xfId="3309" xr:uid="{00000000-0005-0000-0000-0000012F0000}"/>
    <cellStyle name="Migliaia 3 3 2 6 2" xfId="13871" xr:uid="{00000000-0005-0000-0000-0000022F0000}"/>
    <cellStyle name="Migliaia 3 3 2 6 2 2" xfId="19689" xr:uid="{00000000-0005-0000-0000-0000032F0000}"/>
    <cellStyle name="Migliaia 3 3 2 6 2 3" xfId="24991" xr:uid="{00000000-0005-0000-0000-0000042F0000}"/>
    <cellStyle name="Migliaia 3 3 2 6 3" xfId="17038" xr:uid="{00000000-0005-0000-0000-0000052F0000}"/>
    <cellStyle name="Migliaia 3 3 2 6 4" xfId="22340" xr:uid="{00000000-0005-0000-0000-0000062F0000}"/>
    <cellStyle name="Migliaia 3 3 3" xfId="3310" xr:uid="{00000000-0005-0000-0000-0000072F0000}"/>
    <cellStyle name="Migliaia 3 3 3 2" xfId="3311" xr:uid="{00000000-0005-0000-0000-0000082F0000}"/>
    <cellStyle name="Migliaia 3 3 3 2 2" xfId="13873" xr:uid="{00000000-0005-0000-0000-0000092F0000}"/>
    <cellStyle name="Migliaia 3 3 3 2 2 2" xfId="19691" xr:uid="{00000000-0005-0000-0000-00000A2F0000}"/>
    <cellStyle name="Migliaia 3 3 3 2 2 3" xfId="24993" xr:uid="{00000000-0005-0000-0000-00000B2F0000}"/>
    <cellStyle name="Migliaia 3 3 3 2 3" xfId="17040" xr:uid="{00000000-0005-0000-0000-00000C2F0000}"/>
    <cellStyle name="Migliaia 3 3 3 2 4" xfId="22342" xr:uid="{00000000-0005-0000-0000-00000D2F0000}"/>
    <cellStyle name="Migliaia 3 3 3 3" xfId="3312" xr:uid="{00000000-0005-0000-0000-00000E2F0000}"/>
    <cellStyle name="Migliaia 3 3 3 3 2" xfId="13874" xr:uid="{00000000-0005-0000-0000-00000F2F0000}"/>
    <cellStyle name="Migliaia 3 3 3 3 2 2" xfId="19692" xr:uid="{00000000-0005-0000-0000-0000102F0000}"/>
    <cellStyle name="Migliaia 3 3 3 3 2 3" xfId="24994" xr:uid="{00000000-0005-0000-0000-0000112F0000}"/>
    <cellStyle name="Migliaia 3 3 3 3 3" xfId="17041" xr:uid="{00000000-0005-0000-0000-0000122F0000}"/>
    <cellStyle name="Migliaia 3 3 3 3 4" xfId="22343" xr:uid="{00000000-0005-0000-0000-0000132F0000}"/>
    <cellStyle name="Migliaia 3 3 3 4" xfId="3313" xr:uid="{00000000-0005-0000-0000-0000142F0000}"/>
    <cellStyle name="Migliaia 3 3 3 4 2" xfId="13875" xr:uid="{00000000-0005-0000-0000-0000152F0000}"/>
    <cellStyle name="Migliaia 3 3 3 4 2 2" xfId="19693" xr:uid="{00000000-0005-0000-0000-0000162F0000}"/>
    <cellStyle name="Migliaia 3 3 3 4 2 3" xfId="24995" xr:uid="{00000000-0005-0000-0000-0000172F0000}"/>
    <cellStyle name="Migliaia 3 3 3 4 3" xfId="17042" xr:uid="{00000000-0005-0000-0000-0000182F0000}"/>
    <cellStyle name="Migliaia 3 3 3 4 4" xfId="22344" xr:uid="{00000000-0005-0000-0000-0000192F0000}"/>
    <cellStyle name="Migliaia 3 3 3 5" xfId="3314" xr:uid="{00000000-0005-0000-0000-00001A2F0000}"/>
    <cellStyle name="Migliaia 3 3 3 5 2" xfId="13876" xr:uid="{00000000-0005-0000-0000-00001B2F0000}"/>
    <cellStyle name="Migliaia 3 3 3 5 2 2" xfId="19694" xr:uid="{00000000-0005-0000-0000-00001C2F0000}"/>
    <cellStyle name="Migliaia 3 3 3 5 2 3" xfId="24996" xr:uid="{00000000-0005-0000-0000-00001D2F0000}"/>
    <cellStyle name="Migliaia 3 3 3 5 3" xfId="17043" xr:uid="{00000000-0005-0000-0000-00001E2F0000}"/>
    <cellStyle name="Migliaia 3 3 3 5 4" xfId="22345" xr:uid="{00000000-0005-0000-0000-00001F2F0000}"/>
    <cellStyle name="Migliaia 3 3 3 6" xfId="13872" xr:uid="{00000000-0005-0000-0000-0000202F0000}"/>
    <cellStyle name="Migliaia 3 3 3 6 2" xfId="19690" xr:uid="{00000000-0005-0000-0000-0000212F0000}"/>
    <cellStyle name="Migliaia 3 3 3 6 3" xfId="24992" xr:uid="{00000000-0005-0000-0000-0000222F0000}"/>
    <cellStyle name="Migliaia 3 3 3 7" xfId="17039" xr:uid="{00000000-0005-0000-0000-0000232F0000}"/>
    <cellStyle name="Migliaia 3 3 3 8" xfId="22341" xr:uid="{00000000-0005-0000-0000-0000242F0000}"/>
    <cellStyle name="Migliaia 3 3 4" xfId="3315" xr:uid="{00000000-0005-0000-0000-0000252F0000}"/>
    <cellStyle name="Migliaia 3 3 4 2" xfId="12096" xr:uid="{00000000-0005-0000-0000-0000262F0000}"/>
    <cellStyle name="Migliaia 3 3 4 3" xfId="12097" xr:uid="{00000000-0005-0000-0000-0000272F0000}"/>
    <cellStyle name="Migliaia 3 3 4 3 2" xfId="15617" xr:uid="{00000000-0005-0000-0000-0000282F0000}"/>
    <cellStyle name="Migliaia 3 3 4 3 2 2" xfId="20963" xr:uid="{00000000-0005-0000-0000-0000292F0000}"/>
    <cellStyle name="Migliaia 3 3 4 3 2 3" xfId="26265" xr:uid="{00000000-0005-0000-0000-00002A2F0000}"/>
    <cellStyle name="Migliaia 3 3 4 3 3" xfId="18312" xr:uid="{00000000-0005-0000-0000-00002B2F0000}"/>
    <cellStyle name="Migliaia 3 3 4 3 4" xfId="23614" xr:uid="{00000000-0005-0000-0000-00002C2F0000}"/>
    <cellStyle name="Migliaia 3 3 4 4" xfId="13877" xr:uid="{00000000-0005-0000-0000-00002D2F0000}"/>
    <cellStyle name="Migliaia 3 3 4 4 2" xfId="19695" xr:uid="{00000000-0005-0000-0000-00002E2F0000}"/>
    <cellStyle name="Migliaia 3 3 4 4 3" xfId="24997" xr:uid="{00000000-0005-0000-0000-00002F2F0000}"/>
    <cellStyle name="Migliaia 3 3 4 5" xfId="17044" xr:uid="{00000000-0005-0000-0000-0000302F0000}"/>
    <cellStyle name="Migliaia 3 3 4 6" xfId="22346" xr:uid="{00000000-0005-0000-0000-0000312F0000}"/>
    <cellStyle name="Migliaia 3 3 5" xfId="3316" xr:uid="{00000000-0005-0000-0000-0000322F0000}"/>
    <cellStyle name="Migliaia 3 3 5 2" xfId="12098" xr:uid="{00000000-0005-0000-0000-0000332F0000}"/>
    <cellStyle name="Migliaia 3 3 5 2 2" xfId="15618" xr:uid="{00000000-0005-0000-0000-0000342F0000}"/>
    <cellStyle name="Migliaia 3 3 5 2 2 2" xfId="20964" xr:uid="{00000000-0005-0000-0000-0000352F0000}"/>
    <cellStyle name="Migliaia 3 3 5 2 2 3" xfId="26266" xr:uid="{00000000-0005-0000-0000-0000362F0000}"/>
    <cellStyle name="Migliaia 3 3 5 2 3" xfId="18313" xr:uid="{00000000-0005-0000-0000-0000372F0000}"/>
    <cellStyle name="Migliaia 3 3 5 2 4" xfId="23615" xr:uid="{00000000-0005-0000-0000-0000382F0000}"/>
    <cellStyle name="Migliaia 3 3 5 3" xfId="13878" xr:uid="{00000000-0005-0000-0000-0000392F0000}"/>
    <cellStyle name="Migliaia 3 3 5 3 2" xfId="19696" xr:uid="{00000000-0005-0000-0000-00003A2F0000}"/>
    <cellStyle name="Migliaia 3 3 5 3 3" xfId="24998" xr:uid="{00000000-0005-0000-0000-00003B2F0000}"/>
    <cellStyle name="Migliaia 3 3 5 4" xfId="17045" xr:uid="{00000000-0005-0000-0000-00003C2F0000}"/>
    <cellStyle name="Migliaia 3 3 5 5" xfId="22347" xr:uid="{00000000-0005-0000-0000-00003D2F0000}"/>
    <cellStyle name="Migliaia 3 3 6" xfId="3317" xr:uid="{00000000-0005-0000-0000-00003E2F0000}"/>
    <cellStyle name="Migliaia 3 3 6 2" xfId="13879" xr:uid="{00000000-0005-0000-0000-00003F2F0000}"/>
    <cellStyle name="Migliaia 3 3 6 2 2" xfId="19697" xr:uid="{00000000-0005-0000-0000-0000402F0000}"/>
    <cellStyle name="Migliaia 3 3 6 2 3" xfId="24999" xr:uid="{00000000-0005-0000-0000-0000412F0000}"/>
    <cellStyle name="Migliaia 3 3 6 3" xfId="17046" xr:uid="{00000000-0005-0000-0000-0000422F0000}"/>
    <cellStyle name="Migliaia 3 3 6 4" xfId="22348" xr:uid="{00000000-0005-0000-0000-0000432F0000}"/>
    <cellStyle name="Migliaia 3 3 7" xfId="3318" xr:uid="{00000000-0005-0000-0000-0000442F0000}"/>
    <cellStyle name="Migliaia 3 3 7 2" xfId="13880" xr:uid="{00000000-0005-0000-0000-0000452F0000}"/>
    <cellStyle name="Migliaia 3 3 7 2 2" xfId="19698" xr:uid="{00000000-0005-0000-0000-0000462F0000}"/>
    <cellStyle name="Migliaia 3 3 7 2 3" xfId="25000" xr:uid="{00000000-0005-0000-0000-0000472F0000}"/>
    <cellStyle name="Migliaia 3 3 7 3" xfId="17047" xr:uid="{00000000-0005-0000-0000-0000482F0000}"/>
    <cellStyle name="Migliaia 3 3 7 4" xfId="22349" xr:uid="{00000000-0005-0000-0000-0000492F0000}"/>
    <cellStyle name="Migliaia 3 3 8" xfId="3319" xr:uid="{00000000-0005-0000-0000-00004A2F0000}"/>
    <cellStyle name="Migliaia 3 3 8 2" xfId="13881" xr:uid="{00000000-0005-0000-0000-00004B2F0000}"/>
    <cellStyle name="Migliaia 3 3 8 2 2" xfId="19699" xr:uid="{00000000-0005-0000-0000-00004C2F0000}"/>
    <cellStyle name="Migliaia 3 3 8 2 3" xfId="25001" xr:uid="{00000000-0005-0000-0000-00004D2F0000}"/>
    <cellStyle name="Migliaia 3 3 8 3" xfId="17048" xr:uid="{00000000-0005-0000-0000-00004E2F0000}"/>
    <cellStyle name="Migliaia 3 3 8 4" xfId="22350"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2" xr:uid="{00000000-0005-0000-0000-0000532F0000}"/>
    <cellStyle name="Migliaia 3 4 2 2 2 2" xfId="19700" xr:uid="{00000000-0005-0000-0000-0000542F0000}"/>
    <cellStyle name="Migliaia 3 4 2 2 2 3" xfId="25002" xr:uid="{00000000-0005-0000-0000-0000552F0000}"/>
    <cellStyle name="Migliaia 3 4 2 2 3" xfId="17049" xr:uid="{00000000-0005-0000-0000-0000562F0000}"/>
    <cellStyle name="Migliaia 3 4 2 2 4" xfId="22351" xr:uid="{00000000-0005-0000-0000-0000572F0000}"/>
    <cellStyle name="Migliaia 3 4 2 3" xfId="3323" xr:uid="{00000000-0005-0000-0000-0000582F0000}"/>
    <cellStyle name="Migliaia 3 4 2 3 2" xfId="13883" xr:uid="{00000000-0005-0000-0000-0000592F0000}"/>
    <cellStyle name="Migliaia 3 4 2 3 2 2" xfId="19701" xr:uid="{00000000-0005-0000-0000-00005A2F0000}"/>
    <cellStyle name="Migliaia 3 4 2 3 2 3" xfId="25003" xr:uid="{00000000-0005-0000-0000-00005B2F0000}"/>
    <cellStyle name="Migliaia 3 4 2 3 3" xfId="17050" xr:uid="{00000000-0005-0000-0000-00005C2F0000}"/>
    <cellStyle name="Migliaia 3 4 2 3 4" xfId="22352" xr:uid="{00000000-0005-0000-0000-00005D2F0000}"/>
    <cellStyle name="Migliaia 3 4 3" xfId="3324" xr:uid="{00000000-0005-0000-0000-00005E2F0000}"/>
    <cellStyle name="Migliaia 3 4 3 2" xfId="13884" xr:uid="{00000000-0005-0000-0000-00005F2F0000}"/>
    <cellStyle name="Migliaia 3 4 3 2 2" xfId="19702" xr:uid="{00000000-0005-0000-0000-0000602F0000}"/>
    <cellStyle name="Migliaia 3 4 3 2 3" xfId="25004" xr:uid="{00000000-0005-0000-0000-0000612F0000}"/>
    <cellStyle name="Migliaia 3 4 3 3" xfId="17051" xr:uid="{00000000-0005-0000-0000-0000622F0000}"/>
    <cellStyle name="Migliaia 3 4 3 4" xfId="22353" xr:uid="{00000000-0005-0000-0000-0000632F0000}"/>
    <cellStyle name="Migliaia 3 4 4" xfId="3325" xr:uid="{00000000-0005-0000-0000-0000642F0000}"/>
    <cellStyle name="Migliaia 3 4 4 2" xfId="13885" xr:uid="{00000000-0005-0000-0000-0000652F0000}"/>
    <cellStyle name="Migliaia 3 4 4 2 2" xfId="19703" xr:uid="{00000000-0005-0000-0000-0000662F0000}"/>
    <cellStyle name="Migliaia 3 4 4 2 3" xfId="25005" xr:uid="{00000000-0005-0000-0000-0000672F0000}"/>
    <cellStyle name="Migliaia 3 4 4 3" xfId="17052" xr:uid="{00000000-0005-0000-0000-0000682F0000}"/>
    <cellStyle name="Migliaia 3 4 4 4" xfId="22354" xr:uid="{00000000-0005-0000-0000-0000692F0000}"/>
    <cellStyle name="Migliaia 3 4 5" xfId="3326" xr:uid="{00000000-0005-0000-0000-00006A2F0000}"/>
    <cellStyle name="Migliaia 3 4 5 2" xfId="13886" xr:uid="{00000000-0005-0000-0000-00006B2F0000}"/>
    <cellStyle name="Migliaia 3 4 5 2 2" xfId="19704" xr:uid="{00000000-0005-0000-0000-00006C2F0000}"/>
    <cellStyle name="Migliaia 3 4 5 2 3" xfId="25006" xr:uid="{00000000-0005-0000-0000-00006D2F0000}"/>
    <cellStyle name="Migliaia 3 4 5 3" xfId="17053" xr:uid="{00000000-0005-0000-0000-00006E2F0000}"/>
    <cellStyle name="Migliaia 3 4 5 4" xfId="22355" xr:uid="{00000000-0005-0000-0000-00006F2F0000}"/>
    <cellStyle name="Migliaia 3 4 6" xfId="3327" xr:uid="{00000000-0005-0000-0000-0000702F0000}"/>
    <cellStyle name="Migliaia 3 4 6 2" xfId="13887" xr:uid="{00000000-0005-0000-0000-0000712F0000}"/>
    <cellStyle name="Migliaia 3 4 6 2 2" xfId="19705" xr:uid="{00000000-0005-0000-0000-0000722F0000}"/>
    <cellStyle name="Migliaia 3 4 6 2 3" xfId="25007" xr:uid="{00000000-0005-0000-0000-0000732F0000}"/>
    <cellStyle name="Migliaia 3 4 6 3" xfId="17054" xr:uid="{00000000-0005-0000-0000-0000742F0000}"/>
    <cellStyle name="Migliaia 3 4 6 4" xfId="22356" xr:uid="{00000000-0005-0000-0000-0000752F0000}"/>
    <cellStyle name="Migliaia 3 4 7" xfId="3328" xr:uid="{00000000-0005-0000-0000-0000762F0000}"/>
    <cellStyle name="Migliaia 3 4 7 2" xfId="13888" xr:uid="{00000000-0005-0000-0000-0000772F0000}"/>
    <cellStyle name="Migliaia 3 4 7 2 2" xfId="19706" xr:uid="{00000000-0005-0000-0000-0000782F0000}"/>
    <cellStyle name="Migliaia 3 4 7 2 3" xfId="25008" xr:uid="{00000000-0005-0000-0000-0000792F0000}"/>
    <cellStyle name="Migliaia 3 4 7 3" xfId="17055" xr:uid="{00000000-0005-0000-0000-00007A2F0000}"/>
    <cellStyle name="Migliaia 3 4 7 4" xfId="22357" xr:uid="{00000000-0005-0000-0000-00007B2F0000}"/>
    <cellStyle name="Migliaia 3 5" xfId="3329" xr:uid="{00000000-0005-0000-0000-00007C2F0000}"/>
    <cellStyle name="Migliaia 3 5 2" xfId="3330" xr:uid="{00000000-0005-0000-0000-00007D2F0000}"/>
    <cellStyle name="Migliaia 3 5 2 2" xfId="13889" xr:uid="{00000000-0005-0000-0000-00007E2F0000}"/>
    <cellStyle name="Migliaia 3 5 2 2 2" xfId="19707" xr:uid="{00000000-0005-0000-0000-00007F2F0000}"/>
    <cellStyle name="Migliaia 3 5 2 2 3" xfId="25009" xr:uid="{00000000-0005-0000-0000-0000802F0000}"/>
    <cellStyle name="Migliaia 3 5 2 3" xfId="17056" xr:uid="{00000000-0005-0000-0000-0000812F0000}"/>
    <cellStyle name="Migliaia 3 5 2 4" xfId="22358" xr:uid="{00000000-0005-0000-0000-0000822F0000}"/>
    <cellStyle name="Migliaia 3 5 3" xfId="3331" xr:uid="{00000000-0005-0000-0000-0000832F0000}"/>
    <cellStyle name="Migliaia 3 5 3 2" xfId="13890" xr:uid="{00000000-0005-0000-0000-0000842F0000}"/>
    <cellStyle name="Migliaia 3 5 3 2 2" xfId="19708" xr:uid="{00000000-0005-0000-0000-0000852F0000}"/>
    <cellStyle name="Migliaia 3 5 3 2 3" xfId="25010" xr:uid="{00000000-0005-0000-0000-0000862F0000}"/>
    <cellStyle name="Migliaia 3 5 3 3" xfId="17057" xr:uid="{00000000-0005-0000-0000-0000872F0000}"/>
    <cellStyle name="Migliaia 3 5 3 4" xfId="22359" xr:uid="{00000000-0005-0000-0000-0000882F0000}"/>
    <cellStyle name="Migliaia 3 5 4" xfId="3332" xr:uid="{00000000-0005-0000-0000-0000892F0000}"/>
    <cellStyle name="Migliaia 3 5 4 2" xfId="13891" xr:uid="{00000000-0005-0000-0000-00008A2F0000}"/>
    <cellStyle name="Migliaia 3 5 4 2 2" xfId="19709" xr:uid="{00000000-0005-0000-0000-00008B2F0000}"/>
    <cellStyle name="Migliaia 3 5 4 2 3" xfId="25011" xr:uid="{00000000-0005-0000-0000-00008C2F0000}"/>
    <cellStyle name="Migliaia 3 5 4 3" xfId="17058" xr:uid="{00000000-0005-0000-0000-00008D2F0000}"/>
    <cellStyle name="Migliaia 3 5 4 4" xfId="22360" xr:uid="{00000000-0005-0000-0000-00008E2F0000}"/>
    <cellStyle name="Migliaia 3 5 5" xfId="3333" xr:uid="{00000000-0005-0000-0000-00008F2F0000}"/>
    <cellStyle name="Migliaia 3 5 5 2" xfId="13892" xr:uid="{00000000-0005-0000-0000-0000902F0000}"/>
    <cellStyle name="Migliaia 3 5 5 2 2" xfId="19710" xr:uid="{00000000-0005-0000-0000-0000912F0000}"/>
    <cellStyle name="Migliaia 3 5 5 2 3" xfId="25012" xr:uid="{00000000-0005-0000-0000-0000922F0000}"/>
    <cellStyle name="Migliaia 3 5 5 3" xfId="17059" xr:uid="{00000000-0005-0000-0000-0000932F0000}"/>
    <cellStyle name="Migliaia 3 5 5 4" xfId="22361" xr:uid="{00000000-0005-0000-0000-0000942F0000}"/>
    <cellStyle name="Migliaia 3 5 6" xfId="3334" xr:uid="{00000000-0005-0000-0000-0000952F0000}"/>
    <cellStyle name="Migliaia 3 5 6 2" xfId="13893" xr:uid="{00000000-0005-0000-0000-0000962F0000}"/>
    <cellStyle name="Migliaia 3 5 6 2 2" xfId="19711" xr:uid="{00000000-0005-0000-0000-0000972F0000}"/>
    <cellStyle name="Migliaia 3 5 6 2 3" xfId="25013" xr:uid="{00000000-0005-0000-0000-0000982F0000}"/>
    <cellStyle name="Migliaia 3 5 6 3" xfId="17060" xr:uid="{00000000-0005-0000-0000-0000992F0000}"/>
    <cellStyle name="Migliaia 3 5 6 4" xfId="22362" xr:uid="{00000000-0005-0000-0000-00009A2F0000}"/>
    <cellStyle name="Migliaia 3 6" xfId="3335" xr:uid="{00000000-0005-0000-0000-00009B2F0000}"/>
    <cellStyle name="Migliaia 3 6 2" xfId="12099" xr:uid="{00000000-0005-0000-0000-00009C2F0000}"/>
    <cellStyle name="Migliaia 3 6 3" xfId="12100" xr:uid="{00000000-0005-0000-0000-00009D2F0000}"/>
    <cellStyle name="Migliaia 3 6 3 2" xfId="15619" xr:uid="{00000000-0005-0000-0000-00009E2F0000}"/>
    <cellStyle name="Migliaia 3 6 3 2 2" xfId="20965" xr:uid="{00000000-0005-0000-0000-00009F2F0000}"/>
    <cellStyle name="Migliaia 3 6 3 2 3" xfId="26267" xr:uid="{00000000-0005-0000-0000-0000A02F0000}"/>
    <cellStyle name="Migliaia 3 6 3 3" xfId="18314" xr:uid="{00000000-0005-0000-0000-0000A12F0000}"/>
    <cellStyle name="Migliaia 3 6 3 4" xfId="23616" xr:uid="{00000000-0005-0000-0000-0000A22F0000}"/>
    <cellStyle name="Migliaia 3 6 4" xfId="13894" xr:uid="{00000000-0005-0000-0000-0000A32F0000}"/>
    <cellStyle name="Migliaia 3 6 4 2" xfId="19712" xr:uid="{00000000-0005-0000-0000-0000A42F0000}"/>
    <cellStyle name="Migliaia 3 6 4 3" xfId="25014" xr:uid="{00000000-0005-0000-0000-0000A52F0000}"/>
    <cellStyle name="Migliaia 3 6 5" xfId="17061" xr:uid="{00000000-0005-0000-0000-0000A62F0000}"/>
    <cellStyle name="Migliaia 3 6 6" xfId="22363" xr:uid="{00000000-0005-0000-0000-0000A72F0000}"/>
    <cellStyle name="Migliaia 3 7" xfId="3336" xr:uid="{00000000-0005-0000-0000-0000A82F0000}"/>
    <cellStyle name="Migliaia 3 7 2" xfId="12101" xr:uid="{00000000-0005-0000-0000-0000A92F0000}"/>
    <cellStyle name="Migliaia 3 7 2 2" xfId="15620" xr:uid="{00000000-0005-0000-0000-0000AA2F0000}"/>
    <cellStyle name="Migliaia 3 7 2 2 2" xfId="20966" xr:uid="{00000000-0005-0000-0000-0000AB2F0000}"/>
    <cellStyle name="Migliaia 3 7 2 2 3" xfId="26268" xr:uid="{00000000-0005-0000-0000-0000AC2F0000}"/>
    <cellStyle name="Migliaia 3 7 2 3" xfId="18315" xr:uid="{00000000-0005-0000-0000-0000AD2F0000}"/>
    <cellStyle name="Migliaia 3 7 2 4" xfId="23617" xr:uid="{00000000-0005-0000-0000-0000AE2F0000}"/>
    <cellStyle name="Migliaia 3 7 3" xfId="13895" xr:uid="{00000000-0005-0000-0000-0000AF2F0000}"/>
    <cellStyle name="Migliaia 3 7 3 2" xfId="19713" xr:uid="{00000000-0005-0000-0000-0000B02F0000}"/>
    <cellStyle name="Migliaia 3 7 3 3" xfId="25015" xr:uid="{00000000-0005-0000-0000-0000B12F0000}"/>
    <cellStyle name="Migliaia 3 7 4" xfId="17062" xr:uid="{00000000-0005-0000-0000-0000B22F0000}"/>
    <cellStyle name="Migliaia 3 7 5" xfId="22364" xr:uid="{00000000-0005-0000-0000-0000B32F0000}"/>
    <cellStyle name="Migliaia 3 8" xfId="3337" xr:uid="{00000000-0005-0000-0000-0000B42F0000}"/>
    <cellStyle name="Migliaia 3 8 2" xfId="12102" xr:uid="{00000000-0005-0000-0000-0000B52F0000}"/>
    <cellStyle name="Migliaia 3 8 2 2" xfId="15621" xr:uid="{00000000-0005-0000-0000-0000B62F0000}"/>
    <cellStyle name="Migliaia 3 8 2 2 2" xfId="20967" xr:uid="{00000000-0005-0000-0000-0000B72F0000}"/>
    <cellStyle name="Migliaia 3 8 2 2 3" xfId="26269" xr:uid="{00000000-0005-0000-0000-0000B82F0000}"/>
    <cellStyle name="Migliaia 3 8 2 3" xfId="18316" xr:uid="{00000000-0005-0000-0000-0000B92F0000}"/>
    <cellStyle name="Migliaia 3 8 2 4" xfId="23618" xr:uid="{00000000-0005-0000-0000-0000BA2F0000}"/>
    <cellStyle name="Migliaia 3 8 3" xfId="13896" xr:uid="{00000000-0005-0000-0000-0000BB2F0000}"/>
    <cellStyle name="Migliaia 3 8 3 2" xfId="19714" xr:uid="{00000000-0005-0000-0000-0000BC2F0000}"/>
    <cellStyle name="Migliaia 3 8 3 3" xfId="25016" xr:uid="{00000000-0005-0000-0000-0000BD2F0000}"/>
    <cellStyle name="Migliaia 3 8 4" xfId="17063" xr:uid="{00000000-0005-0000-0000-0000BE2F0000}"/>
    <cellStyle name="Migliaia 3 8 5" xfId="22365" xr:uid="{00000000-0005-0000-0000-0000BF2F0000}"/>
    <cellStyle name="Migliaia 3 9" xfId="3338" xr:uid="{00000000-0005-0000-0000-0000C02F0000}"/>
    <cellStyle name="Migliaia 3 9 2" xfId="13897" xr:uid="{00000000-0005-0000-0000-0000C12F0000}"/>
    <cellStyle name="Migliaia 3 9 2 2" xfId="19715" xr:uid="{00000000-0005-0000-0000-0000C22F0000}"/>
    <cellStyle name="Migliaia 3 9 2 3" xfId="25017" xr:uid="{00000000-0005-0000-0000-0000C32F0000}"/>
    <cellStyle name="Migliaia 3 9 3" xfId="17064" xr:uid="{00000000-0005-0000-0000-0000C42F0000}"/>
    <cellStyle name="Migliaia 3 9 4" xfId="22366" xr:uid="{00000000-0005-0000-0000-0000C52F0000}"/>
    <cellStyle name="Migliaia 30" xfId="296" xr:uid="{00000000-0005-0000-0000-0000C62F0000}"/>
    <cellStyle name="Migliaia 30 10" xfId="13898" xr:uid="{00000000-0005-0000-0000-0000C72F0000}"/>
    <cellStyle name="Migliaia 30 10 2" xfId="19716" xr:uid="{00000000-0005-0000-0000-0000C82F0000}"/>
    <cellStyle name="Migliaia 30 10 3" xfId="25018" xr:uid="{00000000-0005-0000-0000-0000C92F0000}"/>
    <cellStyle name="Migliaia 30 11" xfId="17065" xr:uid="{00000000-0005-0000-0000-0000CA2F0000}"/>
    <cellStyle name="Migliaia 30 12" xfId="22367"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9" xr:uid="{00000000-0005-0000-0000-0000D02F0000}"/>
    <cellStyle name="Migliaia 30 2 2 2 2 2" xfId="19717" xr:uid="{00000000-0005-0000-0000-0000D12F0000}"/>
    <cellStyle name="Migliaia 30 2 2 2 2 3" xfId="25019" xr:uid="{00000000-0005-0000-0000-0000D22F0000}"/>
    <cellStyle name="Migliaia 30 2 2 2 3" xfId="17066" xr:uid="{00000000-0005-0000-0000-0000D32F0000}"/>
    <cellStyle name="Migliaia 30 2 2 2 4" xfId="22368" xr:uid="{00000000-0005-0000-0000-0000D42F0000}"/>
    <cellStyle name="Migliaia 30 2 2 3" xfId="12103" xr:uid="{00000000-0005-0000-0000-0000D52F0000}"/>
    <cellStyle name="Migliaia 30 2 2 3 2" xfId="15622" xr:uid="{00000000-0005-0000-0000-0000D62F0000}"/>
    <cellStyle name="Migliaia 30 2 2 3 2 2" xfId="20968" xr:uid="{00000000-0005-0000-0000-0000D72F0000}"/>
    <cellStyle name="Migliaia 30 2 2 3 2 3" xfId="26270" xr:uid="{00000000-0005-0000-0000-0000D82F0000}"/>
    <cellStyle name="Migliaia 30 2 2 3 3" xfId="18317" xr:uid="{00000000-0005-0000-0000-0000D92F0000}"/>
    <cellStyle name="Migliaia 30 2 2 3 4" xfId="23619" xr:uid="{00000000-0005-0000-0000-0000DA2F0000}"/>
    <cellStyle name="Migliaia 30 2 3" xfId="3343" xr:uid="{00000000-0005-0000-0000-0000DB2F0000}"/>
    <cellStyle name="Migliaia 30 2 3 2" xfId="12104" xr:uid="{00000000-0005-0000-0000-0000DC2F0000}"/>
    <cellStyle name="Migliaia 30 2 3 2 2" xfId="15623" xr:uid="{00000000-0005-0000-0000-0000DD2F0000}"/>
    <cellStyle name="Migliaia 30 2 3 2 2 2" xfId="20969" xr:uid="{00000000-0005-0000-0000-0000DE2F0000}"/>
    <cellStyle name="Migliaia 30 2 3 2 2 3" xfId="26271" xr:uid="{00000000-0005-0000-0000-0000DF2F0000}"/>
    <cellStyle name="Migliaia 30 2 3 2 3" xfId="18318" xr:uid="{00000000-0005-0000-0000-0000E02F0000}"/>
    <cellStyle name="Migliaia 30 2 3 2 4" xfId="23620" xr:uid="{00000000-0005-0000-0000-0000E12F0000}"/>
    <cellStyle name="Migliaia 30 2 3 3" xfId="13900" xr:uid="{00000000-0005-0000-0000-0000E22F0000}"/>
    <cellStyle name="Migliaia 30 2 3 3 2" xfId="19718" xr:uid="{00000000-0005-0000-0000-0000E32F0000}"/>
    <cellStyle name="Migliaia 30 2 3 3 3" xfId="25020" xr:uid="{00000000-0005-0000-0000-0000E42F0000}"/>
    <cellStyle name="Migliaia 30 2 3 4" xfId="17067" xr:uid="{00000000-0005-0000-0000-0000E52F0000}"/>
    <cellStyle name="Migliaia 30 2 3 5" xfId="22369" xr:uid="{00000000-0005-0000-0000-0000E62F0000}"/>
    <cellStyle name="Migliaia 30 2 4" xfId="3344" xr:uid="{00000000-0005-0000-0000-0000E72F0000}"/>
    <cellStyle name="Migliaia 30 2 4 2" xfId="13901" xr:uid="{00000000-0005-0000-0000-0000E82F0000}"/>
    <cellStyle name="Migliaia 30 2 4 2 2" xfId="19719" xr:uid="{00000000-0005-0000-0000-0000E92F0000}"/>
    <cellStyle name="Migliaia 30 2 4 2 3" xfId="25021" xr:uid="{00000000-0005-0000-0000-0000EA2F0000}"/>
    <cellStyle name="Migliaia 30 2 4 3" xfId="17068" xr:uid="{00000000-0005-0000-0000-0000EB2F0000}"/>
    <cellStyle name="Migliaia 30 2 4 4" xfId="22370" xr:uid="{00000000-0005-0000-0000-0000EC2F0000}"/>
    <cellStyle name="Migliaia 30 2 5" xfId="3345" xr:uid="{00000000-0005-0000-0000-0000ED2F0000}"/>
    <cellStyle name="Migliaia 30 2 5 2" xfId="13902" xr:uid="{00000000-0005-0000-0000-0000EE2F0000}"/>
    <cellStyle name="Migliaia 30 2 5 2 2" xfId="19720" xr:uid="{00000000-0005-0000-0000-0000EF2F0000}"/>
    <cellStyle name="Migliaia 30 2 5 2 3" xfId="25022" xr:uid="{00000000-0005-0000-0000-0000F02F0000}"/>
    <cellStyle name="Migliaia 30 2 5 3" xfId="17069" xr:uid="{00000000-0005-0000-0000-0000F12F0000}"/>
    <cellStyle name="Migliaia 30 2 5 4" xfId="22371" xr:uid="{00000000-0005-0000-0000-0000F22F0000}"/>
    <cellStyle name="Migliaia 30 2 6" xfId="3346" xr:uid="{00000000-0005-0000-0000-0000F32F0000}"/>
    <cellStyle name="Migliaia 30 2 6 2" xfId="13903" xr:uid="{00000000-0005-0000-0000-0000F42F0000}"/>
    <cellStyle name="Migliaia 30 2 6 2 2" xfId="19721" xr:uid="{00000000-0005-0000-0000-0000F52F0000}"/>
    <cellStyle name="Migliaia 30 2 6 2 3" xfId="25023" xr:uid="{00000000-0005-0000-0000-0000F62F0000}"/>
    <cellStyle name="Migliaia 30 2 6 3" xfId="17070" xr:uid="{00000000-0005-0000-0000-0000F72F0000}"/>
    <cellStyle name="Migliaia 30 2 6 4" xfId="22372"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4" xr:uid="{00000000-0005-0000-0000-0000FE2F0000}"/>
    <cellStyle name="Migliaia 30 3 2 2 2 2 2" xfId="19722" xr:uid="{00000000-0005-0000-0000-0000FF2F0000}"/>
    <cellStyle name="Migliaia 30 3 2 2 2 2 3" xfId="25024" xr:uid="{00000000-0005-0000-0000-000000300000}"/>
    <cellStyle name="Migliaia 30 3 2 2 2 3" xfId="17071" xr:uid="{00000000-0005-0000-0000-000001300000}"/>
    <cellStyle name="Migliaia 30 3 2 2 2 4" xfId="22373" xr:uid="{00000000-0005-0000-0000-000002300000}"/>
    <cellStyle name="Migliaia 30 3 2 3" xfId="3351" xr:uid="{00000000-0005-0000-0000-000003300000}"/>
    <cellStyle name="Migliaia 30 3 2 3 2" xfId="13905" xr:uid="{00000000-0005-0000-0000-000004300000}"/>
    <cellStyle name="Migliaia 30 3 2 3 2 2" xfId="19723" xr:uid="{00000000-0005-0000-0000-000005300000}"/>
    <cellStyle name="Migliaia 30 3 2 3 2 3" xfId="25025" xr:uid="{00000000-0005-0000-0000-000006300000}"/>
    <cellStyle name="Migliaia 30 3 2 3 3" xfId="17072" xr:uid="{00000000-0005-0000-0000-000007300000}"/>
    <cellStyle name="Migliaia 30 3 2 3 4" xfId="22374" xr:uid="{00000000-0005-0000-0000-000008300000}"/>
    <cellStyle name="Migliaia 30 3 2 4" xfId="3352" xr:uid="{00000000-0005-0000-0000-000009300000}"/>
    <cellStyle name="Migliaia 30 3 2 4 2" xfId="13906" xr:uid="{00000000-0005-0000-0000-00000A300000}"/>
    <cellStyle name="Migliaia 30 3 2 4 2 2" xfId="19724" xr:uid="{00000000-0005-0000-0000-00000B300000}"/>
    <cellStyle name="Migliaia 30 3 2 4 2 3" xfId="25026" xr:uid="{00000000-0005-0000-0000-00000C300000}"/>
    <cellStyle name="Migliaia 30 3 2 4 3" xfId="17073" xr:uid="{00000000-0005-0000-0000-00000D300000}"/>
    <cellStyle name="Migliaia 30 3 2 4 4" xfId="22375" xr:uid="{00000000-0005-0000-0000-00000E300000}"/>
    <cellStyle name="Migliaia 30 3 2 5" xfId="3353" xr:uid="{00000000-0005-0000-0000-00000F300000}"/>
    <cellStyle name="Migliaia 30 3 2 5 2" xfId="13907" xr:uid="{00000000-0005-0000-0000-000010300000}"/>
    <cellStyle name="Migliaia 30 3 2 5 2 2" xfId="19725" xr:uid="{00000000-0005-0000-0000-000011300000}"/>
    <cellStyle name="Migliaia 30 3 2 5 2 3" xfId="25027" xr:uid="{00000000-0005-0000-0000-000012300000}"/>
    <cellStyle name="Migliaia 30 3 2 5 3" xfId="17074" xr:uid="{00000000-0005-0000-0000-000013300000}"/>
    <cellStyle name="Migliaia 30 3 2 5 4" xfId="22376" xr:uid="{00000000-0005-0000-0000-000014300000}"/>
    <cellStyle name="Migliaia 30 3 2 6" xfId="3354" xr:uid="{00000000-0005-0000-0000-000015300000}"/>
    <cellStyle name="Migliaia 30 3 2 6 2" xfId="13908" xr:uid="{00000000-0005-0000-0000-000016300000}"/>
    <cellStyle name="Migliaia 30 3 2 6 2 2" xfId="19726" xr:uid="{00000000-0005-0000-0000-000017300000}"/>
    <cellStyle name="Migliaia 30 3 2 6 2 3" xfId="25028" xr:uid="{00000000-0005-0000-0000-000018300000}"/>
    <cellStyle name="Migliaia 30 3 2 6 3" xfId="17075" xr:uid="{00000000-0005-0000-0000-000019300000}"/>
    <cellStyle name="Migliaia 30 3 2 6 4" xfId="22377" xr:uid="{00000000-0005-0000-0000-00001A300000}"/>
    <cellStyle name="Migliaia 30 3 3" xfId="3355" xr:uid="{00000000-0005-0000-0000-00001B300000}"/>
    <cellStyle name="Migliaia 30 3 3 2" xfId="3356" xr:uid="{00000000-0005-0000-0000-00001C300000}"/>
    <cellStyle name="Migliaia 30 3 3 2 2" xfId="13910" xr:uid="{00000000-0005-0000-0000-00001D300000}"/>
    <cellStyle name="Migliaia 30 3 3 2 2 2" xfId="19728" xr:uid="{00000000-0005-0000-0000-00001E300000}"/>
    <cellStyle name="Migliaia 30 3 3 2 2 3" xfId="25030" xr:uid="{00000000-0005-0000-0000-00001F300000}"/>
    <cellStyle name="Migliaia 30 3 3 2 3" xfId="17077" xr:uid="{00000000-0005-0000-0000-000020300000}"/>
    <cellStyle name="Migliaia 30 3 3 2 4" xfId="22379" xr:uid="{00000000-0005-0000-0000-000021300000}"/>
    <cellStyle name="Migliaia 30 3 3 3" xfId="3357" xr:uid="{00000000-0005-0000-0000-000022300000}"/>
    <cellStyle name="Migliaia 30 3 3 3 2" xfId="13911" xr:uid="{00000000-0005-0000-0000-000023300000}"/>
    <cellStyle name="Migliaia 30 3 3 3 2 2" xfId="19729" xr:uid="{00000000-0005-0000-0000-000024300000}"/>
    <cellStyle name="Migliaia 30 3 3 3 2 3" xfId="25031" xr:uid="{00000000-0005-0000-0000-000025300000}"/>
    <cellStyle name="Migliaia 30 3 3 3 3" xfId="17078" xr:uid="{00000000-0005-0000-0000-000026300000}"/>
    <cellStyle name="Migliaia 30 3 3 3 4" xfId="22380" xr:uid="{00000000-0005-0000-0000-000027300000}"/>
    <cellStyle name="Migliaia 30 3 3 4" xfId="3358" xr:uid="{00000000-0005-0000-0000-000028300000}"/>
    <cellStyle name="Migliaia 30 3 3 4 2" xfId="13912" xr:uid="{00000000-0005-0000-0000-000029300000}"/>
    <cellStyle name="Migliaia 30 3 3 4 2 2" xfId="19730" xr:uid="{00000000-0005-0000-0000-00002A300000}"/>
    <cellStyle name="Migliaia 30 3 3 4 2 3" xfId="25032" xr:uid="{00000000-0005-0000-0000-00002B300000}"/>
    <cellStyle name="Migliaia 30 3 3 4 3" xfId="17079" xr:uid="{00000000-0005-0000-0000-00002C300000}"/>
    <cellStyle name="Migliaia 30 3 3 4 4" xfId="22381" xr:uid="{00000000-0005-0000-0000-00002D300000}"/>
    <cellStyle name="Migliaia 30 3 3 5" xfId="3359" xr:uid="{00000000-0005-0000-0000-00002E300000}"/>
    <cellStyle name="Migliaia 30 3 3 5 2" xfId="13913" xr:uid="{00000000-0005-0000-0000-00002F300000}"/>
    <cellStyle name="Migliaia 30 3 3 5 2 2" xfId="19731" xr:uid="{00000000-0005-0000-0000-000030300000}"/>
    <cellStyle name="Migliaia 30 3 3 5 2 3" xfId="25033" xr:uid="{00000000-0005-0000-0000-000031300000}"/>
    <cellStyle name="Migliaia 30 3 3 5 3" xfId="17080" xr:uid="{00000000-0005-0000-0000-000032300000}"/>
    <cellStyle name="Migliaia 30 3 3 5 4" xfId="22382" xr:uid="{00000000-0005-0000-0000-000033300000}"/>
    <cellStyle name="Migliaia 30 3 3 6" xfId="13909" xr:uid="{00000000-0005-0000-0000-000034300000}"/>
    <cellStyle name="Migliaia 30 3 3 6 2" xfId="19727" xr:uid="{00000000-0005-0000-0000-000035300000}"/>
    <cellStyle name="Migliaia 30 3 3 6 3" xfId="25029" xr:uid="{00000000-0005-0000-0000-000036300000}"/>
    <cellStyle name="Migliaia 30 3 3 7" xfId="17076" xr:uid="{00000000-0005-0000-0000-000037300000}"/>
    <cellStyle name="Migliaia 30 3 3 8" xfId="22378" xr:uid="{00000000-0005-0000-0000-000038300000}"/>
    <cellStyle name="Migliaia 30 3 4" xfId="3360" xr:uid="{00000000-0005-0000-0000-000039300000}"/>
    <cellStyle name="Migliaia 30 3 4 2" xfId="12105" xr:uid="{00000000-0005-0000-0000-00003A300000}"/>
    <cellStyle name="Migliaia 30 3 4 3" xfId="12106" xr:uid="{00000000-0005-0000-0000-00003B300000}"/>
    <cellStyle name="Migliaia 30 3 4 3 2" xfId="15624" xr:uid="{00000000-0005-0000-0000-00003C300000}"/>
    <cellStyle name="Migliaia 30 3 4 3 2 2" xfId="20970" xr:uid="{00000000-0005-0000-0000-00003D300000}"/>
    <cellStyle name="Migliaia 30 3 4 3 2 3" xfId="26272" xr:uid="{00000000-0005-0000-0000-00003E300000}"/>
    <cellStyle name="Migliaia 30 3 4 3 3" xfId="18319" xr:uid="{00000000-0005-0000-0000-00003F300000}"/>
    <cellStyle name="Migliaia 30 3 4 3 4" xfId="23621" xr:uid="{00000000-0005-0000-0000-000040300000}"/>
    <cellStyle name="Migliaia 30 3 4 4" xfId="13914" xr:uid="{00000000-0005-0000-0000-000041300000}"/>
    <cellStyle name="Migliaia 30 3 4 4 2" xfId="19732" xr:uid="{00000000-0005-0000-0000-000042300000}"/>
    <cellStyle name="Migliaia 30 3 4 4 3" xfId="25034" xr:uid="{00000000-0005-0000-0000-000043300000}"/>
    <cellStyle name="Migliaia 30 3 4 5" xfId="17081" xr:uid="{00000000-0005-0000-0000-000044300000}"/>
    <cellStyle name="Migliaia 30 3 4 6" xfId="22383" xr:uid="{00000000-0005-0000-0000-000045300000}"/>
    <cellStyle name="Migliaia 30 3 5" xfId="3361" xr:uid="{00000000-0005-0000-0000-000046300000}"/>
    <cellStyle name="Migliaia 30 3 5 2" xfId="12107" xr:uid="{00000000-0005-0000-0000-000047300000}"/>
    <cellStyle name="Migliaia 30 3 5 2 2" xfId="15625" xr:uid="{00000000-0005-0000-0000-000048300000}"/>
    <cellStyle name="Migliaia 30 3 5 2 2 2" xfId="20971" xr:uid="{00000000-0005-0000-0000-000049300000}"/>
    <cellStyle name="Migliaia 30 3 5 2 2 3" xfId="26273" xr:uid="{00000000-0005-0000-0000-00004A300000}"/>
    <cellStyle name="Migliaia 30 3 5 2 3" xfId="18320" xr:uid="{00000000-0005-0000-0000-00004B300000}"/>
    <cellStyle name="Migliaia 30 3 5 2 4" xfId="23622" xr:uid="{00000000-0005-0000-0000-00004C300000}"/>
    <cellStyle name="Migliaia 30 3 5 3" xfId="13915" xr:uid="{00000000-0005-0000-0000-00004D300000}"/>
    <cellStyle name="Migliaia 30 3 5 3 2" xfId="19733" xr:uid="{00000000-0005-0000-0000-00004E300000}"/>
    <cellStyle name="Migliaia 30 3 5 3 3" xfId="25035" xr:uid="{00000000-0005-0000-0000-00004F300000}"/>
    <cellStyle name="Migliaia 30 3 5 4" xfId="17082" xr:uid="{00000000-0005-0000-0000-000050300000}"/>
    <cellStyle name="Migliaia 30 3 5 5" xfId="22384" xr:uid="{00000000-0005-0000-0000-000051300000}"/>
    <cellStyle name="Migliaia 30 3 6" xfId="3362" xr:uid="{00000000-0005-0000-0000-000052300000}"/>
    <cellStyle name="Migliaia 30 3 6 2" xfId="13916" xr:uid="{00000000-0005-0000-0000-000053300000}"/>
    <cellStyle name="Migliaia 30 3 6 2 2" xfId="19734" xr:uid="{00000000-0005-0000-0000-000054300000}"/>
    <cellStyle name="Migliaia 30 3 6 2 3" xfId="25036" xr:uid="{00000000-0005-0000-0000-000055300000}"/>
    <cellStyle name="Migliaia 30 3 6 3" xfId="17083" xr:uid="{00000000-0005-0000-0000-000056300000}"/>
    <cellStyle name="Migliaia 30 3 6 4" xfId="22385" xr:uid="{00000000-0005-0000-0000-000057300000}"/>
    <cellStyle name="Migliaia 30 3 7" xfId="3363" xr:uid="{00000000-0005-0000-0000-000058300000}"/>
    <cellStyle name="Migliaia 30 3 7 2" xfId="13917" xr:uid="{00000000-0005-0000-0000-000059300000}"/>
    <cellStyle name="Migliaia 30 3 7 2 2" xfId="19735" xr:uid="{00000000-0005-0000-0000-00005A300000}"/>
    <cellStyle name="Migliaia 30 3 7 2 3" xfId="25037" xr:uid="{00000000-0005-0000-0000-00005B300000}"/>
    <cellStyle name="Migliaia 30 3 7 3" xfId="17084" xr:uid="{00000000-0005-0000-0000-00005C300000}"/>
    <cellStyle name="Migliaia 30 3 7 4" xfId="22386" xr:uid="{00000000-0005-0000-0000-00005D300000}"/>
    <cellStyle name="Migliaia 30 3 8" xfId="3364" xr:uid="{00000000-0005-0000-0000-00005E300000}"/>
    <cellStyle name="Migliaia 30 3 8 2" xfId="13918" xr:uid="{00000000-0005-0000-0000-00005F300000}"/>
    <cellStyle name="Migliaia 30 3 8 2 2" xfId="19736" xr:uid="{00000000-0005-0000-0000-000060300000}"/>
    <cellStyle name="Migliaia 30 3 8 2 3" xfId="25038" xr:uid="{00000000-0005-0000-0000-000061300000}"/>
    <cellStyle name="Migliaia 30 3 8 3" xfId="17085" xr:uid="{00000000-0005-0000-0000-000062300000}"/>
    <cellStyle name="Migliaia 30 3 8 4" xfId="22387"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9" xr:uid="{00000000-0005-0000-0000-000067300000}"/>
    <cellStyle name="Migliaia 30 4 2 2 2 2" xfId="19737" xr:uid="{00000000-0005-0000-0000-000068300000}"/>
    <cellStyle name="Migliaia 30 4 2 2 2 3" xfId="25039" xr:uid="{00000000-0005-0000-0000-000069300000}"/>
    <cellStyle name="Migliaia 30 4 2 2 3" xfId="17086" xr:uid="{00000000-0005-0000-0000-00006A300000}"/>
    <cellStyle name="Migliaia 30 4 2 2 4" xfId="22388" xr:uid="{00000000-0005-0000-0000-00006B300000}"/>
    <cellStyle name="Migliaia 30 4 2 3" xfId="3368" xr:uid="{00000000-0005-0000-0000-00006C300000}"/>
    <cellStyle name="Migliaia 30 4 2 3 2" xfId="13920" xr:uid="{00000000-0005-0000-0000-00006D300000}"/>
    <cellStyle name="Migliaia 30 4 2 3 2 2" xfId="19738" xr:uid="{00000000-0005-0000-0000-00006E300000}"/>
    <cellStyle name="Migliaia 30 4 2 3 2 3" xfId="25040" xr:uid="{00000000-0005-0000-0000-00006F300000}"/>
    <cellStyle name="Migliaia 30 4 2 3 3" xfId="17087" xr:uid="{00000000-0005-0000-0000-000070300000}"/>
    <cellStyle name="Migliaia 30 4 2 3 4" xfId="22389" xr:uid="{00000000-0005-0000-0000-000071300000}"/>
    <cellStyle name="Migliaia 30 4 3" xfId="3369" xr:uid="{00000000-0005-0000-0000-000072300000}"/>
    <cellStyle name="Migliaia 30 4 3 2" xfId="13921" xr:uid="{00000000-0005-0000-0000-000073300000}"/>
    <cellStyle name="Migliaia 30 4 3 2 2" xfId="19739" xr:uid="{00000000-0005-0000-0000-000074300000}"/>
    <cellStyle name="Migliaia 30 4 3 2 3" xfId="25041" xr:uid="{00000000-0005-0000-0000-000075300000}"/>
    <cellStyle name="Migliaia 30 4 3 3" xfId="17088" xr:uid="{00000000-0005-0000-0000-000076300000}"/>
    <cellStyle name="Migliaia 30 4 3 4" xfId="22390" xr:uid="{00000000-0005-0000-0000-000077300000}"/>
    <cellStyle name="Migliaia 30 4 4" xfId="3370" xr:uid="{00000000-0005-0000-0000-000078300000}"/>
    <cellStyle name="Migliaia 30 4 4 2" xfId="13922" xr:uid="{00000000-0005-0000-0000-000079300000}"/>
    <cellStyle name="Migliaia 30 4 4 2 2" xfId="19740" xr:uid="{00000000-0005-0000-0000-00007A300000}"/>
    <cellStyle name="Migliaia 30 4 4 2 3" xfId="25042" xr:uid="{00000000-0005-0000-0000-00007B300000}"/>
    <cellStyle name="Migliaia 30 4 4 3" xfId="17089" xr:uid="{00000000-0005-0000-0000-00007C300000}"/>
    <cellStyle name="Migliaia 30 4 4 4" xfId="22391" xr:uid="{00000000-0005-0000-0000-00007D300000}"/>
    <cellStyle name="Migliaia 30 4 5" xfId="3371" xr:uid="{00000000-0005-0000-0000-00007E300000}"/>
    <cellStyle name="Migliaia 30 4 5 2" xfId="13923" xr:uid="{00000000-0005-0000-0000-00007F300000}"/>
    <cellStyle name="Migliaia 30 4 5 2 2" xfId="19741" xr:uid="{00000000-0005-0000-0000-000080300000}"/>
    <cellStyle name="Migliaia 30 4 5 2 3" xfId="25043" xr:uid="{00000000-0005-0000-0000-000081300000}"/>
    <cellStyle name="Migliaia 30 4 5 3" xfId="17090" xr:uid="{00000000-0005-0000-0000-000082300000}"/>
    <cellStyle name="Migliaia 30 4 5 4" xfId="22392" xr:uid="{00000000-0005-0000-0000-000083300000}"/>
    <cellStyle name="Migliaia 30 4 6" xfId="3372" xr:uid="{00000000-0005-0000-0000-000084300000}"/>
    <cellStyle name="Migliaia 30 4 6 2" xfId="13924" xr:uid="{00000000-0005-0000-0000-000085300000}"/>
    <cellStyle name="Migliaia 30 4 6 2 2" xfId="19742" xr:uid="{00000000-0005-0000-0000-000086300000}"/>
    <cellStyle name="Migliaia 30 4 6 2 3" xfId="25044" xr:uid="{00000000-0005-0000-0000-000087300000}"/>
    <cellStyle name="Migliaia 30 4 6 3" xfId="17091" xr:uid="{00000000-0005-0000-0000-000088300000}"/>
    <cellStyle name="Migliaia 30 4 6 4" xfId="22393" xr:uid="{00000000-0005-0000-0000-000089300000}"/>
    <cellStyle name="Migliaia 30 4 7" xfId="3373" xr:uid="{00000000-0005-0000-0000-00008A300000}"/>
    <cellStyle name="Migliaia 30 4 7 2" xfId="13925" xr:uid="{00000000-0005-0000-0000-00008B300000}"/>
    <cellStyle name="Migliaia 30 4 7 2 2" xfId="19743" xr:uid="{00000000-0005-0000-0000-00008C300000}"/>
    <cellStyle name="Migliaia 30 4 7 2 3" xfId="25045" xr:uid="{00000000-0005-0000-0000-00008D300000}"/>
    <cellStyle name="Migliaia 30 4 7 3" xfId="17092" xr:uid="{00000000-0005-0000-0000-00008E300000}"/>
    <cellStyle name="Migliaia 30 4 7 4" xfId="22394" xr:uid="{00000000-0005-0000-0000-00008F300000}"/>
    <cellStyle name="Migliaia 30 5" xfId="3374" xr:uid="{00000000-0005-0000-0000-000090300000}"/>
    <cellStyle name="Migliaia 30 5 2" xfId="3375" xr:uid="{00000000-0005-0000-0000-000091300000}"/>
    <cellStyle name="Migliaia 30 5 2 2" xfId="13926" xr:uid="{00000000-0005-0000-0000-000092300000}"/>
    <cellStyle name="Migliaia 30 5 2 2 2" xfId="19744" xr:uid="{00000000-0005-0000-0000-000093300000}"/>
    <cellStyle name="Migliaia 30 5 2 2 3" xfId="25046" xr:uid="{00000000-0005-0000-0000-000094300000}"/>
    <cellStyle name="Migliaia 30 5 2 3" xfId="17093" xr:uid="{00000000-0005-0000-0000-000095300000}"/>
    <cellStyle name="Migliaia 30 5 2 4" xfId="22395" xr:uid="{00000000-0005-0000-0000-000096300000}"/>
    <cellStyle name="Migliaia 30 5 3" xfId="3376" xr:uid="{00000000-0005-0000-0000-000097300000}"/>
    <cellStyle name="Migliaia 30 5 3 2" xfId="13927" xr:uid="{00000000-0005-0000-0000-000098300000}"/>
    <cellStyle name="Migliaia 30 5 3 2 2" xfId="19745" xr:uid="{00000000-0005-0000-0000-000099300000}"/>
    <cellStyle name="Migliaia 30 5 3 2 3" xfId="25047" xr:uid="{00000000-0005-0000-0000-00009A300000}"/>
    <cellStyle name="Migliaia 30 5 3 3" xfId="17094" xr:uid="{00000000-0005-0000-0000-00009B300000}"/>
    <cellStyle name="Migliaia 30 5 3 4" xfId="22396" xr:uid="{00000000-0005-0000-0000-00009C300000}"/>
    <cellStyle name="Migliaia 30 5 4" xfId="3377" xr:uid="{00000000-0005-0000-0000-00009D300000}"/>
    <cellStyle name="Migliaia 30 5 4 2" xfId="13928" xr:uid="{00000000-0005-0000-0000-00009E300000}"/>
    <cellStyle name="Migliaia 30 5 4 2 2" xfId="19746" xr:uid="{00000000-0005-0000-0000-00009F300000}"/>
    <cellStyle name="Migliaia 30 5 4 2 3" xfId="25048" xr:uid="{00000000-0005-0000-0000-0000A0300000}"/>
    <cellStyle name="Migliaia 30 5 4 3" xfId="17095" xr:uid="{00000000-0005-0000-0000-0000A1300000}"/>
    <cellStyle name="Migliaia 30 5 4 4" xfId="22397" xr:uid="{00000000-0005-0000-0000-0000A2300000}"/>
    <cellStyle name="Migliaia 30 5 5" xfId="3378" xr:uid="{00000000-0005-0000-0000-0000A3300000}"/>
    <cellStyle name="Migliaia 30 5 5 2" xfId="13929" xr:uid="{00000000-0005-0000-0000-0000A4300000}"/>
    <cellStyle name="Migliaia 30 5 5 2 2" xfId="19747" xr:uid="{00000000-0005-0000-0000-0000A5300000}"/>
    <cellStyle name="Migliaia 30 5 5 2 3" xfId="25049" xr:uid="{00000000-0005-0000-0000-0000A6300000}"/>
    <cellStyle name="Migliaia 30 5 5 3" xfId="17096" xr:uid="{00000000-0005-0000-0000-0000A7300000}"/>
    <cellStyle name="Migliaia 30 5 5 4" xfId="22398" xr:uid="{00000000-0005-0000-0000-0000A8300000}"/>
    <cellStyle name="Migliaia 30 5 6" xfId="3379" xr:uid="{00000000-0005-0000-0000-0000A9300000}"/>
    <cellStyle name="Migliaia 30 5 6 2" xfId="13930" xr:uid="{00000000-0005-0000-0000-0000AA300000}"/>
    <cellStyle name="Migliaia 30 5 6 2 2" xfId="19748" xr:uid="{00000000-0005-0000-0000-0000AB300000}"/>
    <cellStyle name="Migliaia 30 5 6 2 3" xfId="25050" xr:uid="{00000000-0005-0000-0000-0000AC300000}"/>
    <cellStyle name="Migliaia 30 5 6 3" xfId="17097" xr:uid="{00000000-0005-0000-0000-0000AD300000}"/>
    <cellStyle name="Migliaia 30 5 6 4" xfId="22399" xr:uid="{00000000-0005-0000-0000-0000AE300000}"/>
    <cellStyle name="Migliaia 30 6" xfId="3380" xr:uid="{00000000-0005-0000-0000-0000AF300000}"/>
    <cellStyle name="Migliaia 30 6 2" xfId="12108" xr:uid="{00000000-0005-0000-0000-0000B0300000}"/>
    <cellStyle name="Migliaia 30 6 3" xfId="12109" xr:uid="{00000000-0005-0000-0000-0000B1300000}"/>
    <cellStyle name="Migliaia 30 6 3 2" xfId="15626" xr:uid="{00000000-0005-0000-0000-0000B2300000}"/>
    <cellStyle name="Migliaia 30 6 3 2 2" xfId="20972" xr:uid="{00000000-0005-0000-0000-0000B3300000}"/>
    <cellStyle name="Migliaia 30 6 3 2 3" xfId="26274" xr:uid="{00000000-0005-0000-0000-0000B4300000}"/>
    <cellStyle name="Migliaia 30 6 3 3" xfId="18321" xr:uid="{00000000-0005-0000-0000-0000B5300000}"/>
    <cellStyle name="Migliaia 30 6 3 4" xfId="23623" xr:uid="{00000000-0005-0000-0000-0000B6300000}"/>
    <cellStyle name="Migliaia 30 6 4" xfId="13931" xr:uid="{00000000-0005-0000-0000-0000B7300000}"/>
    <cellStyle name="Migliaia 30 6 4 2" xfId="19749" xr:uid="{00000000-0005-0000-0000-0000B8300000}"/>
    <cellStyle name="Migliaia 30 6 4 3" xfId="25051" xr:uid="{00000000-0005-0000-0000-0000B9300000}"/>
    <cellStyle name="Migliaia 30 6 5" xfId="17098" xr:uid="{00000000-0005-0000-0000-0000BA300000}"/>
    <cellStyle name="Migliaia 30 6 6" xfId="22400" xr:uid="{00000000-0005-0000-0000-0000BB300000}"/>
    <cellStyle name="Migliaia 30 7" xfId="3381" xr:uid="{00000000-0005-0000-0000-0000BC300000}"/>
    <cellStyle name="Migliaia 30 7 2" xfId="12110" xr:uid="{00000000-0005-0000-0000-0000BD300000}"/>
    <cellStyle name="Migliaia 30 7 2 2" xfId="15627" xr:uid="{00000000-0005-0000-0000-0000BE300000}"/>
    <cellStyle name="Migliaia 30 7 2 2 2" xfId="20973" xr:uid="{00000000-0005-0000-0000-0000BF300000}"/>
    <cellStyle name="Migliaia 30 7 2 2 3" xfId="26275" xr:uid="{00000000-0005-0000-0000-0000C0300000}"/>
    <cellStyle name="Migliaia 30 7 2 3" xfId="18322" xr:uid="{00000000-0005-0000-0000-0000C1300000}"/>
    <cellStyle name="Migliaia 30 7 2 4" xfId="23624" xr:uid="{00000000-0005-0000-0000-0000C2300000}"/>
    <cellStyle name="Migliaia 30 7 3" xfId="13932" xr:uid="{00000000-0005-0000-0000-0000C3300000}"/>
    <cellStyle name="Migliaia 30 7 3 2" xfId="19750" xr:uid="{00000000-0005-0000-0000-0000C4300000}"/>
    <cellStyle name="Migliaia 30 7 3 3" xfId="25052" xr:uid="{00000000-0005-0000-0000-0000C5300000}"/>
    <cellStyle name="Migliaia 30 7 4" xfId="17099" xr:uid="{00000000-0005-0000-0000-0000C6300000}"/>
    <cellStyle name="Migliaia 30 7 5" xfId="22401" xr:uid="{00000000-0005-0000-0000-0000C7300000}"/>
    <cellStyle name="Migliaia 30 8" xfId="3382" xr:uid="{00000000-0005-0000-0000-0000C8300000}"/>
    <cellStyle name="Migliaia 30 8 2" xfId="12111" xr:uid="{00000000-0005-0000-0000-0000C9300000}"/>
    <cellStyle name="Migliaia 30 8 2 2" xfId="15628" xr:uid="{00000000-0005-0000-0000-0000CA300000}"/>
    <cellStyle name="Migliaia 30 8 2 2 2" xfId="20974" xr:uid="{00000000-0005-0000-0000-0000CB300000}"/>
    <cellStyle name="Migliaia 30 8 2 2 3" xfId="26276" xr:uid="{00000000-0005-0000-0000-0000CC300000}"/>
    <cellStyle name="Migliaia 30 8 2 3" xfId="18323" xr:uid="{00000000-0005-0000-0000-0000CD300000}"/>
    <cellStyle name="Migliaia 30 8 2 4" xfId="23625" xr:uid="{00000000-0005-0000-0000-0000CE300000}"/>
    <cellStyle name="Migliaia 30 8 3" xfId="13933" xr:uid="{00000000-0005-0000-0000-0000CF300000}"/>
    <cellStyle name="Migliaia 30 8 3 2" xfId="19751" xr:uid="{00000000-0005-0000-0000-0000D0300000}"/>
    <cellStyle name="Migliaia 30 8 3 3" xfId="25053" xr:uid="{00000000-0005-0000-0000-0000D1300000}"/>
    <cellStyle name="Migliaia 30 8 4" xfId="17100" xr:uid="{00000000-0005-0000-0000-0000D2300000}"/>
    <cellStyle name="Migliaia 30 8 5" xfId="22402" xr:uid="{00000000-0005-0000-0000-0000D3300000}"/>
    <cellStyle name="Migliaia 30 9" xfId="3383" xr:uid="{00000000-0005-0000-0000-0000D4300000}"/>
    <cellStyle name="Migliaia 30 9 2" xfId="13934" xr:uid="{00000000-0005-0000-0000-0000D5300000}"/>
    <cellStyle name="Migliaia 30 9 2 2" xfId="19752" xr:uid="{00000000-0005-0000-0000-0000D6300000}"/>
    <cellStyle name="Migliaia 30 9 2 3" xfId="25054" xr:uid="{00000000-0005-0000-0000-0000D7300000}"/>
    <cellStyle name="Migliaia 30 9 3" xfId="17101" xr:uid="{00000000-0005-0000-0000-0000D8300000}"/>
    <cellStyle name="Migliaia 30 9 4" xfId="22403" xr:uid="{00000000-0005-0000-0000-0000D9300000}"/>
    <cellStyle name="Migliaia 31" xfId="298" xr:uid="{00000000-0005-0000-0000-0000DA300000}"/>
    <cellStyle name="Migliaia 31 10" xfId="13935" xr:uid="{00000000-0005-0000-0000-0000DB300000}"/>
    <cellStyle name="Migliaia 31 10 2" xfId="19753" xr:uid="{00000000-0005-0000-0000-0000DC300000}"/>
    <cellStyle name="Migliaia 31 10 3" xfId="25055" xr:uid="{00000000-0005-0000-0000-0000DD300000}"/>
    <cellStyle name="Migliaia 31 11" xfId="17102" xr:uid="{00000000-0005-0000-0000-0000DE300000}"/>
    <cellStyle name="Migliaia 31 12" xfId="22404"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6" xr:uid="{00000000-0005-0000-0000-0000E4300000}"/>
    <cellStyle name="Migliaia 31 2 2 2 2 2" xfId="19754" xr:uid="{00000000-0005-0000-0000-0000E5300000}"/>
    <cellStyle name="Migliaia 31 2 2 2 2 3" xfId="25056" xr:uid="{00000000-0005-0000-0000-0000E6300000}"/>
    <cellStyle name="Migliaia 31 2 2 2 3" xfId="17103" xr:uid="{00000000-0005-0000-0000-0000E7300000}"/>
    <cellStyle name="Migliaia 31 2 2 2 4" xfId="22405" xr:uid="{00000000-0005-0000-0000-0000E8300000}"/>
    <cellStyle name="Migliaia 31 2 2 3" xfId="12112" xr:uid="{00000000-0005-0000-0000-0000E9300000}"/>
    <cellStyle name="Migliaia 31 2 2 3 2" xfId="15629" xr:uid="{00000000-0005-0000-0000-0000EA300000}"/>
    <cellStyle name="Migliaia 31 2 2 3 2 2" xfId="20975" xr:uid="{00000000-0005-0000-0000-0000EB300000}"/>
    <cellStyle name="Migliaia 31 2 2 3 2 3" xfId="26277" xr:uid="{00000000-0005-0000-0000-0000EC300000}"/>
    <cellStyle name="Migliaia 31 2 2 3 3" xfId="18324" xr:uid="{00000000-0005-0000-0000-0000ED300000}"/>
    <cellStyle name="Migliaia 31 2 2 3 4" xfId="23626" xr:uid="{00000000-0005-0000-0000-0000EE300000}"/>
    <cellStyle name="Migliaia 31 2 3" xfId="3388" xr:uid="{00000000-0005-0000-0000-0000EF300000}"/>
    <cellStyle name="Migliaia 31 2 3 2" xfId="12113" xr:uid="{00000000-0005-0000-0000-0000F0300000}"/>
    <cellStyle name="Migliaia 31 2 3 2 2" xfId="15630" xr:uid="{00000000-0005-0000-0000-0000F1300000}"/>
    <cellStyle name="Migliaia 31 2 3 2 2 2" xfId="20976" xr:uid="{00000000-0005-0000-0000-0000F2300000}"/>
    <cellStyle name="Migliaia 31 2 3 2 2 3" xfId="26278" xr:uid="{00000000-0005-0000-0000-0000F3300000}"/>
    <cellStyle name="Migliaia 31 2 3 2 3" xfId="18325" xr:uid="{00000000-0005-0000-0000-0000F4300000}"/>
    <cellStyle name="Migliaia 31 2 3 2 4" xfId="23627" xr:uid="{00000000-0005-0000-0000-0000F5300000}"/>
    <cellStyle name="Migliaia 31 2 3 3" xfId="13937" xr:uid="{00000000-0005-0000-0000-0000F6300000}"/>
    <cellStyle name="Migliaia 31 2 3 3 2" xfId="19755" xr:uid="{00000000-0005-0000-0000-0000F7300000}"/>
    <cellStyle name="Migliaia 31 2 3 3 3" xfId="25057" xr:uid="{00000000-0005-0000-0000-0000F8300000}"/>
    <cellStyle name="Migliaia 31 2 3 4" xfId="17104" xr:uid="{00000000-0005-0000-0000-0000F9300000}"/>
    <cellStyle name="Migliaia 31 2 3 5" xfId="22406" xr:uid="{00000000-0005-0000-0000-0000FA300000}"/>
    <cellStyle name="Migliaia 31 2 4" xfId="3389" xr:uid="{00000000-0005-0000-0000-0000FB300000}"/>
    <cellStyle name="Migliaia 31 2 4 2" xfId="13938" xr:uid="{00000000-0005-0000-0000-0000FC300000}"/>
    <cellStyle name="Migliaia 31 2 4 2 2" xfId="19756" xr:uid="{00000000-0005-0000-0000-0000FD300000}"/>
    <cellStyle name="Migliaia 31 2 4 2 3" xfId="25058" xr:uid="{00000000-0005-0000-0000-0000FE300000}"/>
    <cellStyle name="Migliaia 31 2 4 3" xfId="17105" xr:uid="{00000000-0005-0000-0000-0000FF300000}"/>
    <cellStyle name="Migliaia 31 2 4 4" xfId="22407" xr:uid="{00000000-0005-0000-0000-000000310000}"/>
    <cellStyle name="Migliaia 31 2 5" xfId="3390" xr:uid="{00000000-0005-0000-0000-000001310000}"/>
    <cellStyle name="Migliaia 31 2 5 2" xfId="13939" xr:uid="{00000000-0005-0000-0000-000002310000}"/>
    <cellStyle name="Migliaia 31 2 5 2 2" xfId="19757" xr:uid="{00000000-0005-0000-0000-000003310000}"/>
    <cellStyle name="Migliaia 31 2 5 2 3" xfId="25059" xr:uid="{00000000-0005-0000-0000-000004310000}"/>
    <cellStyle name="Migliaia 31 2 5 3" xfId="17106" xr:uid="{00000000-0005-0000-0000-000005310000}"/>
    <cellStyle name="Migliaia 31 2 5 4" xfId="22408" xr:uid="{00000000-0005-0000-0000-000006310000}"/>
    <cellStyle name="Migliaia 31 2 6" xfId="3391" xr:uid="{00000000-0005-0000-0000-000007310000}"/>
    <cellStyle name="Migliaia 31 2 6 2" xfId="13940" xr:uid="{00000000-0005-0000-0000-000008310000}"/>
    <cellStyle name="Migliaia 31 2 6 2 2" xfId="19758" xr:uid="{00000000-0005-0000-0000-000009310000}"/>
    <cellStyle name="Migliaia 31 2 6 2 3" xfId="25060" xr:uid="{00000000-0005-0000-0000-00000A310000}"/>
    <cellStyle name="Migliaia 31 2 6 3" xfId="17107" xr:uid="{00000000-0005-0000-0000-00000B310000}"/>
    <cellStyle name="Migliaia 31 2 6 4" xfId="22409"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1" xr:uid="{00000000-0005-0000-0000-000012310000}"/>
    <cellStyle name="Migliaia 31 3 2 2 2 2 2" xfId="19759" xr:uid="{00000000-0005-0000-0000-000013310000}"/>
    <cellStyle name="Migliaia 31 3 2 2 2 2 3" xfId="25061" xr:uid="{00000000-0005-0000-0000-000014310000}"/>
    <cellStyle name="Migliaia 31 3 2 2 2 3" xfId="17108" xr:uid="{00000000-0005-0000-0000-000015310000}"/>
    <cellStyle name="Migliaia 31 3 2 2 2 4" xfId="22410" xr:uid="{00000000-0005-0000-0000-000016310000}"/>
    <cellStyle name="Migliaia 31 3 2 3" xfId="3396" xr:uid="{00000000-0005-0000-0000-000017310000}"/>
    <cellStyle name="Migliaia 31 3 2 3 2" xfId="13942" xr:uid="{00000000-0005-0000-0000-000018310000}"/>
    <cellStyle name="Migliaia 31 3 2 3 2 2" xfId="19760" xr:uid="{00000000-0005-0000-0000-000019310000}"/>
    <cellStyle name="Migliaia 31 3 2 3 2 3" xfId="25062" xr:uid="{00000000-0005-0000-0000-00001A310000}"/>
    <cellStyle name="Migliaia 31 3 2 3 3" xfId="17109" xr:uid="{00000000-0005-0000-0000-00001B310000}"/>
    <cellStyle name="Migliaia 31 3 2 3 4" xfId="22411" xr:uid="{00000000-0005-0000-0000-00001C310000}"/>
    <cellStyle name="Migliaia 31 3 2 4" xfId="3397" xr:uid="{00000000-0005-0000-0000-00001D310000}"/>
    <cellStyle name="Migliaia 31 3 2 4 2" xfId="13943" xr:uid="{00000000-0005-0000-0000-00001E310000}"/>
    <cellStyle name="Migliaia 31 3 2 4 2 2" xfId="19761" xr:uid="{00000000-0005-0000-0000-00001F310000}"/>
    <cellStyle name="Migliaia 31 3 2 4 2 3" xfId="25063" xr:uid="{00000000-0005-0000-0000-000020310000}"/>
    <cellStyle name="Migliaia 31 3 2 4 3" xfId="17110" xr:uid="{00000000-0005-0000-0000-000021310000}"/>
    <cellStyle name="Migliaia 31 3 2 4 4" xfId="22412" xr:uid="{00000000-0005-0000-0000-000022310000}"/>
    <cellStyle name="Migliaia 31 3 2 5" xfId="3398" xr:uid="{00000000-0005-0000-0000-000023310000}"/>
    <cellStyle name="Migliaia 31 3 2 5 2" xfId="13944" xr:uid="{00000000-0005-0000-0000-000024310000}"/>
    <cellStyle name="Migliaia 31 3 2 5 2 2" xfId="19762" xr:uid="{00000000-0005-0000-0000-000025310000}"/>
    <cellStyle name="Migliaia 31 3 2 5 2 3" xfId="25064" xr:uid="{00000000-0005-0000-0000-000026310000}"/>
    <cellStyle name="Migliaia 31 3 2 5 3" xfId="17111" xr:uid="{00000000-0005-0000-0000-000027310000}"/>
    <cellStyle name="Migliaia 31 3 2 5 4" xfId="22413" xr:uid="{00000000-0005-0000-0000-000028310000}"/>
    <cellStyle name="Migliaia 31 3 2 6" xfId="3399" xr:uid="{00000000-0005-0000-0000-000029310000}"/>
    <cellStyle name="Migliaia 31 3 2 6 2" xfId="13945" xr:uid="{00000000-0005-0000-0000-00002A310000}"/>
    <cellStyle name="Migliaia 31 3 2 6 2 2" xfId="19763" xr:uid="{00000000-0005-0000-0000-00002B310000}"/>
    <cellStyle name="Migliaia 31 3 2 6 2 3" xfId="25065" xr:uid="{00000000-0005-0000-0000-00002C310000}"/>
    <cellStyle name="Migliaia 31 3 2 6 3" xfId="17112" xr:uid="{00000000-0005-0000-0000-00002D310000}"/>
    <cellStyle name="Migliaia 31 3 2 6 4" xfId="22414" xr:uid="{00000000-0005-0000-0000-00002E310000}"/>
    <cellStyle name="Migliaia 31 3 3" xfId="3400" xr:uid="{00000000-0005-0000-0000-00002F310000}"/>
    <cellStyle name="Migliaia 31 3 3 2" xfId="3401" xr:uid="{00000000-0005-0000-0000-000030310000}"/>
    <cellStyle name="Migliaia 31 3 3 2 2" xfId="13947" xr:uid="{00000000-0005-0000-0000-000031310000}"/>
    <cellStyle name="Migliaia 31 3 3 2 2 2" xfId="19765" xr:uid="{00000000-0005-0000-0000-000032310000}"/>
    <cellStyle name="Migliaia 31 3 3 2 2 3" xfId="25067" xr:uid="{00000000-0005-0000-0000-000033310000}"/>
    <cellStyle name="Migliaia 31 3 3 2 3" xfId="17114" xr:uid="{00000000-0005-0000-0000-000034310000}"/>
    <cellStyle name="Migliaia 31 3 3 2 4" xfId="22416" xr:uid="{00000000-0005-0000-0000-000035310000}"/>
    <cellStyle name="Migliaia 31 3 3 3" xfId="3402" xr:uid="{00000000-0005-0000-0000-000036310000}"/>
    <cellStyle name="Migliaia 31 3 3 3 2" xfId="13948" xr:uid="{00000000-0005-0000-0000-000037310000}"/>
    <cellStyle name="Migliaia 31 3 3 3 2 2" xfId="19766" xr:uid="{00000000-0005-0000-0000-000038310000}"/>
    <cellStyle name="Migliaia 31 3 3 3 2 3" xfId="25068" xr:uid="{00000000-0005-0000-0000-000039310000}"/>
    <cellStyle name="Migliaia 31 3 3 3 3" xfId="17115" xr:uid="{00000000-0005-0000-0000-00003A310000}"/>
    <cellStyle name="Migliaia 31 3 3 3 4" xfId="22417" xr:uid="{00000000-0005-0000-0000-00003B310000}"/>
    <cellStyle name="Migliaia 31 3 3 4" xfId="3403" xr:uid="{00000000-0005-0000-0000-00003C310000}"/>
    <cellStyle name="Migliaia 31 3 3 4 2" xfId="13949" xr:uid="{00000000-0005-0000-0000-00003D310000}"/>
    <cellStyle name="Migliaia 31 3 3 4 2 2" xfId="19767" xr:uid="{00000000-0005-0000-0000-00003E310000}"/>
    <cellStyle name="Migliaia 31 3 3 4 2 3" xfId="25069" xr:uid="{00000000-0005-0000-0000-00003F310000}"/>
    <cellStyle name="Migliaia 31 3 3 4 3" xfId="17116" xr:uid="{00000000-0005-0000-0000-000040310000}"/>
    <cellStyle name="Migliaia 31 3 3 4 4" xfId="22418" xr:uid="{00000000-0005-0000-0000-000041310000}"/>
    <cellStyle name="Migliaia 31 3 3 5" xfId="3404" xr:uid="{00000000-0005-0000-0000-000042310000}"/>
    <cellStyle name="Migliaia 31 3 3 5 2" xfId="13950" xr:uid="{00000000-0005-0000-0000-000043310000}"/>
    <cellStyle name="Migliaia 31 3 3 5 2 2" xfId="19768" xr:uid="{00000000-0005-0000-0000-000044310000}"/>
    <cellStyle name="Migliaia 31 3 3 5 2 3" xfId="25070" xr:uid="{00000000-0005-0000-0000-000045310000}"/>
    <cellStyle name="Migliaia 31 3 3 5 3" xfId="17117" xr:uid="{00000000-0005-0000-0000-000046310000}"/>
    <cellStyle name="Migliaia 31 3 3 5 4" xfId="22419" xr:uid="{00000000-0005-0000-0000-000047310000}"/>
    <cellStyle name="Migliaia 31 3 3 6" xfId="13946" xr:uid="{00000000-0005-0000-0000-000048310000}"/>
    <cellStyle name="Migliaia 31 3 3 6 2" xfId="19764" xr:uid="{00000000-0005-0000-0000-000049310000}"/>
    <cellStyle name="Migliaia 31 3 3 6 3" xfId="25066" xr:uid="{00000000-0005-0000-0000-00004A310000}"/>
    <cellStyle name="Migliaia 31 3 3 7" xfId="17113" xr:uid="{00000000-0005-0000-0000-00004B310000}"/>
    <cellStyle name="Migliaia 31 3 3 8" xfId="22415" xr:uid="{00000000-0005-0000-0000-00004C310000}"/>
    <cellStyle name="Migliaia 31 3 4" xfId="3405" xr:uid="{00000000-0005-0000-0000-00004D310000}"/>
    <cellStyle name="Migliaia 31 3 4 2" xfId="12114" xr:uid="{00000000-0005-0000-0000-00004E310000}"/>
    <cellStyle name="Migliaia 31 3 4 3" xfId="12115" xr:uid="{00000000-0005-0000-0000-00004F310000}"/>
    <cellStyle name="Migliaia 31 3 4 3 2" xfId="15631" xr:uid="{00000000-0005-0000-0000-000050310000}"/>
    <cellStyle name="Migliaia 31 3 4 3 2 2" xfId="20977" xr:uid="{00000000-0005-0000-0000-000051310000}"/>
    <cellStyle name="Migliaia 31 3 4 3 2 3" xfId="26279" xr:uid="{00000000-0005-0000-0000-000052310000}"/>
    <cellStyle name="Migliaia 31 3 4 3 3" xfId="18326" xr:uid="{00000000-0005-0000-0000-000053310000}"/>
    <cellStyle name="Migliaia 31 3 4 3 4" xfId="23628" xr:uid="{00000000-0005-0000-0000-000054310000}"/>
    <cellStyle name="Migliaia 31 3 4 4" xfId="13951" xr:uid="{00000000-0005-0000-0000-000055310000}"/>
    <cellStyle name="Migliaia 31 3 4 4 2" xfId="19769" xr:uid="{00000000-0005-0000-0000-000056310000}"/>
    <cellStyle name="Migliaia 31 3 4 4 3" xfId="25071" xr:uid="{00000000-0005-0000-0000-000057310000}"/>
    <cellStyle name="Migliaia 31 3 4 5" xfId="17118" xr:uid="{00000000-0005-0000-0000-000058310000}"/>
    <cellStyle name="Migliaia 31 3 4 6" xfId="22420" xr:uid="{00000000-0005-0000-0000-000059310000}"/>
    <cellStyle name="Migliaia 31 3 5" xfId="3406" xr:uid="{00000000-0005-0000-0000-00005A310000}"/>
    <cellStyle name="Migliaia 31 3 5 2" xfId="12116" xr:uid="{00000000-0005-0000-0000-00005B310000}"/>
    <cellStyle name="Migliaia 31 3 5 2 2" xfId="15632" xr:uid="{00000000-0005-0000-0000-00005C310000}"/>
    <cellStyle name="Migliaia 31 3 5 2 2 2" xfId="20978" xr:uid="{00000000-0005-0000-0000-00005D310000}"/>
    <cellStyle name="Migliaia 31 3 5 2 2 3" xfId="26280" xr:uid="{00000000-0005-0000-0000-00005E310000}"/>
    <cellStyle name="Migliaia 31 3 5 2 3" xfId="18327" xr:uid="{00000000-0005-0000-0000-00005F310000}"/>
    <cellStyle name="Migliaia 31 3 5 2 4" xfId="23629" xr:uid="{00000000-0005-0000-0000-000060310000}"/>
    <cellStyle name="Migliaia 31 3 5 3" xfId="13952" xr:uid="{00000000-0005-0000-0000-000061310000}"/>
    <cellStyle name="Migliaia 31 3 5 3 2" xfId="19770" xr:uid="{00000000-0005-0000-0000-000062310000}"/>
    <cellStyle name="Migliaia 31 3 5 3 3" xfId="25072" xr:uid="{00000000-0005-0000-0000-000063310000}"/>
    <cellStyle name="Migliaia 31 3 5 4" xfId="17119" xr:uid="{00000000-0005-0000-0000-000064310000}"/>
    <cellStyle name="Migliaia 31 3 5 5" xfId="22421" xr:uid="{00000000-0005-0000-0000-000065310000}"/>
    <cellStyle name="Migliaia 31 3 6" xfId="3407" xr:uid="{00000000-0005-0000-0000-000066310000}"/>
    <cellStyle name="Migliaia 31 3 6 2" xfId="13953" xr:uid="{00000000-0005-0000-0000-000067310000}"/>
    <cellStyle name="Migliaia 31 3 6 2 2" xfId="19771" xr:uid="{00000000-0005-0000-0000-000068310000}"/>
    <cellStyle name="Migliaia 31 3 6 2 3" xfId="25073" xr:uid="{00000000-0005-0000-0000-000069310000}"/>
    <cellStyle name="Migliaia 31 3 6 3" xfId="17120" xr:uid="{00000000-0005-0000-0000-00006A310000}"/>
    <cellStyle name="Migliaia 31 3 6 4" xfId="22422" xr:uid="{00000000-0005-0000-0000-00006B310000}"/>
    <cellStyle name="Migliaia 31 3 7" xfId="3408" xr:uid="{00000000-0005-0000-0000-00006C310000}"/>
    <cellStyle name="Migliaia 31 3 7 2" xfId="13954" xr:uid="{00000000-0005-0000-0000-00006D310000}"/>
    <cellStyle name="Migliaia 31 3 7 2 2" xfId="19772" xr:uid="{00000000-0005-0000-0000-00006E310000}"/>
    <cellStyle name="Migliaia 31 3 7 2 3" xfId="25074" xr:uid="{00000000-0005-0000-0000-00006F310000}"/>
    <cellStyle name="Migliaia 31 3 7 3" xfId="17121" xr:uid="{00000000-0005-0000-0000-000070310000}"/>
    <cellStyle name="Migliaia 31 3 7 4" xfId="22423" xr:uid="{00000000-0005-0000-0000-000071310000}"/>
    <cellStyle name="Migliaia 31 3 8" xfId="3409" xr:uid="{00000000-0005-0000-0000-000072310000}"/>
    <cellStyle name="Migliaia 31 3 8 2" xfId="13955" xr:uid="{00000000-0005-0000-0000-000073310000}"/>
    <cellStyle name="Migliaia 31 3 8 2 2" xfId="19773" xr:uid="{00000000-0005-0000-0000-000074310000}"/>
    <cellStyle name="Migliaia 31 3 8 2 3" xfId="25075" xr:uid="{00000000-0005-0000-0000-000075310000}"/>
    <cellStyle name="Migliaia 31 3 8 3" xfId="17122" xr:uid="{00000000-0005-0000-0000-000076310000}"/>
    <cellStyle name="Migliaia 31 3 8 4" xfId="22424"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6" xr:uid="{00000000-0005-0000-0000-00007B310000}"/>
    <cellStyle name="Migliaia 31 4 2 2 2 2" xfId="19774" xr:uid="{00000000-0005-0000-0000-00007C310000}"/>
    <cellStyle name="Migliaia 31 4 2 2 2 3" xfId="25076" xr:uid="{00000000-0005-0000-0000-00007D310000}"/>
    <cellStyle name="Migliaia 31 4 2 2 3" xfId="17123" xr:uid="{00000000-0005-0000-0000-00007E310000}"/>
    <cellStyle name="Migliaia 31 4 2 2 4" xfId="22425" xr:uid="{00000000-0005-0000-0000-00007F310000}"/>
    <cellStyle name="Migliaia 31 4 2 3" xfId="3413" xr:uid="{00000000-0005-0000-0000-000080310000}"/>
    <cellStyle name="Migliaia 31 4 2 3 2" xfId="13957" xr:uid="{00000000-0005-0000-0000-000081310000}"/>
    <cellStyle name="Migliaia 31 4 2 3 2 2" xfId="19775" xr:uid="{00000000-0005-0000-0000-000082310000}"/>
    <cellStyle name="Migliaia 31 4 2 3 2 3" xfId="25077" xr:uid="{00000000-0005-0000-0000-000083310000}"/>
    <cellStyle name="Migliaia 31 4 2 3 3" xfId="17124" xr:uid="{00000000-0005-0000-0000-000084310000}"/>
    <cellStyle name="Migliaia 31 4 2 3 4" xfId="22426" xr:uid="{00000000-0005-0000-0000-000085310000}"/>
    <cellStyle name="Migliaia 31 4 3" xfId="3414" xr:uid="{00000000-0005-0000-0000-000086310000}"/>
    <cellStyle name="Migliaia 31 4 3 2" xfId="13958" xr:uid="{00000000-0005-0000-0000-000087310000}"/>
    <cellStyle name="Migliaia 31 4 3 2 2" xfId="19776" xr:uid="{00000000-0005-0000-0000-000088310000}"/>
    <cellStyle name="Migliaia 31 4 3 2 3" xfId="25078" xr:uid="{00000000-0005-0000-0000-000089310000}"/>
    <cellStyle name="Migliaia 31 4 3 3" xfId="17125" xr:uid="{00000000-0005-0000-0000-00008A310000}"/>
    <cellStyle name="Migliaia 31 4 3 4" xfId="22427" xr:uid="{00000000-0005-0000-0000-00008B310000}"/>
    <cellStyle name="Migliaia 31 4 4" xfId="3415" xr:uid="{00000000-0005-0000-0000-00008C310000}"/>
    <cellStyle name="Migliaia 31 4 4 2" xfId="13959" xr:uid="{00000000-0005-0000-0000-00008D310000}"/>
    <cellStyle name="Migliaia 31 4 4 2 2" xfId="19777" xr:uid="{00000000-0005-0000-0000-00008E310000}"/>
    <cellStyle name="Migliaia 31 4 4 2 3" xfId="25079" xr:uid="{00000000-0005-0000-0000-00008F310000}"/>
    <cellStyle name="Migliaia 31 4 4 3" xfId="17126" xr:uid="{00000000-0005-0000-0000-000090310000}"/>
    <cellStyle name="Migliaia 31 4 4 4" xfId="22428" xr:uid="{00000000-0005-0000-0000-000091310000}"/>
    <cellStyle name="Migliaia 31 4 5" xfId="3416" xr:uid="{00000000-0005-0000-0000-000092310000}"/>
    <cellStyle name="Migliaia 31 4 5 2" xfId="13960" xr:uid="{00000000-0005-0000-0000-000093310000}"/>
    <cellStyle name="Migliaia 31 4 5 2 2" xfId="19778" xr:uid="{00000000-0005-0000-0000-000094310000}"/>
    <cellStyle name="Migliaia 31 4 5 2 3" xfId="25080" xr:uid="{00000000-0005-0000-0000-000095310000}"/>
    <cellStyle name="Migliaia 31 4 5 3" xfId="17127" xr:uid="{00000000-0005-0000-0000-000096310000}"/>
    <cellStyle name="Migliaia 31 4 5 4" xfId="22429" xr:uid="{00000000-0005-0000-0000-000097310000}"/>
    <cellStyle name="Migliaia 31 4 6" xfId="3417" xr:uid="{00000000-0005-0000-0000-000098310000}"/>
    <cellStyle name="Migliaia 31 4 6 2" xfId="13961" xr:uid="{00000000-0005-0000-0000-000099310000}"/>
    <cellStyle name="Migliaia 31 4 6 2 2" xfId="19779" xr:uid="{00000000-0005-0000-0000-00009A310000}"/>
    <cellStyle name="Migliaia 31 4 6 2 3" xfId="25081" xr:uid="{00000000-0005-0000-0000-00009B310000}"/>
    <cellStyle name="Migliaia 31 4 6 3" xfId="17128" xr:uid="{00000000-0005-0000-0000-00009C310000}"/>
    <cellStyle name="Migliaia 31 4 6 4" xfId="22430" xr:uid="{00000000-0005-0000-0000-00009D310000}"/>
    <cellStyle name="Migliaia 31 4 7" xfId="3418" xr:uid="{00000000-0005-0000-0000-00009E310000}"/>
    <cellStyle name="Migliaia 31 4 7 2" xfId="13962" xr:uid="{00000000-0005-0000-0000-00009F310000}"/>
    <cellStyle name="Migliaia 31 4 7 2 2" xfId="19780" xr:uid="{00000000-0005-0000-0000-0000A0310000}"/>
    <cellStyle name="Migliaia 31 4 7 2 3" xfId="25082" xr:uid="{00000000-0005-0000-0000-0000A1310000}"/>
    <cellStyle name="Migliaia 31 4 7 3" xfId="17129" xr:uid="{00000000-0005-0000-0000-0000A2310000}"/>
    <cellStyle name="Migliaia 31 4 7 4" xfId="22431" xr:uid="{00000000-0005-0000-0000-0000A3310000}"/>
    <cellStyle name="Migliaia 31 5" xfId="3419" xr:uid="{00000000-0005-0000-0000-0000A4310000}"/>
    <cellStyle name="Migliaia 31 5 2" xfId="3420" xr:uid="{00000000-0005-0000-0000-0000A5310000}"/>
    <cellStyle name="Migliaia 31 5 2 2" xfId="13963" xr:uid="{00000000-0005-0000-0000-0000A6310000}"/>
    <cellStyle name="Migliaia 31 5 2 2 2" xfId="19781" xr:uid="{00000000-0005-0000-0000-0000A7310000}"/>
    <cellStyle name="Migliaia 31 5 2 2 3" xfId="25083" xr:uid="{00000000-0005-0000-0000-0000A8310000}"/>
    <cellStyle name="Migliaia 31 5 2 3" xfId="17130" xr:uid="{00000000-0005-0000-0000-0000A9310000}"/>
    <cellStyle name="Migliaia 31 5 2 4" xfId="22432" xr:uid="{00000000-0005-0000-0000-0000AA310000}"/>
    <cellStyle name="Migliaia 31 5 3" xfId="3421" xr:uid="{00000000-0005-0000-0000-0000AB310000}"/>
    <cellStyle name="Migliaia 31 5 3 2" xfId="13964" xr:uid="{00000000-0005-0000-0000-0000AC310000}"/>
    <cellStyle name="Migliaia 31 5 3 2 2" xfId="19782" xr:uid="{00000000-0005-0000-0000-0000AD310000}"/>
    <cellStyle name="Migliaia 31 5 3 2 3" xfId="25084" xr:uid="{00000000-0005-0000-0000-0000AE310000}"/>
    <cellStyle name="Migliaia 31 5 3 3" xfId="17131" xr:uid="{00000000-0005-0000-0000-0000AF310000}"/>
    <cellStyle name="Migliaia 31 5 3 4" xfId="22433" xr:uid="{00000000-0005-0000-0000-0000B0310000}"/>
    <cellStyle name="Migliaia 31 5 4" xfId="3422" xr:uid="{00000000-0005-0000-0000-0000B1310000}"/>
    <cellStyle name="Migliaia 31 5 4 2" xfId="13965" xr:uid="{00000000-0005-0000-0000-0000B2310000}"/>
    <cellStyle name="Migliaia 31 5 4 2 2" xfId="19783" xr:uid="{00000000-0005-0000-0000-0000B3310000}"/>
    <cellStyle name="Migliaia 31 5 4 2 3" xfId="25085" xr:uid="{00000000-0005-0000-0000-0000B4310000}"/>
    <cellStyle name="Migliaia 31 5 4 3" xfId="17132" xr:uid="{00000000-0005-0000-0000-0000B5310000}"/>
    <cellStyle name="Migliaia 31 5 4 4" xfId="22434" xr:uid="{00000000-0005-0000-0000-0000B6310000}"/>
    <cellStyle name="Migliaia 31 5 5" xfId="3423" xr:uid="{00000000-0005-0000-0000-0000B7310000}"/>
    <cellStyle name="Migliaia 31 5 5 2" xfId="13966" xr:uid="{00000000-0005-0000-0000-0000B8310000}"/>
    <cellStyle name="Migliaia 31 5 5 2 2" xfId="19784" xr:uid="{00000000-0005-0000-0000-0000B9310000}"/>
    <cellStyle name="Migliaia 31 5 5 2 3" xfId="25086" xr:uid="{00000000-0005-0000-0000-0000BA310000}"/>
    <cellStyle name="Migliaia 31 5 5 3" xfId="17133" xr:uid="{00000000-0005-0000-0000-0000BB310000}"/>
    <cellStyle name="Migliaia 31 5 5 4" xfId="22435" xr:uid="{00000000-0005-0000-0000-0000BC310000}"/>
    <cellStyle name="Migliaia 31 5 6" xfId="3424" xr:uid="{00000000-0005-0000-0000-0000BD310000}"/>
    <cellStyle name="Migliaia 31 5 6 2" xfId="13967" xr:uid="{00000000-0005-0000-0000-0000BE310000}"/>
    <cellStyle name="Migliaia 31 5 6 2 2" xfId="19785" xr:uid="{00000000-0005-0000-0000-0000BF310000}"/>
    <cellStyle name="Migliaia 31 5 6 2 3" xfId="25087" xr:uid="{00000000-0005-0000-0000-0000C0310000}"/>
    <cellStyle name="Migliaia 31 5 6 3" xfId="17134" xr:uid="{00000000-0005-0000-0000-0000C1310000}"/>
    <cellStyle name="Migliaia 31 5 6 4" xfId="22436" xr:uid="{00000000-0005-0000-0000-0000C2310000}"/>
    <cellStyle name="Migliaia 31 6" xfId="3425" xr:uid="{00000000-0005-0000-0000-0000C3310000}"/>
    <cellStyle name="Migliaia 31 6 2" xfId="12117" xr:uid="{00000000-0005-0000-0000-0000C4310000}"/>
    <cellStyle name="Migliaia 31 6 3" xfId="12118" xr:uid="{00000000-0005-0000-0000-0000C5310000}"/>
    <cellStyle name="Migliaia 31 6 3 2" xfId="15633" xr:uid="{00000000-0005-0000-0000-0000C6310000}"/>
    <cellStyle name="Migliaia 31 6 3 2 2" xfId="20979" xr:uid="{00000000-0005-0000-0000-0000C7310000}"/>
    <cellStyle name="Migliaia 31 6 3 2 3" xfId="26281" xr:uid="{00000000-0005-0000-0000-0000C8310000}"/>
    <cellStyle name="Migliaia 31 6 3 3" xfId="18328" xr:uid="{00000000-0005-0000-0000-0000C9310000}"/>
    <cellStyle name="Migliaia 31 6 3 4" xfId="23630" xr:uid="{00000000-0005-0000-0000-0000CA310000}"/>
    <cellStyle name="Migliaia 31 6 4" xfId="13968" xr:uid="{00000000-0005-0000-0000-0000CB310000}"/>
    <cellStyle name="Migliaia 31 6 4 2" xfId="19786" xr:uid="{00000000-0005-0000-0000-0000CC310000}"/>
    <cellStyle name="Migliaia 31 6 4 3" xfId="25088" xr:uid="{00000000-0005-0000-0000-0000CD310000}"/>
    <cellStyle name="Migliaia 31 6 5" xfId="17135" xr:uid="{00000000-0005-0000-0000-0000CE310000}"/>
    <cellStyle name="Migliaia 31 6 6" xfId="22437" xr:uid="{00000000-0005-0000-0000-0000CF310000}"/>
    <cellStyle name="Migliaia 31 7" xfId="3426" xr:uid="{00000000-0005-0000-0000-0000D0310000}"/>
    <cellStyle name="Migliaia 31 7 2" xfId="12119" xr:uid="{00000000-0005-0000-0000-0000D1310000}"/>
    <cellStyle name="Migliaia 31 7 2 2" xfId="15634" xr:uid="{00000000-0005-0000-0000-0000D2310000}"/>
    <cellStyle name="Migliaia 31 7 2 2 2" xfId="20980" xr:uid="{00000000-0005-0000-0000-0000D3310000}"/>
    <cellStyle name="Migliaia 31 7 2 2 3" xfId="26282" xr:uid="{00000000-0005-0000-0000-0000D4310000}"/>
    <cellStyle name="Migliaia 31 7 2 3" xfId="18329" xr:uid="{00000000-0005-0000-0000-0000D5310000}"/>
    <cellStyle name="Migliaia 31 7 2 4" xfId="23631" xr:uid="{00000000-0005-0000-0000-0000D6310000}"/>
    <cellStyle name="Migliaia 31 7 3" xfId="13969" xr:uid="{00000000-0005-0000-0000-0000D7310000}"/>
    <cellStyle name="Migliaia 31 7 3 2" xfId="19787" xr:uid="{00000000-0005-0000-0000-0000D8310000}"/>
    <cellStyle name="Migliaia 31 7 3 3" xfId="25089" xr:uid="{00000000-0005-0000-0000-0000D9310000}"/>
    <cellStyle name="Migliaia 31 7 4" xfId="17136" xr:uid="{00000000-0005-0000-0000-0000DA310000}"/>
    <cellStyle name="Migliaia 31 7 5" xfId="22438" xr:uid="{00000000-0005-0000-0000-0000DB310000}"/>
    <cellStyle name="Migliaia 31 8" xfId="3427" xr:uid="{00000000-0005-0000-0000-0000DC310000}"/>
    <cellStyle name="Migliaia 31 8 2" xfId="12120" xr:uid="{00000000-0005-0000-0000-0000DD310000}"/>
    <cellStyle name="Migliaia 31 8 2 2" xfId="15635" xr:uid="{00000000-0005-0000-0000-0000DE310000}"/>
    <cellStyle name="Migliaia 31 8 2 2 2" xfId="20981" xr:uid="{00000000-0005-0000-0000-0000DF310000}"/>
    <cellStyle name="Migliaia 31 8 2 2 3" xfId="26283" xr:uid="{00000000-0005-0000-0000-0000E0310000}"/>
    <cellStyle name="Migliaia 31 8 2 3" xfId="18330" xr:uid="{00000000-0005-0000-0000-0000E1310000}"/>
    <cellStyle name="Migliaia 31 8 2 4" xfId="23632" xr:uid="{00000000-0005-0000-0000-0000E2310000}"/>
    <cellStyle name="Migliaia 31 8 3" xfId="13970" xr:uid="{00000000-0005-0000-0000-0000E3310000}"/>
    <cellStyle name="Migliaia 31 8 3 2" xfId="19788" xr:uid="{00000000-0005-0000-0000-0000E4310000}"/>
    <cellStyle name="Migliaia 31 8 3 3" xfId="25090" xr:uid="{00000000-0005-0000-0000-0000E5310000}"/>
    <cellStyle name="Migliaia 31 8 4" xfId="17137" xr:uid="{00000000-0005-0000-0000-0000E6310000}"/>
    <cellStyle name="Migliaia 31 8 5" xfId="22439" xr:uid="{00000000-0005-0000-0000-0000E7310000}"/>
    <cellStyle name="Migliaia 31 9" xfId="3428" xr:uid="{00000000-0005-0000-0000-0000E8310000}"/>
    <cellStyle name="Migliaia 31 9 2" xfId="13971" xr:uid="{00000000-0005-0000-0000-0000E9310000}"/>
    <cellStyle name="Migliaia 31 9 2 2" xfId="19789" xr:uid="{00000000-0005-0000-0000-0000EA310000}"/>
    <cellStyle name="Migliaia 31 9 2 3" xfId="25091" xr:uid="{00000000-0005-0000-0000-0000EB310000}"/>
    <cellStyle name="Migliaia 31 9 3" xfId="17138" xr:uid="{00000000-0005-0000-0000-0000EC310000}"/>
    <cellStyle name="Migliaia 31 9 4" xfId="22440" xr:uid="{00000000-0005-0000-0000-0000ED310000}"/>
    <cellStyle name="Migliaia 32" xfId="300" xr:uid="{00000000-0005-0000-0000-0000EE310000}"/>
    <cellStyle name="Migliaia 32 10" xfId="13972" xr:uid="{00000000-0005-0000-0000-0000EF310000}"/>
    <cellStyle name="Migliaia 32 10 2" xfId="19790" xr:uid="{00000000-0005-0000-0000-0000F0310000}"/>
    <cellStyle name="Migliaia 32 10 3" xfId="25092" xr:uid="{00000000-0005-0000-0000-0000F1310000}"/>
    <cellStyle name="Migliaia 32 11" xfId="17139" xr:uid="{00000000-0005-0000-0000-0000F2310000}"/>
    <cellStyle name="Migliaia 32 12" xfId="22441"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3" xr:uid="{00000000-0005-0000-0000-0000F8310000}"/>
    <cellStyle name="Migliaia 32 2 2 2 2 2" xfId="19791" xr:uid="{00000000-0005-0000-0000-0000F9310000}"/>
    <cellStyle name="Migliaia 32 2 2 2 2 3" xfId="25093" xr:uid="{00000000-0005-0000-0000-0000FA310000}"/>
    <cellStyle name="Migliaia 32 2 2 2 3" xfId="17140" xr:uid="{00000000-0005-0000-0000-0000FB310000}"/>
    <cellStyle name="Migliaia 32 2 2 2 4" xfId="22442" xr:uid="{00000000-0005-0000-0000-0000FC310000}"/>
    <cellStyle name="Migliaia 32 2 2 3" xfId="12121" xr:uid="{00000000-0005-0000-0000-0000FD310000}"/>
    <cellStyle name="Migliaia 32 2 2 3 2" xfId="15636" xr:uid="{00000000-0005-0000-0000-0000FE310000}"/>
    <cellStyle name="Migliaia 32 2 2 3 2 2" xfId="20982" xr:uid="{00000000-0005-0000-0000-0000FF310000}"/>
    <cellStyle name="Migliaia 32 2 2 3 2 3" xfId="26284" xr:uid="{00000000-0005-0000-0000-000000320000}"/>
    <cellStyle name="Migliaia 32 2 2 3 3" xfId="18331" xr:uid="{00000000-0005-0000-0000-000001320000}"/>
    <cellStyle name="Migliaia 32 2 2 3 4" xfId="23633" xr:uid="{00000000-0005-0000-0000-000002320000}"/>
    <cellStyle name="Migliaia 32 2 3" xfId="3433" xr:uid="{00000000-0005-0000-0000-000003320000}"/>
    <cellStyle name="Migliaia 32 2 3 2" xfId="12122" xr:uid="{00000000-0005-0000-0000-000004320000}"/>
    <cellStyle name="Migliaia 32 2 3 2 2" xfId="15637" xr:uid="{00000000-0005-0000-0000-000005320000}"/>
    <cellStyle name="Migliaia 32 2 3 2 2 2" xfId="20983" xr:uid="{00000000-0005-0000-0000-000006320000}"/>
    <cellStyle name="Migliaia 32 2 3 2 2 3" xfId="26285" xr:uid="{00000000-0005-0000-0000-000007320000}"/>
    <cellStyle name="Migliaia 32 2 3 2 3" xfId="18332" xr:uid="{00000000-0005-0000-0000-000008320000}"/>
    <cellStyle name="Migliaia 32 2 3 2 4" xfId="23634" xr:uid="{00000000-0005-0000-0000-000009320000}"/>
    <cellStyle name="Migliaia 32 2 3 3" xfId="13974" xr:uid="{00000000-0005-0000-0000-00000A320000}"/>
    <cellStyle name="Migliaia 32 2 3 3 2" xfId="19792" xr:uid="{00000000-0005-0000-0000-00000B320000}"/>
    <cellStyle name="Migliaia 32 2 3 3 3" xfId="25094" xr:uid="{00000000-0005-0000-0000-00000C320000}"/>
    <cellStyle name="Migliaia 32 2 3 4" xfId="17141" xr:uid="{00000000-0005-0000-0000-00000D320000}"/>
    <cellStyle name="Migliaia 32 2 3 5" xfId="22443" xr:uid="{00000000-0005-0000-0000-00000E320000}"/>
    <cellStyle name="Migliaia 32 2 4" xfId="3434" xr:uid="{00000000-0005-0000-0000-00000F320000}"/>
    <cellStyle name="Migliaia 32 2 4 2" xfId="13975" xr:uid="{00000000-0005-0000-0000-000010320000}"/>
    <cellStyle name="Migliaia 32 2 4 2 2" xfId="19793" xr:uid="{00000000-0005-0000-0000-000011320000}"/>
    <cellStyle name="Migliaia 32 2 4 2 3" xfId="25095" xr:uid="{00000000-0005-0000-0000-000012320000}"/>
    <cellStyle name="Migliaia 32 2 4 3" xfId="17142" xr:uid="{00000000-0005-0000-0000-000013320000}"/>
    <cellStyle name="Migliaia 32 2 4 4" xfId="22444" xr:uid="{00000000-0005-0000-0000-000014320000}"/>
    <cellStyle name="Migliaia 32 2 5" xfId="3435" xr:uid="{00000000-0005-0000-0000-000015320000}"/>
    <cellStyle name="Migliaia 32 2 5 2" xfId="13976" xr:uid="{00000000-0005-0000-0000-000016320000}"/>
    <cellStyle name="Migliaia 32 2 5 2 2" xfId="19794" xr:uid="{00000000-0005-0000-0000-000017320000}"/>
    <cellStyle name="Migliaia 32 2 5 2 3" xfId="25096" xr:uid="{00000000-0005-0000-0000-000018320000}"/>
    <cellStyle name="Migliaia 32 2 5 3" xfId="17143" xr:uid="{00000000-0005-0000-0000-000019320000}"/>
    <cellStyle name="Migliaia 32 2 5 4" xfId="22445" xr:uid="{00000000-0005-0000-0000-00001A320000}"/>
    <cellStyle name="Migliaia 32 2 6" xfId="3436" xr:uid="{00000000-0005-0000-0000-00001B320000}"/>
    <cellStyle name="Migliaia 32 2 6 2" xfId="13977" xr:uid="{00000000-0005-0000-0000-00001C320000}"/>
    <cellStyle name="Migliaia 32 2 6 2 2" xfId="19795" xr:uid="{00000000-0005-0000-0000-00001D320000}"/>
    <cellStyle name="Migliaia 32 2 6 2 3" xfId="25097" xr:uid="{00000000-0005-0000-0000-00001E320000}"/>
    <cellStyle name="Migliaia 32 2 6 3" xfId="17144" xr:uid="{00000000-0005-0000-0000-00001F320000}"/>
    <cellStyle name="Migliaia 32 2 6 4" xfId="22446"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8" xr:uid="{00000000-0005-0000-0000-000026320000}"/>
    <cellStyle name="Migliaia 32 3 2 2 2 2 2" xfId="19796" xr:uid="{00000000-0005-0000-0000-000027320000}"/>
    <cellStyle name="Migliaia 32 3 2 2 2 2 3" xfId="25098" xr:uid="{00000000-0005-0000-0000-000028320000}"/>
    <cellStyle name="Migliaia 32 3 2 2 2 3" xfId="17145" xr:uid="{00000000-0005-0000-0000-000029320000}"/>
    <cellStyle name="Migliaia 32 3 2 2 2 4" xfId="22447" xr:uid="{00000000-0005-0000-0000-00002A320000}"/>
    <cellStyle name="Migliaia 32 3 2 3" xfId="3441" xr:uid="{00000000-0005-0000-0000-00002B320000}"/>
    <cellStyle name="Migliaia 32 3 2 3 2" xfId="13979" xr:uid="{00000000-0005-0000-0000-00002C320000}"/>
    <cellStyle name="Migliaia 32 3 2 3 2 2" xfId="19797" xr:uid="{00000000-0005-0000-0000-00002D320000}"/>
    <cellStyle name="Migliaia 32 3 2 3 2 3" xfId="25099" xr:uid="{00000000-0005-0000-0000-00002E320000}"/>
    <cellStyle name="Migliaia 32 3 2 3 3" xfId="17146" xr:uid="{00000000-0005-0000-0000-00002F320000}"/>
    <cellStyle name="Migliaia 32 3 2 3 4" xfId="22448" xr:uid="{00000000-0005-0000-0000-000030320000}"/>
    <cellStyle name="Migliaia 32 3 2 4" xfId="3442" xr:uid="{00000000-0005-0000-0000-000031320000}"/>
    <cellStyle name="Migliaia 32 3 2 4 2" xfId="13980" xr:uid="{00000000-0005-0000-0000-000032320000}"/>
    <cellStyle name="Migliaia 32 3 2 4 2 2" xfId="19798" xr:uid="{00000000-0005-0000-0000-000033320000}"/>
    <cellStyle name="Migliaia 32 3 2 4 2 3" xfId="25100" xr:uid="{00000000-0005-0000-0000-000034320000}"/>
    <cellStyle name="Migliaia 32 3 2 4 3" xfId="17147" xr:uid="{00000000-0005-0000-0000-000035320000}"/>
    <cellStyle name="Migliaia 32 3 2 4 4" xfId="22449" xr:uid="{00000000-0005-0000-0000-000036320000}"/>
    <cellStyle name="Migliaia 32 3 2 5" xfId="3443" xr:uid="{00000000-0005-0000-0000-000037320000}"/>
    <cellStyle name="Migliaia 32 3 2 5 2" xfId="13981" xr:uid="{00000000-0005-0000-0000-000038320000}"/>
    <cellStyle name="Migliaia 32 3 2 5 2 2" xfId="19799" xr:uid="{00000000-0005-0000-0000-000039320000}"/>
    <cellStyle name="Migliaia 32 3 2 5 2 3" xfId="25101" xr:uid="{00000000-0005-0000-0000-00003A320000}"/>
    <cellStyle name="Migliaia 32 3 2 5 3" xfId="17148" xr:uid="{00000000-0005-0000-0000-00003B320000}"/>
    <cellStyle name="Migliaia 32 3 2 5 4" xfId="22450" xr:uid="{00000000-0005-0000-0000-00003C320000}"/>
    <cellStyle name="Migliaia 32 3 2 6" xfId="3444" xr:uid="{00000000-0005-0000-0000-00003D320000}"/>
    <cellStyle name="Migliaia 32 3 2 6 2" xfId="13982" xr:uid="{00000000-0005-0000-0000-00003E320000}"/>
    <cellStyle name="Migliaia 32 3 2 6 2 2" xfId="19800" xr:uid="{00000000-0005-0000-0000-00003F320000}"/>
    <cellStyle name="Migliaia 32 3 2 6 2 3" xfId="25102" xr:uid="{00000000-0005-0000-0000-000040320000}"/>
    <cellStyle name="Migliaia 32 3 2 6 3" xfId="17149" xr:uid="{00000000-0005-0000-0000-000041320000}"/>
    <cellStyle name="Migliaia 32 3 2 6 4" xfId="22451" xr:uid="{00000000-0005-0000-0000-000042320000}"/>
    <cellStyle name="Migliaia 32 3 3" xfId="3445" xr:uid="{00000000-0005-0000-0000-000043320000}"/>
    <cellStyle name="Migliaia 32 3 3 2" xfId="3446" xr:uid="{00000000-0005-0000-0000-000044320000}"/>
    <cellStyle name="Migliaia 32 3 3 2 2" xfId="13984" xr:uid="{00000000-0005-0000-0000-000045320000}"/>
    <cellStyle name="Migliaia 32 3 3 2 2 2" xfId="19802" xr:uid="{00000000-0005-0000-0000-000046320000}"/>
    <cellStyle name="Migliaia 32 3 3 2 2 3" xfId="25104" xr:uid="{00000000-0005-0000-0000-000047320000}"/>
    <cellStyle name="Migliaia 32 3 3 2 3" xfId="17151" xr:uid="{00000000-0005-0000-0000-000048320000}"/>
    <cellStyle name="Migliaia 32 3 3 2 4" xfId="22453" xr:uid="{00000000-0005-0000-0000-000049320000}"/>
    <cellStyle name="Migliaia 32 3 3 3" xfId="3447" xr:uid="{00000000-0005-0000-0000-00004A320000}"/>
    <cellStyle name="Migliaia 32 3 3 3 2" xfId="13985" xr:uid="{00000000-0005-0000-0000-00004B320000}"/>
    <cellStyle name="Migliaia 32 3 3 3 2 2" xfId="19803" xr:uid="{00000000-0005-0000-0000-00004C320000}"/>
    <cellStyle name="Migliaia 32 3 3 3 2 3" xfId="25105" xr:uid="{00000000-0005-0000-0000-00004D320000}"/>
    <cellStyle name="Migliaia 32 3 3 3 3" xfId="17152" xr:uid="{00000000-0005-0000-0000-00004E320000}"/>
    <cellStyle name="Migliaia 32 3 3 3 4" xfId="22454" xr:uid="{00000000-0005-0000-0000-00004F320000}"/>
    <cellStyle name="Migliaia 32 3 3 4" xfId="3448" xr:uid="{00000000-0005-0000-0000-000050320000}"/>
    <cellStyle name="Migliaia 32 3 3 4 2" xfId="13986" xr:uid="{00000000-0005-0000-0000-000051320000}"/>
    <cellStyle name="Migliaia 32 3 3 4 2 2" xfId="19804" xr:uid="{00000000-0005-0000-0000-000052320000}"/>
    <cellStyle name="Migliaia 32 3 3 4 2 3" xfId="25106" xr:uid="{00000000-0005-0000-0000-000053320000}"/>
    <cellStyle name="Migliaia 32 3 3 4 3" xfId="17153" xr:uid="{00000000-0005-0000-0000-000054320000}"/>
    <cellStyle name="Migliaia 32 3 3 4 4" xfId="22455" xr:uid="{00000000-0005-0000-0000-000055320000}"/>
    <cellStyle name="Migliaia 32 3 3 5" xfId="3449" xr:uid="{00000000-0005-0000-0000-000056320000}"/>
    <cellStyle name="Migliaia 32 3 3 5 2" xfId="13987" xr:uid="{00000000-0005-0000-0000-000057320000}"/>
    <cellStyle name="Migliaia 32 3 3 5 2 2" xfId="19805" xr:uid="{00000000-0005-0000-0000-000058320000}"/>
    <cellStyle name="Migliaia 32 3 3 5 2 3" xfId="25107" xr:uid="{00000000-0005-0000-0000-000059320000}"/>
    <cellStyle name="Migliaia 32 3 3 5 3" xfId="17154" xr:uid="{00000000-0005-0000-0000-00005A320000}"/>
    <cellStyle name="Migliaia 32 3 3 5 4" xfId="22456" xr:uid="{00000000-0005-0000-0000-00005B320000}"/>
    <cellStyle name="Migliaia 32 3 3 6" xfId="13983" xr:uid="{00000000-0005-0000-0000-00005C320000}"/>
    <cellStyle name="Migliaia 32 3 3 6 2" xfId="19801" xr:uid="{00000000-0005-0000-0000-00005D320000}"/>
    <cellStyle name="Migliaia 32 3 3 6 3" xfId="25103" xr:uid="{00000000-0005-0000-0000-00005E320000}"/>
    <cellStyle name="Migliaia 32 3 3 7" xfId="17150" xr:uid="{00000000-0005-0000-0000-00005F320000}"/>
    <cellStyle name="Migliaia 32 3 3 8" xfId="22452" xr:uid="{00000000-0005-0000-0000-000060320000}"/>
    <cellStyle name="Migliaia 32 3 4" xfId="3450" xr:uid="{00000000-0005-0000-0000-000061320000}"/>
    <cellStyle name="Migliaia 32 3 4 2" xfId="12123" xr:uid="{00000000-0005-0000-0000-000062320000}"/>
    <cellStyle name="Migliaia 32 3 4 3" xfId="12124" xr:uid="{00000000-0005-0000-0000-000063320000}"/>
    <cellStyle name="Migliaia 32 3 4 3 2" xfId="15638" xr:uid="{00000000-0005-0000-0000-000064320000}"/>
    <cellStyle name="Migliaia 32 3 4 3 2 2" xfId="20984" xr:uid="{00000000-0005-0000-0000-000065320000}"/>
    <cellStyle name="Migliaia 32 3 4 3 2 3" xfId="26286" xr:uid="{00000000-0005-0000-0000-000066320000}"/>
    <cellStyle name="Migliaia 32 3 4 3 3" xfId="18333" xr:uid="{00000000-0005-0000-0000-000067320000}"/>
    <cellStyle name="Migliaia 32 3 4 3 4" xfId="23635" xr:uid="{00000000-0005-0000-0000-000068320000}"/>
    <cellStyle name="Migliaia 32 3 4 4" xfId="13988" xr:uid="{00000000-0005-0000-0000-000069320000}"/>
    <cellStyle name="Migliaia 32 3 4 4 2" xfId="19806" xr:uid="{00000000-0005-0000-0000-00006A320000}"/>
    <cellStyle name="Migliaia 32 3 4 4 3" xfId="25108" xr:uid="{00000000-0005-0000-0000-00006B320000}"/>
    <cellStyle name="Migliaia 32 3 4 5" xfId="17155" xr:uid="{00000000-0005-0000-0000-00006C320000}"/>
    <cellStyle name="Migliaia 32 3 4 6" xfId="22457" xr:uid="{00000000-0005-0000-0000-00006D320000}"/>
    <cellStyle name="Migliaia 32 3 5" xfId="3451" xr:uid="{00000000-0005-0000-0000-00006E320000}"/>
    <cellStyle name="Migliaia 32 3 5 2" xfId="12125" xr:uid="{00000000-0005-0000-0000-00006F320000}"/>
    <cellStyle name="Migliaia 32 3 5 2 2" xfId="15639" xr:uid="{00000000-0005-0000-0000-000070320000}"/>
    <cellStyle name="Migliaia 32 3 5 2 2 2" xfId="20985" xr:uid="{00000000-0005-0000-0000-000071320000}"/>
    <cellStyle name="Migliaia 32 3 5 2 2 3" xfId="26287" xr:uid="{00000000-0005-0000-0000-000072320000}"/>
    <cellStyle name="Migliaia 32 3 5 2 3" xfId="18334" xr:uid="{00000000-0005-0000-0000-000073320000}"/>
    <cellStyle name="Migliaia 32 3 5 2 4" xfId="23636" xr:uid="{00000000-0005-0000-0000-000074320000}"/>
    <cellStyle name="Migliaia 32 3 5 3" xfId="13989" xr:uid="{00000000-0005-0000-0000-000075320000}"/>
    <cellStyle name="Migliaia 32 3 5 3 2" xfId="19807" xr:uid="{00000000-0005-0000-0000-000076320000}"/>
    <cellStyle name="Migliaia 32 3 5 3 3" xfId="25109" xr:uid="{00000000-0005-0000-0000-000077320000}"/>
    <cellStyle name="Migliaia 32 3 5 4" xfId="17156" xr:uid="{00000000-0005-0000-0000-000078320000}"/>
    <cellStyle name="Migliaia 32 3 5 5" xfId="22458" xr:uid="{00000000-0005-0000-0000-000079320000}"/>
    <cellStyle name="Migliaia 32 3 6" xfId="3452" xr:uid="{00000000-0005-0000-0000-00007A320000}"/>
    <cellStyle name="Migliaia 32 3 6 2" xfId="13990" xr:uid="{00000000-0005-0000-0000-00007B320000}"/>
    <cellStyle name="Migliaia 32 3 6 2 2" xfId="19808" xr:uid="{00000000-0005-0000-0000-00007C320000}"/>
    <cellStyle name="Migliaia 32 3 6 2 3" xfId="25110" xr:uid="{00000000-0005-0000-0000-00007D320000}"/>
    <cellStyle name="Migliaia 32 3 6 3" xfId="17157" xr:uid="{00000000-0005-0000-0000-00007E320000}"/>
    <cellStyle name="Migliaia 32 3 6 4" xfId="22459" xr:uid="{00000000-0005-0000-0000-00007F320000}"/>
    <cellStyle name="Migliaia 32 3 7" xfId="3453" xr:uid="{00000000-0005-0000-0000-000080320000}"/>
    <cellStyle name="Migliaia 32 3 7 2" xfId="13991" xr:uid="{00000000-0005-0000-0000-000081320000}"/>
    <cellStyle name="Migliaia 32 3 7 2 2" xfId="19809" xr:uid="{00000000-0005-0000-0000-000082320000}"/>
    <cellStyle name="Migliaia 32 3 7 2 3" xfId="25111" xr:uid="{00000000-0005-0000-0000-000083320000}"/>
    <cellStyle name="Migliaia 32 3 7 3" xfId="17158" xr:uid="{00000000-0005-0000-0000-000084320000}"/>
    <cellStyle name="Migliaia 32 3 7 4" xfId="22460" xr:uid="{00000000-0005-0000-0000-000085320000}"/>
    <cellStyle name="Migliaia 32 3 8" xfId="3454" xr:uid="{00000000-0005-0000-0000-000086320000}"/>
    <cellStyle name="Migliaia 32 3 8 2" xfId="13992" xr:uid="{00000000-0005-0000-0000-000087320000}"/>
    <cellStyle name="Migliaia 32 3 8 2 2" xfId="19810" xr:uid="{00000000-0005-0000-0000-000088320000}"/>
    <cellStyle name="Migliaia 32 3 8 2 3" xfId="25112" xr:uid="{00000000-0005-0000-0000-000089320000}"/>
    <cellStyle name="Migliaia 32 3 8 3" xfId="17159" xr:uid="{00000000-0005-0000-0000-00008A320000}"/>
    <cellStyle name="Migliaia 32 3 8 4" xfId="22461"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3" xr:uid="{00000000-0005-0000-0000-00008F320000}"/>
    <cellStyle name="Migliaia 32 4 2 2 2 2" xfId="19811" xr:uid="{00000000-0005-0000-0000-000090320000}"/>
    <cellStyle name="Migliaia 32 4 2 2 2 3" xfId="25113" xr:uid="{00000000-0005-0000-0000-000091320000}"/>
    <cellStyle name="Migliaia 32 4 2 2 3" xfId="17160" xr:uid="{00000000-0005-0000-0000-000092320000}"/>
    <cellStyle name="Migliaia 32 4 2 2 4" xfId="22462" xr:uid="{00000000-0005-0000-0000-000093320000}"/>
    <cellStyle name="Migliaia 32 4 2 3" xfId="3458" xr:uid="{00000000-0005-0000-0000-000094320000}"/>
    <cellStyle name="Migliaia 32 4 2 3 2" xfId="13994" xr:uid="{00000000-0005-0000-0000-000095320000}"/>
    <cellStyle name="Migliaia 32 4 2 3 2 2" xfId="19812" xr:uid="{00000000-0005-0000-0000-000096320000}"/>
    <cellStyle name="Migliaia 32 4 2 3 2 3" xfId="25114" xr:uid="{00000000-0005-0000-0000-000097320000}"/>
    <cellStyle name="Migliaia 32 4 2 3 3" xfId="17161" xr:uid="{00000000-0005-0000-0000-000098320000}"/>
    <cellStyle name="Migliaia 32 4 2 3 4" xfId="22463" xr:uid="{00000000-0005-0000-0000-000099320000}"/>
    <cellStyle name="Migliaia 32 4 3" xfId="3459" xr:uid="{00000000-0005-0000-0000-00009A320000}"/>
    <cellStyle name="Migliaia 32 4 3 2" xfId="13995" xr:uid="{00000000-0005-0000-0000-00009B320000}"/>
    <cellStyle name="Migliaia 32 4 3 2 2" xfId="19813" xr:uid="{00000000-0005-0000-0000-00009C320000}"/>
    <cellStyle name="Migliaia 32 4 3 2 3" xfId="25115" xr:uid="{00000000-0005-0000-0000-00009D320000}"/>
    <cellStyle name="Migliaia 32 4 3 3" xfId="17162" xr:uid="{00000000-0005-0000-0000-00009E320000}"/>
    <cellStyle name="Migliaia 32 4 3 4" xfId="22464" xr:uid="{00000000-0005-0000-0000-00009F320000}"/>
    <cellStyle name="Migliaia 32 4 4" xfId="3460" xr:uid="{00000000-0005-0000-0000-0000A0320000}"/>
    <cellStyle name="Migliaia 32 4 4 2" xfId="13996" xr:uid="{00000000-0005-0000-0000-0000A1320000}"/>
    <cellStyle name="Migliaia 32 4 4 2 2" xfId="19814" xr:uid="{00000000-0005-0000-0000-0000A2320000}"/>
    <cellStyle name="Migliaia 32 4 4 2 3" xfId="25116" xr:uid="{00000000-0005-0000-0000-0000A3320000}"/>
    <cellStyle name="Migliaia 32 4 4 3" xfId="17163" xr:uid="{00000000-0005-0000-0000-0000A4320000}"/>
    <cellStyle name="Migliaia 32 4 4 4" xfId="22465" xr:uid="{00000000-0005-0000-0000-0000A5320000}"/>
    <cellStyle name="Migliaia 32 4 5" xfId="3461" xr:uid="{00000000-0005-0000-0000-0000A6320000}"/>
    <cellStyle name="Migliaia 32 4 5 2" xfId="13997" xr:uid="{00000000-0005-0000-0000-0000A7320000}"/>
    <cellStyle name="Migliaia 32 4 5 2 2" xfId="19815" xr:uid="{00000000-0005-0000-0000-0000A8320000}"/>
    <cellStyle name="Migliaia 32 4 5 2 3" xfId="25117" xr:uid="{00000000-0005-0000-0000-0000A9320000}"/>
    <cellStyle name="Migliaia 32 4 5 3" xfId="17164" xr:uid="{00000000-0005-0000-0000-0000AA320000}"/>
    <cellStyle name="Migliaia 32 4 5 4" xfId="22466" xr:uid="{00000000-0005-0000-0000-0000AB320000}"/>
    <cellStyle name="Migliaia 32 4 6" xfId="3462" xr:uid="{00000000-0005-0000-0000-0000AC320000}"/>
    <cellStyle name="Migliaia 32 4 6 2" xfId="13998" xr:uid="{00000000-0005-0000-0000-0000AD320000}"/>
    <cellStyle name="Migliaia 32 4 6 2 2" xfId="19816" xr:uid="{00000000-0005-0000-0000-0000AE320000}"/>
    <cellStyle name="Migliaia 32 4 6 2 3" xfId="25118" xr:uid="{00000000-0005-0000-0000-0000AF320000}"/>
    <cellStyle name="Migliaia 32 4 6 3" xfId="17165" xr:uid="{00000000-0005-0000-0000-0000B0320000}"/>
    <cellStyle name="Migliaia 32 4 6 4" xfId="22467" xr:uid="{00000000-0005-0000-0000-0000B1320000}"/>
    <cellStyle name="Migliaia 32 4 7" xfId="3463" xr:uid="{00000000-0005-0000-0000-0000B2320000}"/>
    <cellStyle name="Migliaia 32 4 7 2" xfId="13999" xr:uid="{00000000-0005-0000-0000-0000B3320000}"/>
    <cellStyle name="Migliaia 32 4 7 2 2" xfId="19817" xr:uid="{00000000-0005-0000-0000-0000B4320000}"/>
    <cellStyle name="Migliaia 32 4 7 2 3" xfId="25119" xr:uid="{00000000-0005-0000-0000-0000B5320000}"/>
    <cellStyle name="Migliaia 32 4 7 3" xfId="17166" xr:uid="{00000000-0005-0000-0000-0000B6320000}"/>
    <cellStyle name="Migliaia 32 4 7 4" xfId="22468" xr:uid="{00000000-0005-0000-0000-0000B7320000}"/>
    <cellStyle name="Migliaia 32 5" xfId="3464" xr:uid="{00000000-0005-0000-0000-0000B8320000}"/>
    <cellStyle name="Migliaia 32 5 2" xfId="3465" xr:uid="{00000000-0005-0000-0000-0000B9320000}"/>
    <cellStyle name="Migliaia 32 5 2 2" xfId="14000" xr:uid="{00000000-0005-0000-0000-0000BA320000}"/>
    <cellStyle name="Migliaia 32 5 2 2 2" xfId="19818" xr:uid="{00000000-0005-0000-0000-0000BB320000}"/>
    <cellStyle name="Migliaia 32 5 2 2 3" xfId="25120" xr:uid="{00000000-0005-0000-0000-0000BC320000}"/>
    <cellStyle name="Migliaia 32 5 2 3" xfId="17167" xr:uid="{00000000-0005-0000-0000-0000BD320000}"/>
    <cellStyle name="Migliaia 32 5 2 4" xfId="22469" xr:uid="{00000000-0005-0000-0000-0000BE320000}"/>
    <cellStyle name="Migliaia 32 5 3" xfId="3466" xr:uid="{00000000-0005-0000-0000-0000BF320000}"/>
    <cellStyle name="Migliaia 32 5 3 2" xfId="14001" xr:uid="{00000000-0005-0000-0000-0000C0320000}"/>
    <cellStyle name="Migliaia 32 5 3 2 2" xfId="19819" xr:uid="{00000000-0005-0000-0000-0000C1320000}"/>
    <cellStyle name="Migliaia 32 5 3 2 3" xfId="25121" xr:uid="{00000000-0005-0000-0000-0000C2320000}"/>
    <cellStyle name="Migliaia 32 5 3 3" xfId="17168" xr:uid="{00000000-0005-0000-0000-0000C3320000}"/>
    <cellStyle name="Migliaia 32 5 3 4" xfId="22470" xr:uid="{00000000-0005-0000-0000-0000C4320000}"/>
    <cellStyle name="Migliaia 32 5 4" xfId="3467" xr:uid="{00000000-0005-0000-0000-0000C5320000}"/>
    <cellStyle name="Migliaia 32 5 4 2" xfId="14002" xr:uid="{00000000-0005-0000-0000-0000C6320000}"/>
    <cellStyle name="Migliaia 32 5 4 2 2" xfId="19820" xr:uid="{00000000-0005-0000-0000-0000C7320000}"/>
    <cellStyle name="Migliaia 32 5 4 2 3" xfId="25122" xr:uid="{00000000-0005-0000-0000-0000C8320000}"/>
    <cellStyle name="Migliaia 32 5 4 3" xfId="17169" xr:uid="{00000000-0005-0000-0000-0000C9320000}"/>
    <cellStyle name="Migliaia 32 5 4 4" xfId="22471" xr:uid="{00000000-0005-0000-0000-0000CA320000}"/>
    <cellStyle name="Migliaia 32 5 5" xfId="3468" xr:uid="{00000000-0005-0000-0000-0000CB320000}"/>
    <cellStyle name="Migliaia 32 5 5 2" xfId="14003" xr:uid="{00000000-0005-0000-0000-0000CC320000}"/>
    <cellStyle name="Migliaia 32 5 5 2 2" xfId="19821" xr:uid="{00000000-0005-0000-0000-0000CD320000}"/>
    <cellStyle name="Migliaia 32 5 5 2 3" xfId="25123" xr:uid="{00000000-0005-0000-0000-0000CE320000}"/>
    <cellStyle name="Migliaia 32 5 5 3" xfId="17170" xr:uid="{00000000-0005-0000-0000-0000CF320000}"/>
    <cellStyle name="Migliaia 32 5 5 4" xfId="22472" xr:uid="{00000000-0005-0000-0000-0000D0320000}"/>
    <cellStyle name="Migliaia 32 5 6" xfId="3469" xr:uid="{00000000-0005-0000-0000-0000D1320000}"/>
    <cellStyle name="Migliaia 32 5 6 2" xfId="14004" xr:uid="{00000000-0005-0000-0000-0000D2320000}"/>
    <cellStyle name="Migliaia 32 5 6 2 2" xfId="19822" xr:uid="{00000000-0005-0000-0000-0000D3320000}"/>
    <cellStyle name="Migliaia 32 5 6 2 3" xfId="25124" xr:uid="{00000000-0005-0000-0000-0000D4320000}"/>
    <cellStyle name="Migliaia 32 5 6 3" xfId="17171" xr:uid="{00000000-0005-0000-0000-0000D5320000}"/>
    <cellStyle name="Migliaia 32 5 6 4" xfId="22473" xr:uid="{00000000-0005-0000-0000-0000D6320000}"/>
    <cellStyle name="Migliaia 32 6" xfId="3470" xr:uid="{00000000-0005-0000-0000-0000D7320000}"/>
    <cellStyle name="Migliaia 32 6 2" xfId="12126" xr:uid="{00000000-0005-0000-0000-0000D8320000}"/>
    <cellStyle name="Migliaia 32 6 3" xfId="12127" xr:uid="{00000000-0005-0000-0000-0000D9320000}"/>
    <cellStyle name="Migliaia 32 6 3 2" xfId="15640" xr:uid="{00000000-0005-0000-0000-0000DA320000}"/>
    <cellStyle name="Migliaia 32 6 3 2 2" xfId="20986" xr:uid="{00000000-0005-0000-0000-0000DB320000}"/>
    <cellStyle name="Migliaia 32 6 3 2 3" xfId="26288" xr:uid="{00000000-0005-0000-0000-0000DC320000}"/>
    <cellStyle name="Migliaia 32 6 3 3" xfId="18335" xr:uid="{00000000-0005-0000-0000-0000DD320000}"/>
    <cellStyle name="Migliaia 32 6 3 4" xfId="23637" xr:uid="{00000000-0005-0000-0000-0000DE320000}"/>
    <cellStyle name="Migliaia 32 6 4" xfId="14005" xr:uid="{00000000-0005-0000-0000-0000DF320000}"/>
    <cellStyle name="Migliaia 32 6 4 2" xfId="19823" xr:uid="{00000000-0005-0000-0000-0000E0320000}"/>
    <cellStyle name="Migliaia 32 6 4 3" xfId="25125" xr:uid="{00000000-0005-0000-0000-0000E1320000}"/>
    <cellStyle name="Migliaia 32 6 5" xfId="17172" xr:uid="{00000000-0005-0000-0000-0000E2320000}"/>
    <cellStyle name="Migliaia 32 6 6" xfId="22474" xr:uid="{00000000-0005-0000-0000-0000E3320000}"/>
    <cellStyle name="Migliaia 32 7" xfId="3471" xr:uid="{00000000-0005-0000-0000-0000E4320000}"/>
    <cellStyle name="Migliaia 32 7 2" xfId="12128" xr:uid="{00000000-0005-0000-0000-0000E5320000}"/>
    <cellStyle name="Migliaia 32 7 2 2" xfId="15641" xr:uid="{00000000-0005-0000-0000-0000E6320000}"/>
    <cellStyle name="Migliaia 32 7 2 2 2" xfId="20987" xr:uid="{00000000-0005-0000-0000-0000E7320000}"/>
    <cellStyle name="Migliaia 32 7 2 2 3" xfId="26289" xr:uid="{00000000-0005-0000-0000-0000E8320000}"/>
    <cellStyle name="Migliaia 32 7 2 3" xfId="18336" xr:uid="{00000000-0005-0000-0000-0000E9320000}"/>
    <cellStyle name="Migliaia 32 7 2 4" xfId="23638" xr:uid="{00000000-0005-0000-0000-0000EA320000}"/>
    <cellStyle name="Migliaia 32 7 3" xfId="14006" xr:uid="{00000000-0005-0000-0000-0000EB320000}"/>
    <cellStyle name="Migliaia 32 7 3 2" xfId="19824" xr:uid="{00000000-0005-0000-0000-0000EC320000}"/>
    <cellStyle name="Migliaia 32 7 3 3" xfId="25126" xr:uid="{00000000-0005-0000-0000-0000ED320000}"/>
    <cellStyle name="Migliaia 32 7 4" xfId="17173" xr:uid="{00000000-0005-0000-0000-0000EE320000}"/>
    <cellStyle name="Migliaia 32 7 5" xfId="22475" xr:uid="{00000000-0005-0000-0000-0000EF320000}"/>
    <cellStyle name="Migliaia 32 8" xfId="3472" xr:uid="{00000000-0005-0000-0000-0000F0320000}"/>
    <cellStyle name="Migliaia 32 8 2" xfId="12129" xr:uid="{00000000-0005-0000-0000-0000F1320000}"/>
    <cellStyle name="Migliaia 32 8 2 2" xfId="15642" xr:uid="{00000000-0005-0000-0000-0000F2320000}"/>
    <cellStyle name="Migliaia 32 8 2 2 2" xfId="20988" xr:uid="{00000000-0005-0000-0000-0000F3320000}"/>
    <cellStyle name="Migliaia 32 8 2 2 3" xfId="26290" xr:uid="{00000000-0005-0000-0000-0000F4320000}"/>
    <cellStyle name="Migliaia 32 8 2 3" xfId="18337" xr:uid="{00000000-0005-0000-0000-0000F5320000}"/>
    <cellStyle name="Migliaia 32 8 2 4" xfId="23639" xr:uid="{00000000-0005-0000-0000-0000F6320000}"/>
    <cellStyle name="Migliaia 32 8 3" xfId="14007" xr:uid="{00000000-0005-0000-0000-0000F7320000}"/>
    <cellStyle name="Migliaia 32 8 3 2" xfId="19825" xr:uid="{00000000-0005-0000-0000-0000F8320000}"/>
    <cellStyle name="Migliaia 32 8 3 3" xfId="25127" xr:uid="{00000000-0005-0000-0000-0000F9320000}"/>
    <cellStyle name="Migliaia 32 8 4" xfId="17174" xr:uid="{00000000-0005-0000-0000-0000FA320000}"/>
    <cellStyle name="Migliaia 32 8 5" xfId="22476" xr:uid="{00000000-0005-0000-0000-0000FB320000}"/>
    <cellStyle name="Migliaia 32 9" xfId="3473" xr:uid="{00000000-0005-0000-0000-0000FC320000}"/>
    <cellStyle name="Migliaia 32 9 2" xfId="14008" xr:uid="{00000000-0005-0000-0000-0000FD320000}"/>
    <cellStyle name="Migliaia 32 9 2 2" xfId="19826" xr:uid="{00000000-0005-0000-0000-0000FE320000}"/>
    <cellStyle name="Migliaia 32 9 2 3" xfId="25128" xr:uid="{00000000-0005-0000-0000-0000FF320000}"/>
    <cellStyle name="Migliaia 32 9 3" xfId="17175" xr:uid="{00000000-0005-0000-0000-000000330000}"/>
    <cellStyle name="Migliaia 32 9 4" xfId="22477" xr:uid="{00000000-0005-0000-0000-000001330000}"/>
    <cellStyle name="Migliaia 33" xfId="302" xr:uid="{00000000-0005-0000-0000-000002330000}"/>
    <cellStyle name="Migliaia 33 10" xfId="14009" xr:uid="{00000000-0005-0000-0000-000003330000}"/>
    <cellStyle name="Migliaia 33 10 2" xfId="19827" xr:uid="{00000000-0005-0000-0000-000004330000}"/>
    <cellStyle name="Migliaia 33 10 3" xfId="25129" xr:uid="{00000000-0005-0000-0000-000005330000}"/>
    <cellStyle name="Migliaia 33 11" xfId="17176" xr:uid="{00000000-0005-0000-0000-000006330000}"/>
    <cellStyle name="Migliaia 33 12" xfId="22478"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10" xr:uid="{00000000-0005-0000-0000-00000C330000}"/>
    <cellStyle name="Migliaia 33 2 2 2 2 2" xfId="19828" xr:uid="{00000000-0005-0000-0000-00000D330000}"/>
    <cellStyle name="Migliaia 33 2 2 2 2 3" xfId="25130" xr:uid="{00000000-0005-0000-0000-00000E330000}"/>
    <cellStyle name="Migliaia 33 2 2 2 3" xfId="17177" xr:uid="{00000000-0005-0000-0000-00000F330000}"/>
    <cellStyle name="Migliaia 33 2 2 2 4" xfId="22479" xr:uid="{00000000-0005-0000-0000-000010330000}"/>
    <cellStyle name="Migliaia 33 2 2 3" xfId="12130" xr:uid="{00000000-0005-0000-0000-000011330000}"/>
    <cellStyle name="Migliaia 33 2 2 3 2" xfId="15643" xr:uid="{00000000-0005-0000-0000-000012330000}"/>
    <cellStyle name="Migliaia 33 2 2 3 2 2" xfId="20989" xr:uid="{00000000-0005-0000-0000-000013330000}"/>
    <cellStyle name="Migliaia 33 2 2 3 2 3" xfId="26291" xr:uid="{00000000-0005-0000-0000-000014330000}"/>
    <cellStyle name="Migliaia 33 2 2 3 3" xfId="18338" xr:uid="{00000000-0005-0000-0000-000015330000}"/>
    <cellStyle name="Migliaia 33 2 2 3 4" xfId="23640" xr:uid="{00000000-0005-0000-0000-000016330000}"/>
    <cellStyle name="Migliaia 33 2 3" xfId="3478" xr:uid="{00000000-0005-0000-0000-000017330000}"/>
    <cellStyle name="Migliaia 33 2 3 2" xfId="12131" xr:uid="{00000000-0005-0000-0000-000018330000}"/>
    <cellStyle name="Migliaia 33 2 3 2 2" xfId="15644" xr:uid="{00000000-0005-0000-0000-000019330000}"/>
    <cellStyle name="Migliaia 33 2 3 2 2 2" xfId="20990" xr:uid="{00000000-0005-0000-0000-00001A330000}"/>
    <cellStyle name="Migliaia 33 2 3 2 2 3" xfId="26292" xr:uid="{00000000-0005-0000-0000-00001B330000}"/>
    <cellStyle name="Migliaia 33 2 3 2 3" xfId="18339" xr:uid="{00000000-0005-0000-0000-00001C330000}"/>
    <cellStyle name="Migliaia 33 2 3 2 4" xfId="23641" xr:uid="{00000000-0005-0000-0000-00001D330000}"/>
    <cellStyle name="Migliaia 33 2 3 3" xfId="14011" xr:uid="{00000000-0005-0000-0000-00001E330000}"/>
    <cellStyle name="Migliaia 33 2 3 3 2" xfId="19829" xr:uid="{00000000-0005-0000-0000-00001F330000}"/>
    <cellStyle name="Migliaia 33 2 3 3 3" xfId="25131" xr:uid="{00000000-0005-0000-0000-000020330000}"/>
    <cellStyle name="Migliaia 33 2 3 4" xfId="17178" xr:uid="{00000000-0005-0000-0000-000021330000}"/>
    <cellStyle name="Migliaia 33 2 3 5" xfId="22480" xr:uid="{00000000-0005-0000-0000-000022330000}"/>
    <cellStyle name="Migliaia 33 2 4" xfId="3479" xr:uid="{00000000-0005-0000-0000-000023330000}"/>
    <cellStyle name="Migliaia 33 2 4 2" xfId="14012" xr:uid="{00000000-0005-0000-0000-000024330000}"/>
    <cellStyle name="Migliaia 33 2 4 2 2" xfId="19830" xr:uid="{00000000-0005-0000-0000-000025330000}"/>
    <cellStyle name="Migliaia 33 2 4 2 3" xfId="25132" xr:uid="{00000000-0005-0000-0000-000026330000}"/>
    <cellStyle name="Migliaia 33 2 4 3" xfId="17179" xr:uid="{00000000-0005-0000-0000-000027330000}"/>
    <cellStyle name="Migliaia 33 2 4 4" xfId="22481" xr:uid="{00000000-0005-0000-0000-000028330000}"/>
    <cellStyle name="Migliaia 33 2 5" xfId="3480" xr:uid="{00000000-0005-0000-0000-000029330000}"/>
    <cellStyle name="Migliaia 33 2 5 2" xfId="14013" xr:uid="{00000000-0005-0000-0000-00002A330000}"/>
    <cellStyle name="Migliaia 33 2 5 2 2" xfId="19831" xr:uid="{00000000-0005-0000-0000-00002B330000}"/>
    <cellStyle name="Migliaia 33 2 5 2 3" xfId="25133" xr:uid="{00000000-0005-0000-0000-00002C330000}"/>
    <cellStyle name="Migliaia 33 2 5 3" xfId="17180" xr:uid="{00000000-0005-0000-0000-00002D330000}"/>
    <cellStyle name="Migliaia 33 2 5 4" xfId="22482" xr:uid="{00000000-0005-0000-0000-00002E330000}"/>
    <cellStyle name="Migliaia 33 2 6" xfId="3481" xr:uid="{00000000-0005-0000-0000-00002F330000}"/>
    <cellStyle name="Migliaia 33 2 6 2" xfId="14014" xr:uid="{00000000-0005-0000-0000-000030330000}"/>
    <cellStyle name="Migliaia 33 2 6 2 2" xfId="19832" xr:uid="{00000000-0005-0000-0000-000031330000}"/>
    <cellStyle name="Migliaia 33 2 6 2 3" xfId="25134" xr:uid="{00000000-0005-0000-0000-000032330000}"/>
    <cellStyle name="Migliaia 33 2 6 3" xfId="17181" xr:uid="{00000000-0005-0000-0000-000033330000}"/>
    <cellStyle name="Migliaia 33 2 6 4" xfId="22483"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5" xr:uid="{00000000-0005-0000-0000-00003A330000}"/>
    <cellStyle name="Migliaia 33 3 2 2 2 2 2" xfId="19833" xr:uid="{00000000-0005-0000-0000-00003B330000}"/>
    <cellStyle name="Migliaia 33 3 2 2 2 2 3" xfId="25135" xr:uid="{00000000-0005-0000-0000-00003C330000}"/>
    <cellStyle name="Migliaia 33 3 2 2 2 3" xfId="17182" xr:uid="{00000000-0005-0000-0000-00003D330000}"/>
    <cellStyle name="Migliaia 33 3 2 2 2 4" xfId="22484" xr:uid="{00000000-0005-0000-0000-00003E330000}"/>
    <cellStyle name="Migliaia 33 3 2 3" xfId="3486" xr:uid="{00000000-0005-0000-0000-00003F330000}"/>
    <cellStyle name="Migliaia 33 3 2 3 2" xfId="14016" xr:uid="{00000000-0005-0000-0000-000040330000}"/>
    <cellStyle name="Migliaia 33 3 2 3 2 2" xfId="19834" xr:uid="{00000000-0005-0000-0000-000041330000}"/>
    <cellStyle name="Migliaia 33 3 2 3 2 3" xfId="25136" xr:uid="{00000000-0005-0000-0000-000042330000}"/>
    <cellStyle name="Migliaia 33 3 2 3 3" xfId="17183" xr:uid="{00000000-0005-0000-0000-000043330000}"/>
    <cellStyle name="Migliaia 33 3 2 3 4" xfId="22485" xr:uid="{00000000-0005-0000-0000-000044330000}"/>
    <cellStyle name="Migliaia 33 3 2 4" xfId="3487" xr:uid="{00000000-0005-0000-0000-000045330000}"/>
    <cellStyle name="Migliaia 33 3 2 4 2" xfId="14017" xr:uid="{00000000-0005-0000-0000-000046330000}"/>
    <cellStyle name="Migliaia 33 3 2 4 2 2" xfId="19835" xr:uid="{00000000-0005-0000-0000-000047330000}"/>
    <cellStyle name="Migliaia 33 3 2 4 2 3" xfId="25137" xr:uid="{00000000-0005-0000-0000-000048330000}"/>
    <cellStyle name="Migliaia 33 3 2 4 3" xfId="17184" xr:uid="{00000000-0005-0000-0000-000049330000}"/>
    <cellStyle name="Migliaia 33 3 2 4 4" xfId="22486" xr:uid="{00000000-0005-0000-0000-00004A330000}"/>
    <cellStyle name="Migliaia 33 3 2 5" xfId="3488" xr:uid="{00000000-0005-0000-0000-00004B330000}"/>
    <cellStyle name="Migliaia 33 3 2 5 2" xfId="14018" xr:uid="{00000000-0005-0000-0000-00004C330000}"/>
    <cellStyle name="Migliaia 33 3 2 5 2 2" xfId="19836" xr:uid="{00000000-0005-0000-0000-00004D330000}"/>
    <cellStyle name="Migliaia 33 3 2 5 2 3" xfId="25138" xr:uid="{00000000-0005-0000-0000-00004E330000}"/>
    <cellStyle name="Migliaia 33 3 2 5 3" xfId="17185" xr:uid="{00000000-0005-0000-0000-00004F330000}"/>
    <cellStyle name="Migliaia 33 3 2 5 4" xfId="22487" xr:uid="{00000000-0005-0000-0000-000050330000}"/>
    <cellStyle name="Migliaia 33 3 2 6" xfId="3489" xr:uid="{00000000-0005-0000-0000-000051330000}"/>
    <cellStyle name="Migliaia 33 3 2 6 2" xfId="14019" xr:uid="{00000000-0005-0000-0000-000052330000}"/>
    <cellStyle name="Migliaia 33 3 2 6 2 2" xfId="19837" xr:uid="{00000000-0005-0000-0000-000053330000}"/>
    <cellStyle name="Migliaia 33 3 2 6 2 3" xfId="25139" xr:uid="{00000000-0005-0000-0000-000054330000}"/>
    <cellStyle name="Migliaia 33 3 2 6 3" xfId="17186" xr:uid="{00000000-0005-0000-0000-000055330000}"/>
    <cellStyle name="Migliaia 33 3 2 6 4" xfId="22488" xr:uid="{00000000-0005-0000-0000-000056330000}"/>
    <cellStyle name="Migliaia 33 3 3" xfId="3490" xr:uid="{00000000-0005-0000-0000-000057330000}"/>
    <cellStyle name="Migliaia 33 3 3 2" xfId="3491" xr:uid="{00000000-0005-0000-0000-000058330000}"/>
    <cellStyle name="Migliaia 33 3 3 2 2" xfId="14021" xr:uid="{00000000-0005-0000-0000-000059330000}"/>
    <cellStyle name="Migliaia 33 3 3 2 2 2" xfId="19839" xr:uid="{00000000-0005-0000-0000-00005A330000}"/>
    <cellStyle name="Migliaia 33 3 3 2 2 3" xfId="25141" xr:uid="{00000000-0005-0000-0000-00005B330000}"/>
    <cellStyle name="Migliaia 33 3 3 2 3" xfId="17188" xr:uid="{00000000-0005-0000-0000-00005C330000}"/>
    <cellStyle name="Migliaia 33 3 3 2 4" xfId="22490" xr:uid="{00000000-0005-0000-0000-00005D330000}"/>
    <cellStyle name="Migliaia 33 3 3 3" xfId="3492" xr:uid="{00000000-0005-0000-0000-00005E330000}"/>
    <cellStyle name="Migliaia 33 3 3 3 2" xfId="14022" xr:uid="{00000000-0005-0000-0000-00005F330000}"/>
    <cellStyle name="Migliaia 33 3 3 3 2 2" xfId="19840" xr:uid="{00000000-0005-0000-0000-000060330000}"/>
    <cellStyle name="Migliaia 33 3 3 3 2 3" xfId="25142" xr:uid="{00000000-0005-0000-0000-000061330000}"/>
    <cellStyle name="Migliaia 33 3 3 3 3" xfId="17189" xr:uid="{00000000-0005-0000-0000-000062330000}"/>
    <cellStyle name="Migliaia 33 3 3 3 4" xfId="22491" xr:uid="{00000000-0005-0000-0000-000063330000}"/>
    <cellStyle name="Migliaia 33 3 3 4" xfId="3493" xr:uid="{00000000-0005-0000-0000-000064330000}"/>
    <cellStyle name="Migliaia 33 3 3 4 2" xfId="14023" xr:uid="{00000000-0005-0000-0000-000065330000}"/>
    <cellStyle name="Migliaia 33 3 3 4 2 2" xfId="19841" xr:uid="{00000000-0005-0000-0000-000066330000}"/>
    <cellStyle name="Migliaia 33 3 3 4 2 3" xfId="25143" xr:uid="{00000000-0005-0000-0000-000067330000}"/>
    <cellStyle name="Migliaia 33 3 3 4 3" xfId="17190" xr:uid="{00000000-0005-0000-0000-000068330000}"/>
    <cellStyle name="Migliaia 33 3 3 4 4" xfId="22492" xr:uid="{00000000-0005-0000-0000-000069330000}"/>
    <cellStyle name="Migliaia 33 3 3 5" xfId="3494" xr:uid="{00000000-0005-0000-0000-00006A330000}"/>
    <cellStyle name="Migliaia 33 3 3 5 2" xfId="14024" xr:uid="{00000000-0005-0000-0000-00006B330000}"/>
    <cellStyle name="Migliaia 33 3 3 5 2 2" xfId="19842" xr:uid="{00000000-0005-0000-0000-00006C330000}"/>
    <cellStyle name="Migliaia 33 3 3 5 2 3" xfId="25144" xr:uid="{00000000-0005-0000-0000-00006D330000}"/>
    <cellStyle name="Migliaia 33 3 3 5 3" xfId="17191" xr:uid="{00000000-0005-0000-0000-00006E330000}"/>
    <cellStyle name="Migliaia 33 3 3 5 4" xfId="22493" xr:uid="{00000000-0005-0000-0000-00006F330000}"/>
    <cellStyle name="Migliaia 33 3 3 6" xfId="14020" xr:uid="{00000000-0005-0000-0000-000070330000}"/>
    <cellStyle name="Migliaia 33 3 3 6 2" xfId="19838" xr:uid="{00000000-0005-0000-0000-000071330000}"/>
    <cellStyle name="Migliaia 33 3 3 6 3" xfId="25140" xr:uid="{00000000-0005-0000-0000-000072330000}"/>
    <cellStyle name="Migliaia 33 3 3 7" xfId="17187" xr:uid="{00000000-0005-0000-0000-000073330000}"/>
    <cellStyle name="Migliaia 33 3 3 8" xfId="22489" xr:uid="{00000000-0005-0000-0000-000074330000}"/>
    <cellStyle name="Migliaia 33 3 4" xfId="3495" xr:uid="{00000000-0005-0000-0000-000075330000}"/>
    <cellStyle name="Migliaia 33 3 4 2" xfId="12132" xr:uid="{00000000-0005-0000-0000-000076330000}"/>
    <cellStyle name="Migliaia 33 3 4 3" xfId="12133" xr:uid="{00000000-0005-0000-0000-000077330000}"/>
    <cellStyle name="Migliaia 33 3 4 3 2" xfId="15645" xr:uid="{00000000-0005-0000-0000-000078330000}"/>
    <cellStyle name="Migliaia 33 3 4 3 2 2" xfId="20991" xr:uid="{00000000-0005-0000-0000-000079330000}"/>
    <cellStyle name="Migliaia 33 3 4 3 2 3" xfId="26293" xr:uid="{00000000-0005-0000-0000-00007A330000}"/>
    <cellStyle name="Migliaia 33 3 4 3 3" xfId="18340" xr:uid="{00000000-0005-0000-0000-00007B330000}"/>
    <cellStyle name="Migliaia 33 3 4 3 4" xfId="23642" xr:uid="{00000000-0005-0000-0000-00007C330000}"/>
    <cellStyle name="Migliaia 33 3 4 4" xfId="14025" xr:uid="{00000000-0005-0000-0000-00007D330000}"/>
    <cellStyle name="Migliaia 33 3 4 4 2" xfId="19843" xr:uid="{00000000-0005-0000-0000-00007E330000}"/>
    <cellStyle name="Migliaia 33 3 4 4 3" xfId="25145" xr:uid="{00000000-0005-0000-0000-00007F330000}"/>
    <cellStyle name="Migliaia 33 3 4 5" xfId="17192" xr:uid="{00000000-0005-0000-0000-000080330000}"/>
    <cellStyle name="Migliaia 33 3 4 6" xfId="22494" xr:uid="{00000000-0005-0000-0000-000081330000}"/>
    <cellStyle name="Migliaia 33 3 5" xfId="3496" xr:uid="{00000000-0005-0000-0000-000082330000}"/>
    <cellStyle name="Migliaia 33 3 5 2" xfId="12134" xr:uid="{00000000-0005-0000-0000-000083330000}"/>
    <cellStyle name="Migliaia 33 3 5 2 2" xfId="15646" xr:uid="{00000000-0005-0000-0000-000084330000}"/>
    <cellStyle name="Migliaia 33 3 5 2 2 2" xfId="20992" xr:uid="{00000000-0005-0000-0000-000085330000}"/>
    <cellStyle name="Migliaia 33 3 5 2 2 3" xfId="26294" xr:uid="{00000000-0005-0000-0000-000086330000}"/>
    <cellStyle name="Migliaia 33 3 5 2 3" xfId="18341" xr:uid="{00000000-0005-0000-0000-000087330000}"/>
    <cellStyle name="Migliaia 33 3 5 2 4" xfId="23643" xr:uid="{00000000-0005-0000-0000-000088330000}"/>
    <cellStyle name="Migliaia 33 3 5 3" xfId="14026" xr:uid="{00000000-0005-0000-0000-000089330000}"/>
    <cellStyle name="Migliaia 33 3 5 3 2" xfId="19844" xr:uid="{00000000-0005-0000-0000-00008A330000}"/>
    <cellStyle name="Migliaia 33 3 5 3 3" xfId="25146" xr:uid="{00000000-0005-0000-0000-00008B330000}"/>
    <cellStyle name="Migliaia 33 3 5 4" xfId="17193" xr:uid="{00000000-0005-0000-0000-00008C330000}"/>
    <cellStyle name="Migliaia 33 3 5 5" xfId="22495" xr:uid="{00000000-0005-0000-0000-00008D330000}"/>
    <cellStyle name="Migliaia 33 3 6" xfId="3497" xr:uid="{00000000-0005-0000-0000-00008E330000}"/>
    <cellStyle name="Migliaia 33 3 6 2" xfId="14027" xr:uid="{00000000-0005-0000-0000-00008F330000}"/>
    <cellStyle name="Migliaia 33 3 6 2 2" xfId="19845" xr:uid="{00000000-0005-0000-0000-000090330000}"/>
    <cellStyle name="Migliaia 33 3 6 2 3" xfId="25147" xr:uid="{00000000-0005-0000-0000-000091330000}"/>
    <cellStyle name="Migliaia 33 3 6 3" xfId="17194" xr:uid="{00000000-0005-0000-0000-000092330000}"/>
    <cellStyle name="Migliaia 33 3 6 4" xfId="22496" xr:uid="{00000000-0005-0000-0000-000093330000}"/>
    <cellStyle name="Migliaia 33 3 7" xfId="3498" xr:uid="{00000000-0005-0000-0000-000094330000}"/>
    <cellStyle name="Migliaia 33 3 7 2" xfId="14028" xr:uid="{00000000-0005-0000-0000-000095330000}"/>
    <cellStyle name="Migliaia 33 3 7 2 2" xfId="19846" xr:uid="{00000000-0005-0000-0000-000096330000}"/>
    <cellStyle name="Migliaia 33 3 7 2 3" xfId="25148" xr:uid="{00000000-0005-0000-0000-000097330000}"/>
    <cellStyle name="Migliaia 33 3 7 3" xfId="17195" xr:uid="{00000000-0005-0000-0000-000098330000}"/>
    <cellStyle name="Migliaia 33 3 7 4" xfId="22497" xr:uid="{00000000-0005-0000-0000-000099330000}"/>
    <cellStyle name="Migliaia 33 3 8" xfId="3499" xr:uid="{00000000-0005-0000-0000-00009A330000}"/>
    <cellStyle name="Migliaia 33 3 8 2" xfId="14029" xr:uid="{00000000-0005-0000-0000-00009B330000}"/>
    <cellStyle name="Migliaia 33 3 8 2 2" xfId="19847" xr:uid="{00000000-0005-0000-0000-00009C330000}"/>
    <cellStyle name="Migliaia 33 3 8 2 3" xfId="25149" xr:uid="{00000000-0005-0000-0000-00009D330000}"/>
    <cellStyle name="Migliaia 33 3 8 3" xfId="17196" xr:uid="{00000000-0005-0000-0000-00009E330000}"/>
    <cellStyle name="Migliaia 33 3 8 4" xfId="22498"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30" xr:uid="{00000000-0005-0000-0000-0000A3330000}"/>
    <cellStyle name="Migliaia 33 4 2 2 2 2" xfId="19848" xr:uid="{00000000-0005-0000-0000-0000A4330000}"/>
    <cellStyle name="Migliaia 33 4 2 2 2 3" xfId="25150" xr:uid="{00000000-0005-0000-0000-0000A5330000}"/>
    <cellStyle name="Migliaia 33 4 2 2 3" xfId="17197" xr:uid="{00000000-0005-0000-0000-0000A6330000}"/>
    <cellStyle name="Migliaia 33 4 2 2 4" xfId="22499" xr:uid="{00000000-0005-0000-0000-0000A7330000}"/>
    <cellStyle name="Migliaia 33 4 2 3" xfId="3503" xr:uid="{00000000-0005-0000-0000-0000A8330000}"/>
    <cellStyle name="Migliaia 33 4 2 3 2" xfId="14031" xr:uid="{00000000-0005-0000-0000-0000A9330000}"/>
    <cellStyle name="Migliaia 33 4 2 3 2 2" xfId="19849" xr:uid="{00000000-0005-0000-0000-0000AA330000}"/>
    <cellStyle name="Migliaia 33 4 2 3 2 3" xfId="25151" xr:uid="{00000000-0005-0000-0000-0000AB330000}"/>
    <cellStyle name="Migliaia 33 4 2 3 3" xfId="17198" xr:uid="{00000000-0005-0000-0000-0000AC330000}"/>
    <cellStyle name="Migliaia 33 4 2 3 4" xfId="22500" xr:uid="{00000000-0005-0000-0000-0000AD330000}"/>
    <cellStyle name="Migliaia 33 4 3" xfId="3504" xr:uid="{00000000-0005-0000-0000-0000AE330000}"/>
    <cellStyle name="Migliaia 33 4 3 2" xfId="14032" xr:uid="{00000000-0005-0000-0000-0000AF330000}"/>
    <cellStyle name="Migliaia 33 4 3 2 2" xfId="19850" xr:uid="{00000000-0005-0000-0000-0000B0330000}"/>
    <cellStyle name="Migliaia 33 4 3 2 3" xfId="25152" xr:uid="{00000000-0005-0000-0000-0000B1330000}"/>
    <cellStyle name="Migliaia 33 4 3 3" xfId="17199" xr:uid="{00000000-0005-0000-0000-0000B2330000}"/>
    <cellStyle name="Migliaia 33 4 3 4" xfId="22501" xr:uid="{00000000-0005-0000-0000-0000B3330000}"/>
    <cellStyle name="Migliaia 33 4 4" xfId="3505" xr:uid="{00000000-0005-0000-0000-0000B4330000}"/>
    <cellStyle name="Migliaia 33 4 4 2" xfId="14033" xr:uid="{00000000-0005-0000-0000-0000B5330000}"/>
    <cellStyle name="Migliaia 33 4 4 2 2" xfId="19851" xr:uid="{00000000-0005-0000-0000-0000B6330000}"/>
    <cellStyle name="Migliaia 33 4 4 2 3" xfId="25153" xr:uid="{00000000-0005-0000-0000-0000B7330000}"/>
    <cellStyle name="Migliaia 33 4 4 3" xfId="17200" xr:uid="{00000000-0005-0000-0000-0000B8330000}"/>
    <cellStyle name="Migliaia 33 4 4 4" xfId="22502" xr:uid="{00000000-0005-0000-0000-0000B9330000}"/>
    <cellStyle name="Migliaia 33 4 5" xfId="3506" xr:uid="{00000000-0005-0000-0000-0000BA330000}"/>
    <cellStyle name="Migliaia 33 4 5 2" xfId="14034" xr:uid="{00000000-0005-0000-0000-0000BB330000}"/>
    <cellStyle name="Migliaia 33 4 5 2 2" xfId="19852" xr:uid="{00000000-0005-0000-0000-0000BC330000}"/>
    <cellStyle name="Migliaia 33 4 5 2 3" xfId="25154" xr:uid="{00000000-0005-0000-0000-0000BD330000}"/>
    <cellStyle name="Migliaia 33 4 5 3" xfId="17201" xr:uid="{00000000-0005-0000-0000-0000BE330000}"/>
    <cellStyle name="Migliaia 33 4 5 4" xfId="22503" xr:uid="{00000000-0005-0000-0000-0000BF330000}"/>
    <cellStyle name="Migliaia 33 4 6" xfId="3507" xr:uid="{00000000-0005-0000-0000-0000C0330000}"/>
    <cellStyle name="Migliaia 33 4 6 2" xfId="14035" xr:uid="{00000000-0005-0000-0000-0000C1330000}"/>
    <cellStyle name="Migliaia 33 4 6 2 2" xfId="19853" xr:uid="{00000000-0005-0000-0000-0000C2330000}"/>
    <cellStyle name="Migliaia 33 4 6 2 3" xfId="25155" xr:uid="{00000000-0005-0000-0000-0000C3330000}"/>
    <cellStyle name="Migliaia 33 4 6 3" xfId="17202" xr:uid="{00000000-0005-0000-0000-0000C4330000}"/>
    <cellStyle name="Migliaia 33 4 6 4" xfId="22504" xr:uid="{00000000-0005-0000-0000-0000C5330000}"/>
    <cellStyle name="Migliaia 33 4 7" xfId="3508" xr:uid="{00000000-0005-0000-0000-0000C6330000}"/>
    <cellStyle name="Migliaia 33 4 7 2" xfId="14036" xr:uid="{00000000-0005-0000-0000-0000C7330000}"/>
    <cellStyle name="Migliaia 33 4 7 2 2" xfId="19854" xr:uid="{00000000-0005-0000-0000-0000C8330000}"/>
    <cellStyle name="Migliaia 33 4 7 2 3" xfId="25156" xr:uid="{00000000-0005-0000-0000-0000C9330000}"/>
    <cellStyle name="Migliaia 33 4 7 3" xfId="17203" xr:uid="{00000000-0005-0000-0000-0000CA330000}"/>
    <cellStyle name="Migliaia 33 4 7 4" xfId="22505" xr:uid="{00000000-0005-0000-0000-0000CB330000}"/>
    <cellStyle name="Migliaia 33 5" xfId="3509" xr:uid="{00000000-0005-0000-0000-0000CC330000}"/>
    <cellStyle name="Migliaia 33 5 2" xfId="3510" xr:uid="{00000000-0005-0000-0000-0000CD330000}"/>
    <cellStyle name="Migliaia 33 5 2 2" xfId="14037" xr:uid="{00000000-0005-0000-0000-0000CE330000}"/>
    <cellStyle name="Migliaia 33 5 2 2 2" xfId="19855" xr:uid="{00000000-0005-0000-0000-0000CF330000}"/>
    <cellStyle name="Migliaia 33 5 2 2 3" xfId="25157" xr:uid="{00000000-0005-0000-0000-0000D0330000}"/>
    <cellStyle name="Migliaia 33 5 2 3" xfId="17204" xr:uid="{00000000-0005-0000-0000-0000D1330000}"/>
    <cellStyle name="Migliaia 33 5 2 4" xfId="22506" xr:uid="{00000000-0005-0000-0000-0000D2330000}"/>
    <cellStyle name="Migliaia 33 5 3" xfId="3511" xr:uid="{00000000-0005-0000-0000-0000D3330000}"/>
    <cellStyle name="Migliaia 33 5 3 2" xfId="14038" xr:uid="{00000000-0005-0000-0000-0000D4330000}"/>
    <cellStyle name="Migliaia 33 5 3 2 2" xfId="19856" xr:uid="{00000000-0005-0000-0000-0000D5330000}"/>
    <cellStyle name="Migliaia 33 5 3 2 3" xfId="25158" xr:uid="{00000000-0005-0000-0000-0000D6330000}"/>
    <cellStyle name="Migliaia 33 5 3 3" xfId="17205" xr:uid="{00000000-0005-0000-0000-0000D7330000}"/>
    <cellStyle name="Migliaia 33 5 3 4" xfId="22507" xr:uid="{00000000-0005-0000-0000-0000D8330000}"/>
    <cellStyle name="Migliaia 33 5 4" xfId="3512" xr:uid="{00000000-0005-0000-0000-0000D9330000}"/>
    <cellStyle name="Migliaia 33 5 4 2" xfId="14039" xr:uid="{00000000-0005-0000-0000-0000DA330000}"/>
    <cellStyle name="Migliaia 33 5 4 2 2" xfId="19857" xr:uid="{00000000-0005-0000-0000-0000DB330000}"/>
    <cellStyle name="Migliaia 33 5 4 2 3" xfId="25159" xr:uid="{00000000-0005-0000-0000-0000DC330000}"/>
    <cellStyle name="Migliaia 33 5 4 3" xfId="17206" xr:uid="{00000000-0005-0000-0000-0000DD330000}"/>
    <cellStyle name="Migliaia 33 5 4 4" xfId="22508" xr:uid="{00000000-0005-0000-0000-0000DE330000}"/>
    <cellStyle name="Migliaia 33 5 5" xfId="3513" xr:uid="{00000000-0005-0000-0000-0000DF330000}"/>
    <cellStyle name="Migliaia 33 5 5 2" xfId="14040" xr:uid="{00000000-0005-0000-0000-0000E0330000}"/>
    <cellStyle name="Migliaia 33 5 5 2 2" xfId="19858" xr:uid="{00000000-0005-0000-0000-0000E1330000}"/>
    <cellStyle name="Migliaia 33 5 5 2 3" xfId="25160" xr:uid="{00000000-0005-0000-0000-0000E2330000}"/>
    <cellStyle name="Migliaia 33 5 5 3" xfId="17207" xr:uid="{00000000-0005-0000-0000-0000E3330000}"/>
    <cellStyle name="Migliaia 33 5 5 4" xfId="22509" xr:uid="{00000000-0005-0000-0000-0000E4330000}"/>
    <cellStyle name="Migliaia 33 5 6" xfId="3514" xr:uid="{00000000-0005-0000-0000-0000E5330000}"/>
    <cellStyle name="Migliaia 33 5 6 2" xfId="14041" xr:uid="{00000000-0005-0000-0000-0000E6330000}"/>
    <cellStyle name="Migliaia 33 5 6 2 2" xfId="19859" xr:uid="{00000000-0005-0000-0000-0000E7330000}"/>
    <cellStyle name="Migliaia 33 5 6 2 3" xfId="25161" xr:uid="{00000000-0005-0000-0000-0000E8330000}"/>
    <cellStyle name="Migliaia 33 5 6 3" xfId="17208" xr:uid="{00000000-0005-0000-0000-0000E9330000}"/>
    <cellStyle name="Migliaia 33 5 6 4" xfId="22510" xr:uid="{00000000-0005-0000-0000-0000EA330000}"/>
    <cellStyle name="Migliaia 33 6" xfId="3515" xr:uid="{00000000-0005-0000-0000-0000EB330000}"/>
    <cellStyle name="Migliaia 33 6 2" xfId="12135" xr:uid="{00000000-0005-0000-0000-0000EC330000}"/>
    <cellStyle name="Migliaia 33 6 3" xfId="12136" xr:uid="{00000000-0005-0000-0000-0000ED330000}"/>
    <cellStyle name="Migliaia 33 6 3 2" xfId="15647" xr:uid="{00000000-0005-0000-0000-0000EE330000}"/>
    <cellStyle name="Migliaia 33 6 3 2 2" xfId="20993" xr:uid="{00000000-0005-0000-0000-0000EF330000}"/>
    <cellStyle name="Migliaia 33 6 3 2 3" xfId="26295" xr:uid="{00000000-0005-0000-0000-0000F0330000}"/>
    <cellStyle name="Migliaia 33 6 3 3" xfId="18342" xr:uid="{00000000-0005-0000-0000-0000F1330000}"/>
    <cellStyle name="Migliaia 33 6 3 4" xfId="23644" xr:uid="{00000000-0005-0000-0000-0000F2330000}"/>
    <cellStyle name="Migliaia 33 6 4" xfId="14042" xr:uid="{00000000-0005-0000-0000-0000F3330000}"/>
    <cellStyle name="Migliaia 33 6 4 2" xfId="19860" xr:uid="{00000000-0005-0000-0000-0000F4330000}"/>
    <cellStyle name="Migliaia 33 6 4 3" xfId="25162" xr:uid="{00000000-0005-0000-0000-0000F5330000}"/>
    <cellStyle name="Migliaia 33 6 5" xfId="17209" xr:uid="{00000000-0005-0000-0000-0000F6330000}"/>
    <cellStyle name="Migliaia 33 6 6" xfId="22511" xr:uid="{00000000-0005-0000-0000-0000F7330000}"/>
    <cellStyle name="Migliaia 33 7" xfId="3516" xr:uid="{00000000-0005-0000-0000-0000F8330000}"/>
    <cellStyle name="Migliaia 33 7 2" xfId="12137" xr:uid="{00000000-0005-0000-0000-0000F9330000}"/>
    <cellStyle name="Migliaia 33 7 2 2" xfId="15648" xr:uid="{00000000-0005-0000-0000-0000FA330000}"/>
    <cellStyle name="Migliaia 33 7 2 2 2" xfId="20994" xr:uid="{00000000-0005-0000-0000-0000FB330000}"/>
    <cellStyle name="Migliaia 33 7 2 2 3" xfId="26296" xr:uid="{00000000-0005-0000-0000-0000FC330000}"/>
    <cellStyle name="Migliaia 33 7 2 3" xfId="18343" xr:uid="{00000000-0005-0000-0000-0000FD330000}"/>
    <cellStyle name="Migliaia 33 7 2 4" xfId="23645" xr:uid="{00000000-0005-0000-0000-0000FE330000}"/>
    <cellStyle name="Migliaia 33 7 3" xfId="14043" xr:uid="{00000000-0005-0000-0000-0000FF330000}"/>
    <cellStyle name="Migliaia 33 7 3 2" xfId="19861" xr:uid="{00000000-0005-0000-0000-000000340000}"/>
    <cellStyle name="Migliaia 33 7 3 3" xfId="25163" xr:uid="{00000000-0005-0000-0000-000001340000}"/>
    <cellStyle name="Migliaia 33 7 4" xfId="17210" xr:uid="{00000000-0005-0000-0000-000002340000}"/>
    <cellStyle name="Migliaia 33 7 5" xfId="22512" xr:uid="{00000000-0005-0000-0000-000003340000}"/>
    <cellStyle name="Migliaia 33 8" xfId="3517" xr:uid="{00000000-0005-0000-0000-000004340000}"/>
    <cellStyle name="Migliaia 33 8 2" xfId="12138" xr:uid="{00000000-0005-0000-0000-000005340000}"/>
    <cellStyle name="Migliaia 33 8 2 2" xfId="15649" xr:uid="{00000000-0005-0000-0000-000006340000}"/>
    <cellStyle name="Migliaia 33 8 2 2 2" xfId="20995" xr:uid="{00000000-0005-0000-0000-000007340000}"/>
    <cellStyle name="Migliaia 33 8 2 2 3" xfId="26297" xr:uid="{00000000-0005-0000-0000-000008340000}"/>
    <cellStyle name="Migliaia 33 8 2 3" xfId="18344" xr:uid="{00000000-0005-0000-0000-000009340000}"/>
    <cellStyle name="Migliaia 33 8 2 4" xfId="23646" xr:uid="{00000000-0005-0000-0000-00000A340000}"/>
    <cellStyle name="Migliaia 33 8 3" xfId="14044" xr:uid="{00000000-0005-0000-0000-00000B340000}"/>
    <cellStyle name="Migliaia 33 8 3 2" xfId="19862" xr:uid="{00000000-0005-0000-0000-00000C340000}"/>
    <cellStyle name="Migliaia 33 8 3 3" xfId="25164" xr:uid="{00000000-0005-0000-0000-00000D340000}"/>
    <cellStyle name="Migliaia 33 8 4" xfId="17211" xr:uid="{00000000-0005-0000-0000-00000E340000}"/>
    <cellStyle name="Migliaia 33 8 5" xfId="22513" xr:uid="{00000000-0005-0000-0000-00000F340000}"/>
    <cellStyle name="Migliaia 33 9" xfId="3518" xr:uid="{00000000-0005-0000-0000-000010340000}"/>
    <cellStyle name="Migliaia 33 9 2" xfId="14045" xr:uid="{00000000-0005-0000-0000-000011340000}"/>
    <cellStyle name="Migliaia 33 9 2 2" xfId="19863" xr:uid="{00000000-0005-0000-0000-000012340000}"/>
    <cellStyle name="Migliaia 33 9 2 3" xfId="25165" xr:uid="{00000000-0005-0000-0000-000013340000}"/>
    <cellStyle name="Migliaia 33 9 3" xfId="17212" xr:uid="{00000000-0005-0000-0000-000014340000}"/>
    <cellStyle name="Migliaia 33 9 4" xfId="22514" xr:uid="{00000000-0005-0000-0000-000015340000}"/>
    <cellStyle name="Migliaia 34" xfId="304" xr:uid="{00000000-0005-0000-0000-000016340000}"/>
    <cellStyle name="Migliaia 34 10" xfId="14046" xr:uid="{00000000-0005-0000-0000-000017340000}"/>
    <cellStyle name="Migliaia 34 10 2" xfId="19864" xr:uid="{00000000-0005-0000-0000-000018340000}"/>
    <cellStyle name="Migliaia 34 10 3" xfId="25166" xr:uid="{00000000-0005-0000-0000-000019340000}"/>
    <cellStyle name="Migliaia 34 11" xfId="17213" xr:uid="{00000000-0005-0000-0000-00001A340000}"/>
    <cellStyle name="Migliaia 34 12" xfId="22515"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7" xr:uid="{00000000-0005-0000-0000-000020340000}"/>
    <cellStyle name="Migliaia 34 2 2 2 2 2" xfId="19865" xr:uid="{00000000-0005-0000-0000-000021340000}"/>
    <cellStyle name="Migliaia 34 2 2 2 2 3" xfId="25167" xr:uid="{00000000-0005-0000-0000-000022340000}"/>
    <cellStyle name="Migliaia 34 2 2 2 3" xfId="17214" xr:uid="{00000000-0005-0000-0000-000023340000}"/>
    <cellStyle name="Migliaia 34 2 2 2 4" xfId="22516" xr:uid="{00000000-0005-0000-0000-000024340000}"/>
    <cellStyle name="Migliaia 34 2 2 3" xfId="12139" xr:uid="{00000000-0005-0000-0000-000025340000}"/>
    <cellStyle name="Migliaia 34 2 2 3 2" xfId="15650" xr:uid="{00000000-0005-0000-0000-000026340000}"/>
    <cellStyle name="Migliaia 34 2 2 3 2 2" xfId="20996" xr:uid="{00000000-0005-0000-0000-000027340000}"/>
    <cellStyle name="Migliaia 34 2 2 3 2 3" xfId="26298" xr:uid="{00000000-0005-0000-0000-000028340000}"/>
    <cellStyle name="Migliaia 34 2 2 3 3" xfId="18345" xr:uid="{00000000-0005-0000-0000-000029340000}"/>
    <cellStyle name="Migliaia 34 2 2 3 4" xfId="23647" xr:uid="{00000000-0005-0000-0000-00002A340000}"/>
    <cellStyle name="Migliaia 34 2 3" xfId="3523" xr:uid="{00000000-0005-0000-0000-00002B340000}"/>
    <cellStyle name="Migliaia 34 2 3 2" xfId="12140" xr:uid="{00000000-0005-0000-0000-00002C340000}"/>
    <cellStyle name="Migliaia 34 2 3 2 2" xfId="15651" xr:uid="{00000000-0005-0000-0000-00002D340000}"/>
    <cellStyle name="Migliaia 34 2 3 2 2 2" xfId="20997" xr:uid="{00000000-0005-0000-0000-00002E340000}"/>
    <cellStyle name="Migliaia 34 2 3 2 2 3" xfId="26299" xr:uid="{00000000-0005-0000-0000-00002F340000}"/>
    <cellStyle name="Migliaia 34 2 3 2 3" xfId="18346" xr:uid="{00000000-0005-0000-0000-000030340000}"/>
    <cellStyle name="Migliaia 34 2 3 2 4" xfId="23648" xr:uid="{00000000-0005-0000-0000-000031340000}"/>
    <cellStyle name="Migliaia 34 2 3 3" xfId="14048" xr:uid="{00000000-0005-0000-0000-000032340000}"/>
    <cellStyle name="Migliaia 34 2 3 3 2" xfId="19866" xr:uid="{00000000-0005-0000-0000-000033340000}"/>
    <cellStyle name="Migliaia 34 2 3 3 3" xfId="25168" xr:uid="{00000000-0005-0000-0000-000034340000}"/>
    <cellStyle name="Migliaia 34 2 3 4" xfId="17215" xr:uid="{00000000-0005-0000-0000-000035340000}"/>
    <cellStyle name="Migliaia 34 2 3 5" xfId="22517" xr:uid="{00000000-0005-0000-0000-000036340000}"/>
    <cellStyle name="Migliaia 34 2 4" xfId="3524" xr:uid="{00000000-0005-0000-0000-000037340000}"/>
    <cellStyle name="Migliaia 34 2 4 2" xfId="14049" xr:uid="{00000000-0005-0000-0000-000038340000}"/>
    <cellStyle name="Migliaia 34 2 4 2 2" xfId="19867" xr:uid="{00000000-0005-0000-0000-000039340000}"/>
    <cellStyle name="Migliaia 34 2 4 2 3" xfId="25169" xr:uid="{00000000-0005-0000-0000-00003A340000}"/>
    <cellStyle name="Migliaia 34 2 4 3" xfId="17216" xr:uid="{00000000-0005-0000-0000-00003B340000}"/>
    <cellStyle name="Migliaia 34 2 4 4" xfId="22518" xr:uid="{00000000-0005-0000-0000-00003C340000}"/>
    <cellStyle name="Migliaia 34 2 5" xfId="3525" xr:uid="{00000000-0005-0000-0000-00003D340000}"/>
    <cellStyle name="Migliaia 34 2 5 2" xfId="14050" xr:uid="{00000000-0005-0000-0000-00003E340000}"/>
    <cellStyle name="Migliaia 34 2 5 2 2" xfId="19868" xr:uid="{00000000-0005-0000-0000-00003F340000}"/>
    <cellStyle name="Migliaia 34 2 5 2 3" xfId="25170" xr:uid="{00000000-0005-0000-0000-000040340000}"/>
    <cellStyle name="Migliaia 34 2 5 3" xfId="17217" xr:uid="{00000000-0005-0000-0000-000041340000}"/>
    <cellStyle name="Migliaia 34 2 5 4" xfId="22519" xr:uid="{00000000-0005-0000-0000-000042340000}"/>
    <cellStyle name="Migliaia 34 2 6" xfId="3526" xr:uid="{00000000-0005-0000-0000-000043340000}"/>
    <cellStyle name="Migliaia 34 2 6 2" xfId="14051" xr:uid="{00000000-0005-0000-0000-000044340000}"/>
    <cellStyle name="Migliaia 34 2 6 2 2" xfId="19869" xr:uid="{00000000-0005-0000-0000-000045340000}"/>
    <cellStyle name="Migliaia 34 2 6 2 3" xfId="25171" xr:uid="{00000000-0005-0000-0000-000046340000}"/>
    <cellStyle name="Migliaia 34 2 6 3" xfId="17218" xr:uid="{00000000-0005-0000-0000-000047340000}"/>
    <cellStyle name="Migliaia 34 2 6 4" xfId="22520"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2" xr:uid="{00000000-0005-0000-0000-00004E340000}"/>
    <cellStyle name="Migliaia 34 3 2 2 2 2 2" xfId="19870" xr:uid="{00000000-0005-0000-0000-00004F340000}"/>
    <cellStyle name="Migliaia 34 3 2 2 2 2 3" xfId="25172" xr:uid="{00000000-0005-0000-0000-000050340000}"/>
    <cellStyle name="Migliaia 34 3 2 2 2 3" xfId="17219" xr:uid="{00000000-0005-0000-0000-000051340000}"/>
    <cellStyle name="Migliaia 34 3 2 2 2 4" xfId="22521" xr:uid="{00000000-0005-0000-0000-000052340000}"/>
    <cellStyle name="Migliaia 34 3 2 3" xfId="3531" xr:uid="{00000000-0005-0000-0000-000053340000}"/>
    <cellStyle name="Migliaia 34 3 2 3 2" xfId="14053" xr:uid="{00000000-0005-0000-0000-000054340000}"/>
    <cellStyle name="Migliaia 34 3 2 3 2 2" xfId="19871" xr:uid="{00000000-0005-0000-0000-000055340000}"/>
    <cellStyle name="Migliaia 34 3 2 3 2 3" xfId="25173" xr:uid="{00000000-0005-0000-0000-000056340000}"/>
    <cellStyle name="Migliaia 34 3 2 3 3" xfId="17220" xr:uid="{00000000-0005-0000-0000-000057340000}"/>
    <cellStyle name="Migliaia 34 3 2 3 4" xfId="22522" xr:uid="{00000000-0005-0000-0000-000058340000}"/>
    <cellStyle name="Migliaia 34 3 2 4" xfId="3532" xr:uid="{00000000-0005-0000-0000-000059340000}"/>
    <cellStyle name="Migliaia 34 3 2 4 2" xfId="14054" xr:uid="{00000000-0005-0000-0000-00005A340000}"/>
    <cellStyle name="Migliaia 34 3 2 4 2 2" xfId="19872" xr:uid="{00000000-0005-0000-0000-00005B340000}"/>
    <cellStyle name="Migliaia 34 3 2 4 2 3" xfId="25174" xr:uid="{00000000-0005-0000-0000-00005C340000}"/>
    <cellStyle name="Migliaia 34 3 2 4 3" xfId="17221" xr:uid="{00000000-0005-0000-0000-00005D340000}"/>
    <cellStyle name="Migliaia 34 3 2 4 4" xfId="22523" xr:uid="{00000000-0005-0000-0000-00005E340000}"/>
    <cellStyle name="Migliaia 34 3 2 5" xfId="3533" xr:uid="{00000000-0005-0000-0000-00005F340000}"/>
    <cellStyle name="Migliaia 34 3 2 5 2" xfId="14055" xr:uid="{00000000-0005-0000-0000-000060340000}"/>
    <cellStyle name="Migliaia 34 3 2 5 2 2" xfId="19873" xr:uid="{00000000-0005-0000-0000-000061340000}"/>
    <cellStyle name="Migliaia 34 3 2 5 2 3" xfId="25175" xr:uid="{00000000-0005-0000-0000-000062340000}"/>
    <cellStyle name="Migliaia 34 3 2 5 3" xfId="17222" xr:uid="{00000000-0005-0000-0000-000063340000}"/>
    <cellStyle name="Migliaia 34 3 2 5 4" xfId="22524" xr:uid="{00000000-0005-0000-0000-000064340000}"/>
    <cellStyle name="Migliaia 34 3 2 6" xfId="3534" xr:uid="{00000000-0005-0000-0000-000065340000}"/>
    <cellStyle name="Migliaia 34 3 2 6 2" xfId="14056" xr:uid="{00000000-0005-0000-0000-000066340000}"/>
    <cellStyle name="Migliaia 34 3 2 6 2 2" xfId="19874" xr:uid="{00000000-0005-0000-0000-000067340000}"/>
    <cellStyle name="Migliaia 34 3 2 6 2 3" xfId="25176" xr:uid="{00000000-0005-0000-0000-000068340000}"/>
    <cellStyle name="Migliaia 34 3 2 6 3" xfId="17223" xr:uid="{00000000-0005-0000-0000-000069340000}"/>
    <cellStyle name="Migliaia 34 3 2 6 4" xfId="22525" xr:uid="{00000000-0005-0000-0000-00006A340000}"/>
    <cellStyle name="Migliaia 34 3 3" xfId="3535" xr:uid="{00000000-0005-0000-0000-00006B340000}"/>
    <cellStyle name="Migliaia 34 3 3 2" xfId="3536" xr:uid="{00000000-0005-0000-0000-00006C340000}"/>
    <cellStyle name="Migliaia 34 3 3 2 2" xfId="14058" xr:uid="{00000000-0005-0000-0000-00006D340000}"/>
    <cellStyle name="Migliaia 34 3 3 2 2 2" xfId="19876" xr:uid="{00000000-0005-0000-0000-00006E340000}"/>
    <cellStyle name="Migliaia 34 3 3 2 2 3" xfId="25178" xr:uid="{00000000-0005-0000-0000-00006F340000}"/>
    <cellStyle name="Migliaia 34 3 3 2 3" xfId="17225" xr:uid="{00000000-0005-0000-0000-000070340000}"/>
    <cellStyle name="Migliaia 34 3 3 2 4" xfId="22527" xr:uid="{00000000-0005-0000-0000-000071340000}"/>
    <cellStyle name="Migliaia 34 3 3 3" xfId="3537" xr:uid="{00000000-0005-0000-0000-000072340000}"/>
    <cellStyle name="Migliaia 34 3 3 3 2" xfId="14059" xr:uid="{00000000-0005-0000-0000-000073340000}"/>
    <cellStyle name="Migliaia 34 3 3 3 2 2" xfId="19877" xr:uid="{00000000-0005-0000-0000-000074340000}"/>
    <cellStyle name="Migliaia 34 3 3 3 2 3" xfId="25179" xr:uid="{00000000-0005-0000-0000-000075340000}"/>
    <cellStyle name="Migliaia 34 3 3 3 3" xfId="17226" xr:uid="{00000000-0005-0000-0000-000076340000}"/>
    <cellStyle name="Migliaia 34 3 3 3 4" xfId="22528" xr:uid="{00000000-0005-0000-0000-000077340000}"/>
    <cellStyle name="Migliaia 34 3 3 4" xfId="3538" xr:uid="{00000000-0005-0000-0000-000078340000}"/>
    <cellStyle name="Migliaia 34 3 3 4 2" xfId="14060" xr:uid="{00000000-0005-0000-0000-000079340000}"/>
    <cellStyle name="Migliaia 34 3 3 4 2 2" xfId="19878" xr:uid="{00000000-0005-0000-0000-00007A340000}"/>
    <cellStyle name="Migliaia 34 3 3 4 2 3" xfId="25180" xr:uid="{00000000-0005-0000-0000-00007B340000}"/>
    <cellStyle name="Migliaia 34 3 3 4 3" xfId="17227" xr:uid="{00000000-0005-0000-0000-00007C340000}"/>
    <cellStyle name="Migliaia 34 3 3 4 4" xfId="22529" xr:uid="{00000000-0005-0000-0000-00007D340000}"/>
    <cellStyle name="Migliaia 34 3 3 5" xfId="3539" xr:uid="{00000000-0005-0000-0000-00007E340000}"/>
    <cellStyle name="Migliaia 34 3 3 5 2" xfId="14061" xr:uid="{00000000-0005-0000-0000-00007F340000}"/>
    <cellStyle name="Migliaia 34 3 3 5 2 2" xfId="19879" xr:uid="{00000000-0005-0000-0000-000080340000}"/>
    <cellStyle name="Migliaia 34 3 3 5 2 3" xfId="25181" xr:uid="{00000000-0005-0000-0000-000081340000}"/>
    <cellStyle name="Migliaia 34 3 3 5 3" xfId="17228" xr:uid="{00000000-0005-0000-0000-000082340000}"/>
    <cellStyle name="Migliaia 34 3 3 5 4" xfId="22530" xr:uid="{00000000-0005-0000-0000-000083340000}"/>
    <cellStyle name="Migliaia 34 3 3 6" xfId="14057" xr:uid="{00000000-0005-0000-0000-000084340000}"/>
    <cellStyle name="Migliaia 34 3 3 6 2" xfId="19875" xr:uid="{00000000-0005-0000-0000-000085340000}"/>
    <cellStyle name="Migliaia 34 3 3 6 3" xfId="25177" xr:uid="{00000000-0005-0000-0000-000086340000}"/>
    <cellStyle name="Migliaia 34 3 3 7" xfId="17224" xr:uid="{00000000-0005-0000-0000-000087340000}"/>
    <cellStyle name="Migliaia 34 3 3 8" xfId="22526" xr:uid="{00000000-0005-0000-0000-000088340000}"/>
    <cellStyle name="Migliaia 34 3 4" xfId="3540" xr:uid="{00000000-0005-0000-0000-000089340000}"/>
    <cellStyle name="Migliaia 34 3 4 2" xfId="12141" xr:uid="{00000000-0005-0000-0000-00008A340000}"/>
    <cellStyle name="Migliaia 34 3 4 3" xfId="12142" xr:uid="{00000000-0005-0000-0000-00008B340000}"/>
    <cellStyle name="Migliaia 34 3 4 3 2" xfId="15652" xr:uid="{00000000-0005-0000-0000-00008C340000}"/>
    <cellStyle name="Migliaia 34 3 4 3 2 2" xfId="20998" xr:uid="{00000000-0005-0000-0000-00008D340000}"/>
    <cellStyle name="Migliaia 34 3 4 3 2 3" xfId="26300" xr:uid="{00000000-0005-0000-0000-00008E340000}"/>
    <cellStyle name="Migliaia 34 3 4 3 3" xfId="18347" xr:uid="{00000000-0005-0000-0000-00008F340000}"/>
    <cellStyle name="Migliaia 34 3 4 3 4" xfId="23649" xr:uid="{00000000-0005-0000-0000-000090340000}"/>
    <cellStyle name="Migliaia 34 3 4 4" xfId="14062" xr:uid="{00000000-0005-0000-0000-000091340000}"/>
    <cellStyle name="Migliaia 34 3 4 4 2" xfId="19880" xr:uid="{00000000-0005-0000-0000-000092340000}"/>
    <cellStyle name="Migliaia 34 3 4 4 3" xfId="25182" xr:uid="{00000000-0005-0000-0000-000093340000}"/>
    <cellStyle name="Migliaia 34 3 4 5" xfId="17229" xr:uid="{00000000-0005-0000-0000-000094340000}"/>
    <cellStyle name="Migliaia 34 3 4 6" xfId="22531" xr:uid="{00000000-0005-0000-0000-000095340000}"/>
    <cellStyle name="Migliaia 34 3 5" xfId="3541" xr:uid="{00000000-0005-0000-0000-000096340000}"/>
    <cellStyle name="Migliaia 34 3 5 2" xfId="12143" xr:uid="{00000000-0005-0000-0000-000097340000}"/>
    <cellStyle name="Migliaia 34 3 5 2 2" xfId="15653" xr:uid="{00000000-0005-0000-0000-000098340000}"/>
    <cellStyle name="Migliaia 34 3 5 2 2 2" xfId="20999" xr:uid="{00000000-0005-0000-0000-000099340000}"/>
    <cellStyle name="Migliaia 34 3 5 2 2 3" xfId="26301" xr:uid="{00000000-0005-0000-0000-00009A340000}"/>
    <cellStyle name="Migliaia 34 3 5 2 3" xfId="18348" xr:uid="{00000000-0005-0000-0000-00009B340000}"/>
    <cellStyle name="Migliaia 34 3 5 2 4" xfId="23650" xr:uid="{00000000-0005-0000-0000-00009C340000}"/>
    <cellStyle name="Migliaia 34 3 5 3" xfId="14063" xr:uid="{00000000-0005-0000-0000-00009D340000}"/>
    <cellStyle name="Migliaia 34 3 5 3 2" xfId="19881" xr:uid="{00000000-0005-0000-0000-00009E340000}"/>
    <cellStyle name="Migliaia 34 3 5 3 3" xfId="25183" xr:uid="{00000000-0005-0000-0000-00009F340000}"/>
    <cellStyle name="Migliaia 34 3 5 4" xfId="17230" xr:uid="{00000000-0005-0000-0000-0000A0340000}"/>
    <cellStyle name="Migliaia 34 3 5 5" xfId="22532" xr:uid="{00000000-0005-0000-0000-0000A1340000}"/>
    <cellStyle name="Migliaia 34 3 6" xfId="3542" xr:uid="{00000000-0005-0000-0000-0000A2340000}"/>
    <cellStyle name="Migliaia 34 3 6 2" xfId="14064" xr:uid="{00000000-0005-0000-0000-0000A3340000}"/>
    <cellStyle name="Migliaia 34 3 6 2 2" xfId="19882" xr:uid="{00000000-0005-0000-0000-0000A4340000}"/>
    <cellStyle name="Migliaia 34 3 6 2 3" xfId="25184" xr:uid="{00000000-0005-0000-0000-0000A5340000}"/>
    <cellStyle name="Migliaia 34 3 6 3" xfId="17231" xr:uid="{00000000-0005-0000-0000-0000A6340000}"/>
    <cellStyle name="Migliaia 34 3 6 4" xfId="22533" xr:uid="{00000000-0005-0000-0000-0000A7340000}"/>
    <cellStyle name="Migliaia 34 3 7" xfId="3543" xr:uid="{00000000-0005-0000-0000-0000A8340000}"/>
    <cellStyle name="Migliaia 34 3 7 2" xfId="14065" xr:uid="{00000000-0005-0000-0000-0000A9340000}"/>
    <cellStyle name="Migliaia 34 3 7 2 2" xfId="19883" xr:uid="{00000000-0005-0000-0000-0000AA340000}"/>
    <cellStyle name="Migliaia 34 3 7 2 3" xfId="25185" xr:uid="{00000000-0005-0000-0000-0000AB340000}"/>
    <cellStyle name="Migliaia 34 3 7 3" xfId="17232" xr:uid="{00000000-0005-0000-0000-0000AC340000}"/>
    <cellStyle name="Migliaia 34 3 7 4" xfId="22534" xr:uid="{00000000-0005-0000-0000-0000AD340000}"/>
    <cellStyle name="Migliaia 34 3 8" xfId="3544" xr:uid="{00000000-0005-0000-0000-0000AE340000}"/>
    <cellStyle name="Migliaia 34 3 8 2" xfId="14066" xr:uid="{00000000-0005-0000-0000-0000AF340000}"/>
    <cellStyle name="Migliaia 34 3 8 2 2" xfId="19884" xr:uid="{00000000-0005-0000-0000-0000B0340000}"/>
    <cellStyle name="Migliaia 34 3 8 2 3" xfId="25186" xr:uid="{00000000-0005-0000-0000-0000B1340000}"/>
    <cellStyle name="Migliaia 34 3 8 3" xfId="17233" xr:uid="{00000000-0005-0000-0000-0000B2340000}"/>
    <cellStyle name="Migliaia 34 3 8 4" xfId="22535"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7" xr:uid="{00000000-0005-0000-0000-0000B7340000}"/>
    <cellStyle name="Migliaia 34 4 2 2 2 2" xfId="19885" xr:uid="{00000000-0005-0000-0000-0000B8340000}"/>
    <cellStyle name="Migliaia 34 4 2 2 2 3" xfId="25187" xr:uid="{00000000-0005-0000-0000-0000B9340000}"/>
    <cellStyle name="Migliaia 34 4 2 2 3" xfId="17234" xr:uid="{00000000-0005-0000-0000-0000BA340000}"/>
    <cellStyle name="Migliaia 34 4 2 2 4" xfId="22536" xr:uid="{00000000-0005-0000-0000-0000BB340000}"/>
    <cellStyle name="Migliaia 34 4 2 3" xfId="3548" xr:uid="{00000000-0005-0000-0000-0000BC340000}"/>
    <cellStyle name="Migliaia 34 4 2 3 2" xfId="14068" xr:uid="{00000000-0005-0000-0000-0000BD340000}"/>
    <cellStyle name="Migliaia 34 4 2 3 2 2" xfId="19886" xr:uid="{00000000-0005-0000-0000-0000BE340000}"/>
    <cellStyle name="Migliaia 34 4 2 3 2 3" xfId="25188" xr:uid="{00000000-0005-0000-0000-0000BF340000}"/>
    <cellStyle name="Migliaia 34 4 2 3 3" xfId="17235" xr:uid="{00000000-0005-0000-0000-0000C0340000}"/>
    <cellStyle name="Migliaia 34 4 2 3 4" xfId="22537" xr:uid="{00000000-0005-0000-0000-0000C1340000}"/>
    <cellStyle name="Migliaia 34 4 3" xfId="3549" xr:uid="{00000000-0005-0000-0000-0000C2340000}"/>
    <cellStyle name="Migliaia 34 4 3 2" xfId="14069" xr:uid="{00000000-0005-0000-0000-0000C3340000}"/>
    <cellStyle name="Migliaia 34 4 3 2 2" xfId="19887" xr:uid="{00000000-0005-0000-0000-0000C4340000}"/>
    <cellStyle name="Migliaia 34 4 3 2 3" xfId="25189" xr:uid="{00000000-0005-0000-0000-0000C5340000}"/>
    <cellStyle name="Migliaia 34 4 3 3" xfId="17236" xr:uid="{00000000-0005-0000-0000-0000C6340000}"/>
    <cellStyle name="Migliaia 34 4 3 4" xfId="22538" xr:uid="{00000000-0005-0000-0000-0000C7340000}"/>
    <cellStyle name="Migliaia 34 4 4" xfId="3550" xr:uid="{00000000-0005-0000-0000-0000C8340000}"/>
    <cellStyle name="Migliaia 34 4 4 2" xfId="14070" xr:uid="{00000000-0005-0000-0000-0000C9340000}"/>
    <cellStyle name="Migliaia 34 4 4 2 2" xfId="19888" xr:uid="{00000000-0005-0000-0000-0000CA340000}"/>
    <cellStyle name="Migliaia 34 4 4 2 3" xfId="25190" xr:uid="{00000000-0005-0000-0000-0000CB340000}"/>
    <cellStyle name="Migliaia 34 4 4 3" xfId="17237" xr:uid="{00000000-0005-0000-0000-0000CC340000}"/>
    <cellStyle name="Migliaia 34 4 4 4" xfId="22539" xr:uid="{00000000-0005-0000-0000-0000CD340000}"/>
    <cellStyle name="Migliaia 34 4 5" xfId="3551" xr:uid="{00000000-0005-0000-0000-0000CE340000}"/>
    <cellStyle name="Migliaia 34 4 5 2" xfId="14071" xr:uid="{00000000-0005-0000-0000-0000CF340000}"/>
    <cellStyle name="Migliaia 34 4 5 2 2" xfId="19889" xr:uid="{00000000-0005-0000-0000-0000D0340000}"/>
    <cellStyle name="Migliaia 34 4 5 2 3" xfId="25191" xr:uid="{00000000-0005-0000-0000-0000D1340000}"/>
    <cellStyle name="Migliaia 34 4 5 3" xfId="17238" xr:uid="{00000000-0005-0000-0000-0000D2340000}"/>
    <cellStyle name="Migliaia 34 4 5 4" xfId="22540" xr:uid="{00000000-0005-0000-0000-0000D3340000}"/>
    <cellStyle name="Migliaia 34 4 6" xfId="3552" xr:uid="{00000000-0005-0000-0000-0000D4340000}"/>
    <cellStyle name="Migliaia 34 4 6 2" xfId="14072" xr:uid="{00000000-0005-0000-0000-0000D5340000}"/>
    <cellStyle name="Migliaia 34 4 6 2 2" xfId="19890" xr:uid="{00000000-0005-0000-0000-0000D6340000}"/>
    <cellStyle name="Migliaia 34 4 6 2 3" xfId="25192" xr:uid="{00000000-0005-0000-0000-0000D7340000}"/>
    <cellStyle name="Migliaia 34 4 6 3" xfId="17239" xr:uid="{00000000-0005-0000-0000-0000D8340000}"/>
    <cellStyle name="Migliaia 34 4 6 4" xfId="22541" xr:uid="{00000000-0005-0000-0000-0000D9340000}"/>
    <cellStyle name="Migliaia 34 4 7" xfId="3553" xr:uid="{00000000-0005-0000-0000-0000DA340000}"/>
    <cellStyle name="Migliaia 34 4 7 2" xfId="14073" xr:uid="{00000000-0005-0000-0000-0000DB340000}"/>
    <cellStyle name="Migliaia 34 4 7 2 2" xfId="19891" xr:uid="{00000000-0005-0000-0000-0000DC340000}"/>
    <cellStyle name="Migliaia 34 4 7 2 3" xfId="25193" xr:uid="{00000000-0005-0000-0000-0000DD340000}"/>
    <cellStyle name="Migliaia 34 4 7 3" xfId="17240" xr:uid="{00000000-0005-0000-0000-0000DE340000}"/>
    <cellStyle name="Migliaia 34 4 7 4" xfId="22542" xr:uid="{00000000-0005-0000-0000-0000DF340000}"/>
    <cellStyle name="Migliaia 34 5" xfId="3554" xr:uid="{00000000-0005-0000-0000-0000E0340000}"/>
    <cellStyle name="Migliaia 34 5 2" xfId="3555" xr:uid="{00000000-0005-0000-0000-0000E1340000}"/>
    <cellStyle name="Migliaia 34 5 2 2" xfId="14074" xr:uid="{00000000-0005-0000-0000-0000E2340000}"/>
    <cellStyle name="Migliaia 34 5 2 2 2" xfId="19892" xr:uid="{00000000-0005-0000-0000-0000E3340000}"/>
    <cellStyle name="Migliaia 34 5 2 2 3" xfId="25194" xr:uid="{00000000-0005-0000-0000-0000E4340000}"/>
    <cellStyle name="Migliaia 34 5 2 3" xfId="17241" xr:uid="{00000000-0005-0000-0000-0000E5340000}"/>
    <cellStyle name="Migliaia 34 5 2 4" xfId="22543" xr:uid="{00000000-0005-0000-0000-0000E6340000}"/>
    <cellStyle name="Migliaia 34 5 3" xfId="3556" xr:uid="{00000000-0005-0000-0000-0000E7340000}"/>
    <cellStyle name="Migliaia 34 5 3 2" xfId="14075" xr:uid="{00000000-0005-0000-0000-0000E8340000}"/>
    <cellStyle name="Migliaia 34 5 3 2 2" xfId="19893" xr:uid="{00000000-0005-0000-0000-0000E9340000}"/>
    <cellStyle name="Migliaia 34 5 3 2 3" xfId="25195" xr:uid="{00000000-0005-0000-0000-0000EA340000}"/>
    <cellStyle name="Migliaia 34 5 3 3" xfId="17242" xr:uid="{00000000-0005-0000-0000-0000EB340000}"/>
    <cellStyle name="Migliaia 34 5 3 4" xfId="22544" xr:uid="{00000000-0005-0000-0000-0000EC340000}"/>
    <cellStyle name="Migliaia 34 5 4" xfId="3557" xr:uid="{00000000-0005-0000-0000-0000ED340000}"/>
    <cellStyle name="Migliaia 34 5 4 2" xfId="14076" xr:uid="{00000000-0005-0000-0000-0000EE340000}"/>
    <cellStyle name="Migliaia 34 5 4 2 2" xfId="19894" xr:uid="{00000000-0005-0000-0000-0000EF340000}"/>
    <cellStyle name="Migliaia 34 5 4 2 3" xfId="25196" xr:uid="{00000000-0005-0000-0000-0000F0340000}"/>
    <cellStyle name="Migliaia 34 5 4 3" xfId="17243" xr:uid="{00000000-0005-0000-0000-0000F1340000}"/>
    <cellStyle name="Migliaia 34 5 4 4" xfId="22545" xr:uid="{00000000-0005-0000-0000-0000F2340000}"/>
    <cellStyle name="Migliaia 34 5 5" xfId="3558" xr:uid="{00000000-0005-0000-0000-0000F3340000}"/>
    <cellStyle name="Migliaia 34 5 5 2" xfId="14077" xr:uid="{00000000-0005-0000-0000-0000F4340000}"/>
    <cellStyle name="Migliaia 34 5 5 2 2" xfId="19895" xr:uid="{00000000-0005-0000-0000-0000F5340000}"/>
    <cellStyle name="Migliaia 34 5 5 2 3" xfId="25197" xr:uid="{00000000-0005-0000-0000-0000F6340000}"/>
    <cellStyle name="Migliaia 34 5 5 3" xfId="17244" xr:uid="{00000000-0005-0000-0000-0000F7340000}"/>
    <cellStyle name="Migliaia 34 5 5 4" xfId="22546" xr:uid="{00000000-0005-0000-0000-0000F8340000}"/>
    <cellStyle name="Migliaia 34 5 6" xfId="3559" xr:uid="{00000000-0005-0000-0000-0000F9340000}"/>
    <cellStyle name="Migliaia 34 5 6 2" xfId="14078" xr:uid="{00000000-0005-0000-0000-0000FA340000}"/>
    <cellStyle name="Migliaia 34 5 6 2 2" xfId="19896" xr:uid="{00000000-0005-0000-0000-0000FB340000}"/>
    <cellStyle name="Migliaia 34 5 6 2 3" xfId="25198" xr:uid="{00000000-0005-0000-0000-0000FC340000}"/>
    <cellStyle name="Migliaia 34 5 6 3" xfId="17245" xr:uid="{00000000-0005-0000-0000-0000FD340000}"/>
    <cellStyle name="Migliaia 34 5 6 4" xfId="22547" xr:uid="{00000000-0005-0000-0000-0000FE340000}"/>
    <cellStyle name="Migliaia 34 6" xfId="3560" xr:uid="{00000000-0005-0000-0000-0000FF340000}"/>
    <cellStyle name="Migliaia 34 6 2" xfId="12144" xr:uid="{00000000-0005-0000-0000-000000350000}"/>
    <cellStyle name="Migliaia 34 6 3" xfId="12145" xr:uid="{00000000-0005-0000-0000-000001350000}"/>
    <cellStyle name="Migliaia 34 6 3 2" xfId="15654" xr:uid="{00000000-0005-0000-0000-000002350000}"/>
    <cellStyle name="Migliaia 34 6 3 2 2" xfId="21000" xr:uid="{00000000-0005-0000-0000-000003350000}"/>
    <cellStyle name="Migliaia 34 6 3 2 3" xfId="26302" xr:uid="{00000000-0005-0000-0000-000004350000}"/>
    <cellStyle name="Migliaia 34 6 3 3" xfId="18349" xr:uid="{00000000-0005-0000-0000-000005350000}"/>
    <cellStyle name="Migliaia 34 6 3 4" xfId="23651" xr:uid="{00000000-0005-0000-0000-000006350000}"/>
    <cellStyle name="Migliaia 34 6 4" xfId="14079" xr:uid="{00000000-0005-0000-0000-000007350000}"/>
    <cellStyle name="Migliaia 34 6 4 2" xfId="19897" xr:uid="{00000000-0005-0000-0000-000008350000}"/>
    <cellStyle name="Migliaia 34 6 4 3" xfId="25199" xr:uid="{00000000-0005-0000-0000-000009350000}"/>
    <cellStyle name="Migliaia 34 6 5" xfId="17246" xr:uid="{00000000-0005-0000-0000-00000A350000}"/>
    <cellStyle name="Migliaia 34 6 6" xfId="22548" xr:uid="{00000000-0005-0000-0000-00000B350000}"/>
    <cellStyle name="Migliaia 34 7" xfId="3561" xr:uid="{00000000-0005-0000-0000-00000C350000}"/>
    <cellStyle name="Migliaia 34 7 2" xfId="12146" xr:uid="{00000000-0005-0000-0000-00000D350000}"/>
    <cellStyle name="Migliaia 34 7 2 2" xfId="15655" xr:uid="{00000000-0005-0000-0000-00000E350000}"/>
    <cellStyle name="Migliaia 34 7 2 2 2" xfId="21001" xr:uid="{00000000-0005-0000-0000-00000F350000}"/>
    <cellStyle name="Migliaia 34 7 2 2 3" xfId="26303" xr:uid="{00000000-0005-0000-0000-000010350000}"/>
    <cellStyle name="Migliaia 34 7 2 3" xfId="18350" xr:uid="{00000000-0005-0000-0000-000011350000}"/>
    <cellStyle name="Migliaia 34 7 2 4" xfId="23652" xr:uid="{00000000-0005-0000-0000-000012350000}"/>
    <cellStyle name="Migliaia 34 7 3" xfId="14080" xr:uid="{00000000-0005-0000-0000-000013350000}"/>
    <cellStyle name="Migliaia 34 7 3 2" xfId="19898" xr:uid="{00000000-0005-0000-0000-000014350000}"/>
    <cellStyle name="Migliaia 34 7 3 3" xfId="25200" xr:uid="{00000000-0005-0000-0000-000015350000}"/>
    <cellStyle name="Migliaia 34 7 4" xfId="17247" xr:uid="{00000000-0005-0000-0000-000016350000}"/>
    <cellStyle name="Migliaia 34 7 5" xfId="22549" xr:uid="{00000000-0005-0000-0000-000017350000}"/>
    <cellStyle name="Migliaia 34 8" xfId="3562" xr:uid="{00000000-0005-0000-0000-000018350000}"/>
    <cellStyle name="Migliaia 34 8 2" xfId="12147" xr:uid="{00000000-0005-0000-0000-000019350000}"/>
    <cellStyle name="Migliaia 34 8 2 2" xfId="15656" xr:uid="{00000000-0005-0000-0000-00001A350000}"/>
    <cellStyle name="Migliaia 34 8 2 2 2" xfId="21002" xr:uid="{00000000-0005-0000-0000-00001B350000}"/>
    <cellStyle name="Migliaia 34 8 2 2 3" xfId="26304" xr:uid="{00000000-0005-0000-0000-00001C350000}"/>
    <cellStyle name="Migliaia 34 8 2 3" xfId="18351" xr:uid="{00000000-0005-0000-0000-00001D350000}"/>
    <cellStyle name="Migliaia 34 8 2 4" xfId="23653" xr:uid="{00000000-0005-0000-0000-00001E350000}"/>
    <cellStyle name="Migliaia 34 8 3" xfId="14081" xr:uid="{00000000-0005-0000-0000-00001F350000}"/>
    <cellStyle name="Migliaia 34 8 3 2" xfId="19899" xr:uid="{00000000-0005-0000-0000-000020350000}"/>
    <cellStyle name="Migliaia 34 8 3 3" xfId="25201" xr:uid="{00000000-0005-0000-0000-000021350000}"/>
    <cellStyle name="Migliaia 34 8 4" xfId="17248" xr:uid="{00000000-0005-0000-0000-000022350000}"/>
    <cellStyle name="Migliaia 34 8 5" xfId="22550" xr:uid="{00000000-0005-0000-0000-000023350000}"/>
    <cellStyle name="Migliaia 34 9" xfId="3563" xr:uid="{00000000-0005-0000-0000-000024350000}"/>
    <cellStyle name="Migliaia 34 9 2" xfId="14082" xr:uid="{00000000-0005-0000-0000-000025350000}"/>
    <cellStyle name="Migliaia 34 9 2 2" xfId="19900" xr:uid="{00000000-0005-0000-0000-000026350000}"/>
    <cellStyle name="Migliaia 34 9 2 3" xfId="25202" xr:uid="{00000000-0005-0000-0000-000027350000}"/>
    <cellStyle name="Migliaia 34 9 3" xfId="17249" xr:uid="{00000000-0005-0000-0000-000028350000}"/>
    <cellStyle name="Migliaia 34 9 4" xfId="22551" xr:uid="{00000000-0005-0000-0000-000029350000}"/>
    <cellStyle name="Migliaia 35" xfId="306" xr:uid="{00000000-0005-0000-0000-00002A350000}"/>
    <cellStyle name="Migliaia 35 10" xfId="14083" xr:uid="{00000000-0005-0000-0000-00002B350000}"/>
    <cellStyle name="Migliaia 35 10 2" xfId="19901" xr:uid="{00000000-0005-0000-0000-00002C350000}"/>
    <cellStyle name="Migliaia 35 10 3" xfId="25203" xr:uid="{00000000-0005-0000-0000-00002D350000}"/>
    <cellStyle name="Migliaia 35 11" xfId="17250" xr:uid="{00000000-0005-0000-0000-00002E350000}"/>
    <cellStyle name="Migliaia 35 12" xfId="22552"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4" xr:uid="{00000000-0005-0000-0000-000034350000}"/>
    <cellStyle name="Migliaia 35 2 2 2 2 2" xfId="19902" xr:uid="{00000000-0005-0000-0000-000035350000}"/>
    <cellStyle name="Migliaia 35 2 2 2 2 3" xfId="25204" xr:uid="{00000000-0005-0000-0000-000036350000}"/>
    <cellStyle name="Migliaia 35 2 2 2 3" xfId="17251" xr:uid="{00000000-0005-0000-0000-000037350000}"/>
    <cellStyle name="Migliaia 35 2 2 2 4" xfId="22553" xr:uid="{00000000-0005-0000-0000-000038350000}"/>
    <cellStyle name="Migliaia 35 2 2 3" xfId="12148" xr:uid="{00000000-0005-0000-0000-000039350000}"/>
    <cellStyle name="Migliaia 35 2 2 3 2" xfId="15657" xr:uid="{00000000-0005-0000-0000-00003A350000}"/>
    <cellStyle name="Migliaia 35 2 2 3 2 2" xfId="21003" xr:uid="{00000000-0005-0000-0000-00003B350000}"/>
    <cellStyle name="Migliaia 35 2 2 3 2 3" xfId="26305" xr:uid="{00000000-0005-0000-0000-00003C350000}"/>
    <cellStyle name="Migliaia 35 2 2 3 3" xfId="18352" xr:uid="{00000000-0005-0000-0000-00003D350000}"/>
    <cellStyle name="Migliaia 35 2 2 3 4" xfId="23654" xr:uid="{00000000-0005-0000-0000-00003E350000}"/>
    <cellStyle name="Migliaia 35 2 3" xfId="3568" xr:uid="{00000000-0005-0000-0000-00003F350000}"/>
    <cellStyle name="Migliaia 35 2 3 2" xfId="12149" xr:uid="{00000000-0005-0000-0000-000040350000}"/>
    <cellStyle name="Migliaia 35 2 3 2 2" xfId="15658" xr:uid="{00000000-0005-0000-0000-000041350000}"/>
    <cellStyle name="Migliaia 35 2 3 2 2 2" xfId="21004" xr:uid="{00000000-0005-0000-0000-000042350000}"/>
    <cellStyle name="Migliaia 35 2 3 2 2 3" xfId="26306" xr:uid="{00000000-0005-0000-0000-000043350000}"/>
    <cellStyle name="Migliaia 35 2 3 2 3" xfId="18353" xr:uid="{00000000-0005-0000-0000-000044350000}"/>
    <cellStyle name="Migliaia 35 2 3 2 4" xfId="23655" xr:uid="{00000000-0005-0000-0000-000045350000}"/>
    <cellStyle name="Migliaia 35 2 3 3" xfId="14085" xr:uid="{00000000-0005-0000-0000-000046350000}"/>
    <cellStyle name="Migliaia 35 2 3 3 2" xfId="19903" xr:uid="{00000000-0005-0000-0000-000047350000}"/>
    <cellStyle name="Migliaia 35 2 3 3 3" xfId="25205" xr:uid="{00000000-0005-0000-0000-000048350000}"/>
    <cellStyle name="Migliaia 35 2 3 4" xfId="17252" xr:uid="{00000000-0005-0000-0000-000049350000}"/>
    <cellStyle name="Migliaia 35 2 3 5" xfId="22554" xr:uid="{00000000-0005-0000-0000-00004A350000}"/>
    <cellStyle name="Migliaia 35 2 4" xfId="3569" xr:uid="{00000000-0005-0000-0000-00004B350000}"/>
    <cellStyle name="Migliaia 35 2 4 2" xfId="14086" xr:uid="{00000000-0005-0000-0000-00004C350000}"/>
    <cellStyle name="Migliaia 35 2 4 2 2" xfId="19904" xr:uid="{00000000-0005-0000-0000-00004D350000}"/>
    <cellStyle name="Migliaia 35 2 4 2 3" xfId="25206" xr:uid="{00000000-0005-0000-0000-00004E350000}"/>
    <cellStyle name="Migliaia 35 2 4 3" xfId="17253" xr:uid="{00000000-0005-0000-0000-00004F350000}"/>
    <cellStyle name="Migliaia 35 2 4 4" xfId="22555" xr:uid="{00000000-0005-0000-0000-000050350000}"/>
    <cellStyle name="Migliaia 35 2 5" xfId="3570" xr:uid="{00000000-0005-0000-0000-000051350000}"/>
    <cellStyle name="Migliaia 35 2 5 2" xfId="14087" xr:uid="{00000000-0005-0000-0000-000052350000}"/>
    <cellStyle name="Migliaia 35 2 5 2 2" xfId="19905" xr:uid="{00000000-0005-0000-0000-000053350000}"/>
    <cellStyle name="Migliaia 35 2 5 2 3" xfId="25207" xr:uid="{00000000-0005-0000-0000-000054350000}"/>
    <cellStyle name="Migliaia 35 2 5 3" xfId="17254" xr:uid="{00000000-0005-0000-0000-000055350000}"/>
    <cellStyle name="Migliaia 35 2 5 4" xfId="22556" xr:uid="{00000000-0005-0000-0000-000056350000}"/>
    <cellStyle name="Migliaia 35 2 6" xfId="3571" xr:uid="{00000000-0005-0000-0000-000057350000}"/>
    <cellStyle name="Migliaia 35 2 6 2" xfId="14088" xr:uid="{00000000-0005-0000-0000-000058350000}"/>
    <cellStyle name="Migliaia 35 2 6 2 2" xfId="19906" xr:uid="{00000000-0005-0000-0000-000059350000}"/>
    <cellStyle name="Migliaia 35 2 6 2 3" xfId="25208" xr:uid="{00000000-0005-0000-0000-00005A350000}"/>
    <cellStyle name="Migliaia 35 2 6 3" xfId="17255" xr:uid="{00000000-0005-0000-0000-00005B350000}"/>
    <cellStyle name="Migliaia 35 2 6 4" xfId="22557"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9" xr:uid="{00000000-0005-0000-0000-000062350000}"/>
    <cellStyle name="Migliaia 35 3 2 2 2 2 2" xfId="19907" xr:uid="{00000000-0005-0000-0000-000063350000}"/>
    <cellStyle name="Migliaia 35 3 2 2 2 2 3" xfId="25209" xr:uid="{00000000-0005-0000-0000-000064350000}"/>
    <cellStyle name="Migliaia 35 3 2 2 2 3" xfId="17256" xr:uid="{00000000-0005-0000-0000-000065350000}"/>
    <cellStyle name="Migliaia 35 3 2 2 2 4" xfId="22558" xr:uid="{00000000-0005-0000-0000-000066350000}"/>
    <cellStyle name="Migliaia 35 3 2 3" xfId="3576" xr:uid="{00000000-0005-0000-0000-000067350000}"/>
    <cellStyle name="Migliaia 35 3 2 3 2" xfId="14090" xr:uid="{00000000-0005-0000-0000-000068350000}"/>
    <cellStyle name="Migliaia 35 3 2 3 2 2" xfId="19908" xr:uid="{00000000-0005-0000-0000-000069350000}"/>
    <cellStyle name="Migliaia 35 3 2 3 2 3" xfId="25210" xr:uid="{00000000-0005-0000-0000-00006A350000}"/>
    <cellStyle name="Migliaia 35 3 2 3 3" xfId="17257" xr:uid="{00000000-0005-0000-0000-00006B350000}"/>
    <cellStyle name="Migliaia 35 3 2 3 4" xfId="22559" xr:uid="{00000000-0005-0000-0000-00006C350000}"/>
    <cellStyle name="Migliaia 35 3 2 4" xfId="3577" xr:uid="{00000000-0005-0000-0000-00006D350000}"/>
    <cellStyle name="Migliaia 35 3 2 4 2" xfId="14091" xr:uid="{00000000-0005-0000-0000-00006E350000}"/>
    <cellStyle name="Migliaia 35 3 2 4 2 2" xfId="19909" xr:uid="{00000000-0005-0000-0000-00006F350000}"/>
    <cellStyle name="Migliaia 35 3 2 4 2 3" xfId="25211" xr:uid="{00000000-0005-0000-0000-000070350000}"/>
    <cellStyle name="Migliaia 35 3 2 4 3" xfId="17258" xr:uid="{00000000-0005-0000-0000-000071350000}"/>
    <cellStyle name="Migliaia 35 3 2 4 4" xfId="22560" xr:uid="{00000000-0005-0000-0000-000072350000}"/>
    <cellStyle name="Migliaia 35 3 2 5" xfId="3578" xr:uid="{00000000-0005-0000-0000-000073350000}"/>
    <cellStyle name="Migliaia 35 3 2 5 2" xfId="14092" xr:uid="{00000000-0005-0000-0000-000074350000}"/>
    <cellStyle name="Migliaia 35 3 2 5 2 2" xfId="19910" xr:uid="{00000000-0005-0000-0000-000075350000}"/>
    <cellStyle name="Migliaia 35 3 2 5 2 3" xfId="25212" xr:uid="{00000000-0005-0000-0000-000076350000}"/>
    <cellStyle name="Migliaia 35 3 2 5 3" xfId="17259" xr:uid="{00000000-0005-0000-0000-000077350000}"/>
    <cellStyle name="Migliaia 35 3 2 5 4" xfId="22561" xr:uid="{00000000-0005-0000-0000-000078350000}"/>
    <cellStyle name="Migliaia 35 3 2 6" xfId="3579" xr:uid="{00000000-0005-0000-0000-000079350000}"/>
    <cellStyle name="Migliaia 35 3 2 6 2" xfId="14093" xr:uid="{00000000-0005-0000-0000-00007A350000}"/>
    <cellStyle name="Migliaia 35 3 2 6 2 2" xfId="19911" xr:uid="{00000000-0005-0000-0000-00007B350000}"/>
    <cellStyle name="Migliaia 35 3 2 6 2 3" xfId="25213" xr:uid="{00000000-0005-0000-0000-00007C350000}"/>
    <cellStyle name="Migliaia 35 3 2 6 3" xfId="17260" xr:uid="{00000000-0005-0000-0000-00007D350000}"/>
    <cellStyle name="Migliaia 35 3 2 6 4" xfId="22562" xr:uid="{00000000-0005-0000-0000-00007E350000}"/>
    <cellStyle name="Migliaia 35 3 3" xfId="3580" xr:uid="{00000000-0005-0000-0000-00007F350000}"/>
    <cellStyle name="Migliaia 35 3 3 2" xfId="3581" xr:uid="{00000000-0005-0000-0000-000080350000}"/>
    <cellStyle name="Migliaia 35 3 3 2 2" xfId="14095" xr:uid="{00000000-0005-0000-0000-000081350000}"/>
    <cellStyle name="Migliaia 35 3 3 2 2 2" xfId="19913" xr:uid="{00000000-0005-0000-0000-000082350000}"/>
    <cellStyle name="Migliaia 35 3 3 2 2 3" xfId="25215" xr:uid="{00000000-0005-0000-0000-000083350000}"/>
    <cellStyle name="Migliaia 35 3 3 2 3" xfId="17262" xr:uid="{00000000-0005-0000-0000-000084350000}"/>
    <cellStyle name="Migliaia 35 3 3 2 4" xfId="22564" xr:uid="{00000000-0005-0000-0000-000085350000}"/>
    <cellStyle name="Migliaia 35 3 3 3" xfId="3582" xr:uid="{00000000-0005-0000-0000-000086350000}"/>
    <cellStyle name="Migliaia 35 3 3 3 2" xfId="14096" xr:uid="{00000000-0005-0000-0000-000087350000}"/>
    <cellStyle name="Migliaia 35 3 3 3 2 2" xfId="19914" xr:uid="{00000000-0005-0000-0000-000088350000}"/>
    <cellStyle name="Migliaia 35 3 3 3 2 3" xfId="25216" xr:uid="{00000000-0005-0000-0000-000089350000}"/>
    <cellStyle name="Migliaia 35 3 3 3 3" xfId="17263" xr:uid="{00000000-0005-0000-0000-00008A350000}"/>
    <cellStyle name="Migliaia 35 3 3 3 4" xfId="22565" xr:uid="{00000000-0005-0000-0000-00008B350000}"/>
    <cellStyle name="Migliaia 35 3 3 4" xfId="3583" xr:uid="{00000000-0005-0000-0000-00008C350000}"/>
    <cellStyle name="Migliaia 35 3 3 4 2" xfId="14097" xr:uid="{00000000-0005-0000-0000-00008D350000}"/>
    <cellStyle name="Migliaia 35 3 3 4 2 2" xfId="19915" xr:uid="{00000000-0005-0000-0000-00008E350000}"/>
    <cellStyle name="Migliaia 35 3 3 4 2 3" xfId="25217" xr:uid="{00000000-0005-0000-0000-00008F350000}"/>
    <cellStyle name="Migliaia 35 3 3 4 3" xfId="17264" xr:uid="{00000000-0005-0000-0000-000090350000}"/>
    <cellStyle name="Migliaia 35 3 3 4 4" xfId="22566" xr:uid="{00000000-0005-0000-0000-000091350000}"/>
    <cellStyle name="Migliaia 35 3 3 5" xfId="3584" xr:uid="{00000000-0005-0000-0000-000092350000}"/>
    <cellStyle name="Migliaia 35 3 3 5 2" xfId="14098" xr:uid="{00000000-0005-0000-0000-000093350000}"/>
    <cellStyle name="Migliaia 35 3 3 5 2 2" xfId="19916" xr:uid="{00000000-0005-0000-0000-000094350000}"/>
    <cellStyle name="Migliaia 35 3 3 5 2 3" xfId="25218" xr:uid="{00000000-0005-0000-0000-000095350000}"/>
    <cellStyle name="Migliaia 35 3 3 5 3" xfId="17265" xr:uid="{00000000-0005-0000-0000-000096350000}"/>
    <cellStyle name="Migliaia 35 3 3 5 4" xfId="22567" xr:uid="{00000000-0005-0000-0000-000097350000}"/>
    <cellStyle name="Migliaia 35 3 3 6" xfId="14094" xr:uid="{00000000-0005-0000-0000-000098350000}"/>
    <cellStyle name="Migliaia 35 3 3 6 2" xfId="19912" xr:uid="{00000000-0005-0000-0000-000099350000}"/>
    <cellStyle name="Migliaia 35 3 3 6 3" xfId="25214" xr:uid="{00000000-0005-0000-0000-00009A350000}"/>
    <cellStyle name="Migliaia 35 3 3 7" xfId="17261" xr:uid="{00000000-0005-0000-0000-00009B350000}"/>
    <cellStyle name="Migliaia 35 3 3 8" xfId="22563" xr:uid="{00000000-0005-0000-0000-00009C350000}"/>
    <cellStyle name="Migliaia 35 3 4" xfId="3585" xr:uid="{00000000-0005-0000-0000-00009D350000}"/>
    <cellStyle name="Migliaia 35 3 4 2" xfId="12150" xr:uid="{00000000-0005-0000-0000-00009E350000}"/>
    <cellStyle name="Migliaia 35 3 4 3" xfId="12151" xr:uid="{00000000-0005-0000-0000-00009F350000}"/>
    <cellStyle name="Migliaia 35 3 4 3 2" xfId="15659" xr:uid="{00000000-0005-0000-0000-0000A0350000}"/>
    <cellStyle name="Migliaia 35 3 4 3 2 2" xfId="21005" xr:uid="{00000000-0005-0000-0000-0000A1350000}"/>
    <cellStyle name="Migliaia 35 3 4 3 2 3" xfId="26307" xr:uid="{00000000-0005-0000-0000-0000A2350000}"/>
    <cellStyle name="Migliaia 35 3 4 3 3" xfId="18354" xr:uid="{00000000-0005-0000-0000-0000A3350000}"/>
    <cellStyle name="Migliaia 35 3 4 3 4" xfId="23656" xr:uid="{00000000-0005-0000-0000-0000A4350000}"/>
    <cellStyle name="Migliaia 35 3 4 4" xfId="14099" xr:uid="{00000000-0005-0000-0000-0000A5350000}"/>
    <cellStyle name="Migliaia 35 3 4 4 2" xfId="19917" xr:uid="{00000000-0005-0000-0000-0000A6350000}"/>
    <cellStyle name="Migliaia 35 3 4 4 3" xfId="25219" xr:uid="{00000000-0005-0000-0000-0000A7350000}"/>
    <cellStyle name="Migliaia 35 3 4 5" xfId="17266" xr:uid="{00000000-0005-0000-0000-0000A8350000}"/>
    <cellStyle name="Migliaia 35 3 4 6" xfId="22568" xr:uid="{00000000-0005-0000-0000-0000A9350000}"/>
    <cellStyle name="Migliaia 35 3 5" xfId="3586" xr:uid="{00000000-0005-0000-0000-0000AA350000}"/>
    <cellStyle name="Migliaia 35 3 5 2" xfId="12152" xr:uid="{00000000-0005-0000-0000-0000AB350000}"/>
    <cellStyle name="Migliaia 35 3 5 2 2" xfId="15660" xr:uid="{00000000-0005-0000-0000-0000AC350000}"/>
    <cellStyle name="Migliaia 35 3 5 2 2 2" xfId="21006" xr:uid="{00000000-0005-0000-0000-0000AD350000}"/>
    <cellStyle name="Migliaia 35 3 5 2 2 3" xfId="26308" xr:uid="{00000000-0005-0000-0000-0000AE350000}"/>
    <cellStyle name="Migliaia 35 3 5 2 3" xfId="18355" xr:uid="{00000000-0005-0000-0000-0000AF350000}"/>
    <cellStyle name="Migliaia 35 3 5 2 4" xfId="23657" xr:uid="{00000000-0005-0000-0000-0000B0350000}"/>
    <cellStyle name="Migliaia 35 3 5 3" xfId="14100" xr:uid="{00000000-0005-0000-0000-0000B1350000}"/>
    <cellStyle name="Migliaia 35 3 5 3 2" xfId="19918" xr:uid="{00000000-0005-0000-0000-0000B2350000}"/>
    <cellStyle name="Migliaia 35 3 5 3 3" xfId="25220" xr:uid="{00000000-0005-0000-0000-0000B3350000}"/>
    <cellStyle name="Migliaia 35 3 5 4" xfId="17267" xr:uid="{00000000-0005-0000-0000-0000B4350000}"/>
    <cellStyle name="Migliaia 35 3 5 5" xfId="22569" xr:uid="{00000000-0005-0000-0000-0000B5350000}"/>
    <cellStyle name="Migliaia 35 3 6" xfId="3587" xr:uid="{00000000-0005-0000-0000-0000B6350000}"/>
    <cellStyle name="Migliaia 35 3 6 2" xfId="14101" xr:uid="{00000000-0005-0000-0000-0000B7350000}"/>
    <cellStyle name="Migliaia 35 3 6 2 2" xfId="19919" xr:uid="{00000000-0005-0000-0000-0000B8350000}"/>
    <cellStyle name="Migliaia 35 3 6 2 3" xfId="25221" xr:uid="{00000000-0005-0000-0000-0000B9350000}"/>
    <cellStyle name="Migliaia 35 3 6 3" xfId="17268" xr:uid="{00000000-0005-0000-0000-0000BA350000}"/>
    <cellStyle name="Migliaia 35 3 6 4" xfId="22570" xr:uid="{00000000-0005-0000-0000-0000BB350000}"/>
    <cellStyle name="Migliaia 35 3 7" xfId="3588" xr:uid="{00000000-0005-0000-0000-0000BC350000}"/>
    <cellStyle name="Migliaia 35 3 7 2" xfId="14102" xr:uid="{00000000-0005-0000-0000-0000BD350000}"/>
    <cellStyle name="Migliaia 35 3 7 2 2" xfId="19920" xr:uid="{00000000-0005-0000-0000-0000BE350000}"/>
    <cellStyle name="Migliaia 35 3 7 2 3" xfId="25222" xr:uid="{00000000-0005-0000-0000-0000BF350000}"/>
    <cellStyle name="Migliaia 35 3 7 3" xfId="17269" xr:uid="{00000000-0005-0000-0000-0000C0350000}"/>
    <cellStyle name="Migliaia 35 3 7 4" xfId="22571" xr:uid="{00000000-0005-0000-0000-0000C1350000}"/>
    <cellStyle name="Migliaia 35 3 8" xfId="3589" xr:uid="{00000000-0005-0000-0000-0000C2350000}"/>
    <cellStyle name="Migliaia 35 3 8 2" xfId="14103" xr:uid="{00000000-0005-0000-0000-0000C3350000}"/>
    <cellStyle name="Migliaia 35 3 8 2 2" xfId="19921" xr:uid="{00000000-0005-0000-0000-0000C4350000}"/>
    <cellStyle name="Migliaia 35 3 8 2 3" xfId="25223" xr:uid="{00000000-0005-0000-0000-0000C5350000}"/>
    <cellStyle name="Migliaia 35 3 8 3" xfId="17270" xr:uid="{00000000-0005-0000-0000-0000C6350000}"/>
    <cellStyle name="Migliaia 35 3 8 4" xfId="22572"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4" xr:uid="{00000000-0005-0000-0000-0000CB350000}"/>
    <cellStyle name="Migliaia 35 4 2 2 2 2" xfId="19922" xr:uid="{00000000-0005-0000-0000-0000CC350000}"/>
    <cellStyle name="Migliaia 35 4 2 2 2 3" xfId="25224" xr:uid="{00000000-0005-0000-0000-0000CD350000}"/>
    <cellStyle name="Migliaia 35 4 2 2 3" xfId="17271" xr:uid="{00000000-0005-0000-0000-0000CE350000}"/>
    <cellStyle name="Migliaia 35 4 2 2 4" xfId="22573" xr:uid="{00000000-0005-0000-0000-0000CF350000}"/>
    <cellStyle name="Migliaia 35 4 2 3" xfId="3593" xr:uid="{00000000-0005-0000-0000-0000D0350000}"/>
    <cellStyle name="Migliaia 35 4 2 3 2" xfId="14105" xr:uid="{00000000-0005-0000-0000-0000D1350000}"/>
    <cellStyle name="Migliaia 35 4 2 3 2 2" xfId="19923" xr:uid="{00000000-0005-0000-0000-0000D2350000}"/>
    <cellStyle name="Migliaia 35 4 2 3 2 3" xfId="25225" xr:uid="{00000000-0005-0000-0000-0000D3350000}"/>
    <cellStyle name="Migliaia 35 4 2 3 3" xfId="17272" xr:uid="{00000000-0005-0000-0000-0000D4350000}"/>
    <cellStyle name="Migliaia 35 4 2 3 4" xfId="22574" xr:uid="{00000000-0005-0000-0000-0000D5350000}"/>
    <cellStyle name="Migliaia 35 4 3" xfId="3594" xr:uid="{00000000-0005-0000-0000-0000D6350000}"/>
    <cellStyle name="Migliaia 35 4 3 2" xfId="14106" xr:uid="{00000000-0005-0000-0000-0000D7350000}"/>
    <cellStyle name="Migliaia 35 4 3 2 2" xfId="19924" xr:uid="{00000000-0005-0000-0000-0000D8350000}"/>
    <cellStyle name="Migliaia 35 4 3 2 3" xfId="25226" xr:uid="{00000000-0005-0000-0000-0000D9350000}"/>
    <cellStyle name="Migliaia 35 4 3 3" xfId="17273" xr:uid="{00000000-0005-0000-0000-0000DA350000}"/>
    <cellStyle name="Migliaia 35 4 3 4" xfId="22575" xr:uid="{00000000-0005-0000-0000-0000DB350000}"/>
    <cellStyle name="Migliaia 35 4 4" xfId="3595" xr:uid="{00000000-0005-0000-0000-0000DC350000}"/>
    <cellStyle name="Migliaia 35 4 4 2" xfId="14107" xr:uid="{00000000-0005-0000-0000-0000DD350000}"/>
    <cellStyle name="Migliaia 35 4 4 2 2" xfId="19925" xr:uid="{00000000-0005-0000-0000-0000DE350000}"/>
    <cellStyle name="Migliaia 35 4 4 2 3" xfId="25227" xr:uid="{00000000-0005-0000-0000-0000DF350000}"/>
    <cellStyle name="Migliaia 35 4 4 3" xfId="17274" xr:uid="{00000000-0005-0000-0000-0000E0350000}"/>
    <cellStyle name="Migliaia 35 4 4 4" xfId="22576" xr:uid="{00000000-0005-0000-0000-0000E1350000}"/>
    <cellStyle name="Migliaia 35 4 5" xfId="3596" xr:uid="{00000000-0005-0000-0000-0000E2350000}"/>
    <cellStyle name="Migliaia 35 4 5 2" xfId="14108" xr:uid="{00000000-0005-0000-0000-0000E3350000}"/>
    <cellStyle name="Migliaia 35 4 5 2 2" xfId="19926" xr:uid="{00000000-0005-0000-0000-0000E4350000}"/>
    <cellStyle name="Migliaia 35 4 5 2 3" xfId="25228" xr:uid="{00000000-0005-0000-0000-0000E5350000}"/>
    <cellStyle name="Migliaia 35 4 5 3" xfId="17275" xr:uid="{00000000-0005-0000-0000-0000E6350000}"/>
    <cellStyle name="Migliaia 35 4 5 4" xfId="22577" xr:uid="{00000000-0005-0000-0000-0000E7350000}"/>
    <cellStyle name="Migliaia 35 4 6" xfId="3597" xr:uid="{00000000-0005-0000-0000-0000E8350000}"/>
    <cellStyle name="Migliaia 35 4 6 2" xfId="14109" xr:uid="{00000000-0005-0000-0000-0000E9350000}"/>
    <cellStyle name="Migliaia 35 4 6 2 2" xfId="19927" xr:uid="{00000000-0005-0000-0000-0000EA350000}"/>
    <cellStyle name="Migliaia 35 4 6 2 3" xfId="25229" xr:uid="{00000000-0005-0000-0000-0000EB350000}"/>
    <cellStyle name="Migliaia 35 4 6 3" xfId="17276" xr:uid="{00000000-0005-0000-0000-0000EC350000}"/>
    <cellStyle name="Migliaia 35 4 6 4" xfId="22578" xr:uid="{00000000-0005-0000-0000-0000ED350000}"/>
    <cellStyle name="Migliaia 35 4 7" xfId="3598" xr:uid="{00000000-0005-0000-0000-0000EE350000}"/>
    <cellStyle name="Migliaia 35 4 7 2" xfId="14110" xr:uid="{00000000-0005-0000-0000-0000EF350000}"/>
    <cellStyle name="Migliaia 35 4 7 2 2" xfId="19928" xr:uid="{00000000-0005-0000-0000-0000F0350000}"/>
    <cellStyle name="Migliaia 35 4 7 2 3" xfId="25230" xr:uid="{00000000-0005-0000-0000-0000F1350000}"/>
    <cellStyle name="Migliaia 35 4 7 3" xfId="17277" xr:uid="{00000000-0005-0000-0000-0000F2350000}"/>
    <cellStyle name="Migliaia 35 4 7 4" xfId="22579" xr:uid="{00000000-0005-0000-0000-0000F3350000}"/>
    <cellStyle name="Migliaia 35 5" xfId="3599" xr:uid="{00000000-0005-0000-0000-0000F4350000}"/>
    <cellStyle name="Migliaia 35 5 2" xfId="3600" xr:uid="{00000000-0005-0000-0000-0000F5350000}"/>
    <cellStyle name="Migliaia 35 5 2 2" xfId="14111" xr:uid="{00000000-0005-0000-0000-0000F6350000}"/>
    <cellStyle name="Migliaia 35 5 2 2 2" xfId="19929" xr:uid="{00000000-0005-0000-0000-0000F7350000}"/>
    <cellStyle name="Migliaia 35 5 2 2 3" xfId="25231" xr:uid="{00000000-0005-0000-0000-0000F8350000}"/>
    <cellStyle name="Migliaia 35 5 2 3" xfId="17278" xr:uid="{00000000-0005-0000-0000-0000F9350000}"/>
    <cellStyle name="Migliaia 35 5 2 4" xfId="22580" xr:uid="{00000000-0005-0000-0000-0000FA350000}"/>
    <cellStyle name="Migliaia 35 5 3" xfId="3601" xr:uid="{00000000-0005-0000-0000-0000FB350000}"/>
    <cellStyle name="Migliaia 35 5 3 2" xfId="14112" xr:uid="{00000000-0005-0000-0000-0000FC350000}"/>
    <cellStyle name="Migliaia 35 5 3 2 2" xfId="19930" xr:uid="{00000000-0005-0000-0000-0000FD350000}"/>
    <cellStyle name="Migliaia 35 5 3 2 3" xfId="25232" xr:uid="{00000000-0005-0000-0000-0000FE350000}"/>
    <cellStyle name="Migliaia 35 5 3 3" xfId="17279" xr:uid="{00000000-0005-0000-0000-0000FF350000}"/>
    <cellStyle name="Migliaia 35 5 3 4" xfId="22581" xr:uid="{00000000-0005-0000-0000-000000360000}"/>
    <cellStyle name="Migliaia 35 5 4" xfId="3602" xr:uid="{00000000-0005-0000-0000-000001360000}"/>
    <cellStyle name="Migliaia 35 5 4 2" xfId="14113" xr:uid="{00000000-0005-0000-0000-000002360000}"/>
    <cellStyle name="Migliaia 35 5 4 2 2" xfId="19931" xr:uid="{00000000-0005-0000-0000-000003360000}"/>
    <cellStyle name="Migliaia 35 5 4 2 3" xfId="25233" xr:uid="{00000000-0005-0000-0000-000004360000}"/>
    <cellStyle name="Migliaia 35 5 4 3" xfId="17280" xr:uid="{00000000-0005-0000-0000-000005360000}"/>
    <cellStyle name="Migliaia 35 5 4 4" xfId="22582" xr:uid="{00000000-0005-0000-0000-000006360000}"/>
    <cellStyle name="Migliaia 35 5 5" xfId="3603" xr:uid="{00000000-0005-0000-0000-000007360000}"/>
    <cellStyle name="Migliaia 35 5 5 2" xfId="14114" xr:uid="{00000000-0005-0000-0000-000008360000}"/>
    <cellStyle name="Migliaia 35 5 5 2 2" xfId="19932" xr:uid="{00000000-0005-0000-0000-000009360000}"/>
    <cellStyle name="Migliaia 35 5 5 2 3" xfId="25234" xr:uid="{00000000-0005-0000-0000-00000A360000}"/>
    <cellStyle name="Migliaia 35 5 5 3" xfId="17281" xr:uid="{00000000-0005-0000-0000-00000B360000}"/>
    <cellStyle name="Migliaia 35 5 5 4" xfId="22583" xr:uid="{00000000-0005-0000-0000-00000C360000}"/>
    <cellStyle name="Migliaia 35 5 6" xfId="3604" xr:uid="{00000000-0005-0000-0000-00000D360000}"/>
    <cellStyle name="Migliaia 35 5 6 2" xfId="14115" xr:uid="{00000000-0005-0000-0000-00000E360000}"/>
    <cellStyle name="Migliaia 35 5 6 2 2" xfId="19933" xr:uid="{00000000-0005-0000-0000-00000F360000}"/>
    <cellStyle name="Migliaia 35 5 6 2 3" xfId="25235" xr:uid="{00000000-0005-0000-0000-000010360000}"/>
    <cellStyle name="Migliaia 35 5 6 3" xfId="17282" xr:uid="{00000000-0005-0000-0000-000011360000}"/>
    <cellStyle name="Migliaia 35 5 6 4" xfId="22584" xr:uid="{00000000-0005-0000-0000-000012360000}"/>
    <cellStyle name="Migliaia 35 6" xfId="3605" xr:uid="{00000000-0005-0000-0000-000013360000}"/>
    <cellStyle name="Migliaia 35 6 2" xfId="12153" xr:uid="{00000000-0005-0000-0000-000014360000}"/>
    <cellStyle name="Migliaia 35 6 3" xfId="12154" xr:uid="{00000000-0005-0000-0000-000015360000}"/>
    <cellStyle name="Migliaia 35 6 3 2" xfId="15661" xr:uid="{00000000-0005-0000-0000-000016360000}"/>
    <cellStyle name="Migliaia 35 6 3 2 2" xfId="21007" xr:uid="{00000000-0005-0000-0000-000017360000}"/>
    <cellStyle name="Migliaia 35 6 3 2 3" xfId="26309" xr:uid="{00000000-0005-0000-0000-000018360000}"/>
    <cellStyle name="Migliaia 35 6 3 3" xfId="18356" xr:uid="{00000000-0005-0000-0000-000019360000}"/>
    <cellStyle name="Migliaia 35 6 3 4" xfId="23658" xr:uid="{00000000-0005-0000-0000-00001A360000}"/>
    <cellStyle name="Migliaia 35 6 4" xfId="14116" xr:uid="{00000000-0005-0000-0000-00001B360000}"/>
    <cellStyle name="Migliaia 35 6 4 2" xfId="19934" xr:uid="{00000000-0005-0000-0000-00001C360000}"/>
    <cellStyle name="Migliaia 35 6 4 3" xfId="25236" xr:uid="{00000000-0005-0000-0000-00001D360000}"/>
    <cellStyle name="Migliaia 35 6 5" xfId="17283" xr:uid="{00000000-0005-0000-0000-00001E360000}"/>
    <cellStyle name="Migliaia 35 6 6" xfId="22585" xr:uid="{00000000-0005-0000-0000-00001F360000}"/>
    <cellStyle name="Migliaia 35 7" xfId="3606" xr:uid="{00000000-0005-0000-0000-000020360000}"/>
    <cellStyle name="Migliaia 35 7 2" xfId="12155" xr:uid="{00000000-0005-0000-0000-000021360000}"/>
    <cellStyle name="Migliaia 35 7 2 2" xfId="15662" xr:uid="{00000000-0005-0000-0000-000022360000}"/>
    <cellStyle name="Migliaia 35 7 2 2 2" xfId="21008" xr:uid="{00000000-0005-0000-0000-000023360000}"/>
    <cellStyle name="Migliaia 35 7 2 2 3" xfId="26310" xr:uid="{00000000-0005-0000-0000-000024360000}"/>
    <cellStyle name="Migliaia 35 7 2 3" xfId="18357" xr:uid="{00000000-0005-0000-0000-000025360000}"/>
    <cellStyle name="Migliaia 35 7 2 4" xfId="23659" xr:uid="{00000000-0005-0000-0000-000026360000}"/>
    <cellStyle name="Migliaia 35 7 3" xfId="14117" xr:uid="{00000000-0005-0000-0000-000027360000}"/>
    <cellStyle name="Migliaia 35 7 3 2" xfId="19935" xr:uid="{00000000-0005-0000-0000-000028360000}"/>
    <cellStyle name="Migliaia 35 7 3 3" xfId="25237" xr:uid="{00000000-0005-0000-0000-000029360000}"/>
    <cellStyle name="Migliaia 35 7 4" xfId="17284" xr:uid="{00000000-0005-0000-0000-00002A360000}"/>
    <cellStyle name="Migliaia 35 7 5" xfId="22586" xr:uid="{00000000-0005-0000-0000-00002B360000}"/>
    <cellStyle name="Migliaia 35 8" xfId="3607" xr:uid="{00000000-0005-0000-0000-00002C360000}"/>
    <cellStyle name="Migliaia 35 8 2" xfId="12156" xr:uid="{00000000-0005-0000-0000-00002D360000}"/>
    <cellStyle name="Migliaia 35 8 2 2" xfId="15663" xr:uid="{00000000-0005-0000-0000-00002E360000}"/>
    <cellStyle name="Migliaia 35 8 2 2 2" xfId="21009" xr:uid="{00000000-0005-0000-0000-00002F360000}"/>
    <cellStyle name="Migliaia 35 8 2 2 3" xfId="26311" xr:uid="{00000000-0005-0000-0000-000030360000}"/>
    <cellStyle name="Migliaia 35 8 2 3" xfId="18358" xr:uid="{00000000-0005-0000-0000-000031360000}"/>
    <cellStyle name="Migliaia 35 8 2 4" xfId="23660" xr:uid="{00000000-0005-0000-0000-000032360000}"/>
    <cellStyle name="Migliaia 35 8 3" xfId="14118" xr:uid="{00000000-0005-0000-0000-000033360000}"/>
    <cellStyle name="Migliaia 35 8 3 2" xfId="19936" xr:uid="{00000000-0005-0000-0000-000034360000}"/>
    <cellStyle name="Migliaia 35 8 3 3" xfId="25238" xr:uid="{00000000-0005-0000-0000-000035360000}"/>
    <cellStyle name="Migliaia 35 8 4" xfId="17285" xr:uid="{00000000-0005-0000-0000-000036360000}"/>
    <cellStyle name="Migliaia 35 8 5" xfId="22587" xr:uid="{00000000-0005-0000-0000-000037360000}"/>
    <cellStyle name="Migliaia 35 9" xfId="3608" xr:uid="{00000000-0005-0000-0000-000038360000}"/>
    <cellStyle name="Migliaia 35 9 2" xfId="14119" xr:uid="{00000000-0005-0000-0000-000039360000}"/>
    <cellStyle name="Migliaia 35 9 2 2" xfId="19937" xr:uid="{00000000-0005-0000-0000-00003A360000}"/>
    <cellStyle name="Migliaia 35 9 2 3" xfId="25239" xr:uid="{00000000-0005-0000-0000-00003B360000}"/>
    <cellStyle name="Migliaia 35 9 3" xfId="17286" xr:uid="{00000000-0005-0000-0000-00003C360000}"/>
    <cellStyle name="Migliaia 35 9 4" xfId="22588" xr:uid="{00000000-0005-0000-0000-00003D360000}"/>
    <cellStyle name="Migliaia 36" xfId="308" xr:uid="{00000000-0005-0000-0000-00003E360000}"/>
    <cellStyle name="Migliaia 36 10" xfId="14120" xr:uid="{00000000-0005-0000-0000-00003F360000}"/>
    <cellStyle name="Migliaia 36 10 2" xfId="19938" xr:uid="{00000000-0005-0000-0000-000040360000}"/>
    <cellStyle name="Migliaia 36 10 3" xfId="25240" xr:uid="{00000000-0005-0000-0000-000041360000}"/>
    <cellStyle name="Migliaia 36 11" xfId="17287" xr:uid="{00000000-0005-0000-0000-000042360000}"/>
    <cellStyle name="Migliaia 36 12" xfId="22589"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1" xr:uid="{00000000-0005-0000-0000-000048360000}"/>
    <cellStyle name="Migliaia 36 2 2 2 2 2" xfId="19939" xr:uid="{00000000-0005-0000-0000-000049360000}"/>
    <cellStyle name="Migliaia 36 2 2 2 2 3" xfId="25241" xr:uid="{00000000-0005-0000-0000-00004A360000}"/>
    <cellStyle name="Migliaia 36 2 2 2 3" xfId="17288" xr:uid="{00000000-0005-0000-0000-00004B360000}"/>
    <cellStyle name="Migliaia 36 2 2 2 4" xfId="22590" xr:uid="{00000000-0005-0000-0000-00004C360000}"/>
    <cellStyle name="Migliaia 36 2 2 3" xfId="12157" xr:uid="{00000000-0005-0000-0000-00004D360000}"/>
    <cellStyle name="Migliaia 36 2 2 3 2" xfId="15664" xr:uid="{00000000-0005-0000-0000-00004E360000}"/>
    <cellStyle name="Migliaia 36 2 2 3 2 2" xfId="21010" xr:uid="{00000000-0005-0000-0000-00004F360000}"/>
    <cellStyle name="Migliaia 36 2 2 3 2 3" xfId="26312" xr:uid="{00000000-0005-0000-0000-000050360000}"/>
    <cellStyle name="Migliaia 36 2 2 3 3" xfId="18359" xr:uid="{00000000-0005-0000-0000-000051360000}"/>
    <cellStyle name="Migliaia 36 2 2 3 4" xfId="23661" xr:uid="{00000000-0005-0000-0000-000052360000}"/>
    <cellStyle name="Migliaia 36 2 3" xfId="3613" xr:uid="{00000000-0005-0000-0000-000053360000}"/>
    <cellStyle name="Migliaia 36 2 3 2" xfId="12158" xr:uid="{00000000-0005-0000-0000-000054360000}"/>
    <cellStyle name="Migliaia 36 2 3 2 2" xfId="15665" xr:uid="{00000000-0005-0000-0000-000055360000}"/>
    <cellStyle name="Migliaia 36 2 3 2 2 2" xfId="21011" xr:uid="{00000000-0005-0000-0000-000056360000}"/>
    <cellStyle name="Migliaia 36 2 3 2 2 3" xfId="26313" xr:uid="{00000000-0005-0000-0000-000057360000}"/>
    <cellStyle name="Migliaia 36 2 3 2 3" xfId="18360" xr:uid="{00000000-0005-0000-0000-000058360000}"/>
    <cellStyle name="Migliaia 36 2 3 2 4" xfId="23662" xr:uid="{00000000-0005-0000-0000-000059360000}"/>
    <cellStyle name="Migliaia 36 2 3 3" xfId="14122" xr:uid="{00000000-0005-0000-0000-00005A360000}"/>
    <cellStyle name="Migliaia 36 2 3 3 2" xfId="19940" xr:uid="{00000000-0005-0000-0000-00005B360000}"/>
    <cellStyle name="Migliaia 36 2 3 3 3" xfId="25242" xr:uid="{00000000-0005-0000-0000-00005C360000}"/>
    <cellStyle name="Migliaia 36 2 3 4" xfId="17289" xr:uid="{00000000-0005-0000-0000-00005D360000}"/>
    <cellStyle name="Migliaia 36 2 3 5" xfId="22591" xr:uid="{00000000-0005-0000-0000-00005E360000}"/>
    <cellStyle name="Migliaia 36 2 4" xfId="3614" xr:uid="{00000000-0005-0000-0000-00005F360000}"/>
    <cellStyle name="Migliaia 36 2 4 2" xfId="14123" xr:uid="{00000000-0005-0000-0000-000060360000}"/>
    <cellStyle name="Migliaia 36 2 4 2 2" xfId="19941" xr:uid="{00000000-0005-0000-0000-000061360000}"/>
    <cellStyle name="Migliaia 36 2 4 2 3" xfId="25243" xr:uid="{00000000-0005-0000-0000-000062360000}"/>
    <cellStyle name="Migliaia 36 2 4 3" xfId="17290" xr:uid="{00000000-0005-0000-0000-000063360000}"/>
    <cellStyle name="Migliaia 36 2 4 4" xfId="22592" xr:uid="{00000000-0005-0000-0000-000064360000}"/>
    <cellStyle name="Migliaia 36 2 5" xfId="3615" xr:uid="{00000000-0005-0000-0000-000065360000}"/>
    <cellStyle name="Migliaia 36 2 5 2" xfId="14124" xr:uid="{00000000-0005-0000-0000-000066360000}"/>
    <cellStyle name="Migliaia 36 2 5 2 2" xfId="19942" xr:uid="{00000000-0005-0000-0000-000067360000}"/>
    <cellStyle name="Migliaia 36 2 5 2 3" xfId="25244" xr:uid="{00000000-0005-0000-0000-000068360000}"/>
    <cellStyle name="Migliaia 36 2 5 3" xfId="17291" xr:uid="{00000000-0005-0000-0000-000069360000}"/>
    <cellStyle name="Migliaia 36 2 5 4" xfId="22593" xr:uid="{00000000-0005-0000-0000-00006A360000}"/>
    <cellStyle name="Migliaia 36 2 6" xfId="3616" xr:uid="{00000000-0005-0000-0000-00006B360000}"/>
    <cellStyle name="Migliaia 36 2 6 2" xfId="14125" xr:uid="{00000000-0005-0000-0000-00006C360000}"/>
    <cellStyle name="Migliaia 36 2 6 2 2" xfId="19943" xr:uid="{00000000-0005-0000-0000-00006D360000}"/>
    <cellStyle name="Migliaia 36 2 6 2 3" xfId="25245" xr:uid="{00000000-0005-0000-0000-00006E360000}"/>
    <cellStyle name="Migliaia 36 2 6 3" xfId="17292" xr:uid="{00000000-0005-0000-0000-00006F360000}"/>
    <cellStyle name="Migliaia 36 2 6 4" xfId="22594"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6" xr:uid="{00000000-0005-0000-0000-000076360000}"/>
    <cellStyle name="Migliaia 36 3 2 2 2 2 2" xfId="19944" xr:uid="{00000000-0005-0000-0000-000077360000}"/>
    <cellStyle name="Migliaia 36 3 2 2 2 2 3" xfId="25246" xr:uid="{00000000-0005-0000-0000-000078360000}"/>
    <cellStyle name="Migliaia 36 3 2 2 2 3" xfId="17293" xr:uid="{00000000-0005-0000-0000-000079360000}"/>
    <cellStyle name="Migliaia 36 3 2 2 2 4" xfId="22595" xr:uid="{00000000-0005-0000-0000-00007A360000}"/>
    <cellStyle name="Migliaia 36 3 2 3" xfId="3621" xr:uid="{00000000-0005-0000-0000-00007B360000}"/>
    <cellStyle name="Migliaia 36 3 2 3 2" xfId="14127" xr:uid="{00000000-0005-0000-0000-00007C360000}"/>
    <cellStyle name="Migliaia 36 3 2 3 2 2" xfId="19945" xr:uid="{00000000-0005-0000-0000-00007D360000}"/>
    <cellStyle name="Migliaia 36 3 2 3 2 3" xfId="25247" xr:uid="{00000000-0005-0000-0000-00007E360000}"/>
    <cellStyle name="Migliaia 36 3 2 3 3" xfId="17294" xr:uid="{00000000-0005-0000-0000-00007F360000}"/>
    <cellStyle name="Migliaia 36 3 2 3 4" xfId="22596" xr:uid="{00000000-0005-0000-0000-000080360000}"/>
    <cellStyle name="Migliaia 36 3 2 4" xfId="3622" xr:uid="{00000000-0005-0000-0000-000081360000}"/>
    <cellStyle name="Migliaia 36 3 2 4 2" xfId="14128" xr:uid="{00000000-0005-0000-0000-000082360000}"/>
    <cellStyle name="Migliaia 36 3 2 4 2 2" xfId="19946" xr:uid="{00000000-0005-0000-0000-000083360000}"/>
    <cellStyle name="Migliaia 36 3 2 4 2 3" xfId="25248" xr:uid="{00000000-0005-0000-0000-000084360000}"/>
    <cellStyle name="Migliaia 36 3 2 4 3" xfId="17295" xr:uid="{00000000-0005-0000-0000-000085360000}"/>
    <cellStyle name="Migliaia 36 3 2 4 4" xfId="22597" xr:uid="{00000000-0005-0000-0000-000086360000}"/>
    <cellStyle name="Migliaia 36 3 2 5" xfId="3623" xr:uid="{00000000-0005-0000-0000-000087360000}"/>
    <cellStyle name="Migliaia 36 3 2 5 2" xfId="14129" xr:uid="{00000000-0005-0000-0000-000088360000}"/>
    <cellStyle name="Migliaia 36 3 2 5 2 2" xfId="19947" xr:uid="{00000000-0005-0000-0000-000089360000}"/>
    <cellStyle name="Migliaia 36 3 2 5 2 3" xfId="25249" xr:uid="{00000000-0005-0000-0000-00008A360000}"/>
    <cellStyle name="Migliaia 36 3 2 5 3" xfId="17296" xr:uid="{00000000-0005-0000-0000-00008B360000}"/>
    <cellStyle name="Migliaia 36 3 2 5 4" xfId="22598" xr:uid="{00000000-0005-0000-0000-00008C360000}"/>
    <cellStyle name="Migliaia 36 3 2 6" xfId="3624" xr:uid="{00000000-0005-0000-0000-00008D360000}"/>
    <cellStyle name="Migliaia 36 3 2 6 2" xfId="14130" xr:uid="{00000000-0005-0000-0000-00008E360000}"/>
    <cellStyle name="Migliaia 36 3 2 6 2 2" xfId="19948" xr:uid="{00000000-0005-0000-0000-00008F360000}"/>
    <cellStyle name="Migliaia 36 3 2 6 2 3" xfId="25250" xr:uid="{00000000-0005-0000-0000-000090360000}"/>
    <cellStyle name="Migliaia 36 3 2 6 3" xfId="17297" xr:uid="{00000000-0005-0000-0000-000091360000}"/>
    <cellStyle name="Migliaia 36 3 2 6 4" xfId="22599" xr:uid="{00000000-0005-0000-0000-000092360000}"/>
    <cellStyle name="Migliaia 36 3 3" xfId="3625" xr:uid="{00000000-0005-0000-0000-000093360000}"/>
    <cellStyle name="Migliaia 36 3 3 2" xfId="3626" xr:uid="{00000000-0005-0000-0000-000094360000}"/>
    <cellStyle name="Migliaia 36 3 3 2 2" xfId="14132" xr:uid="{00000000-0005-0000-0000-000095360000}"/>
    <cellStyle name="Migliaia 36 3 3 2 2 2" xfId="19950" xr:uid="{00000000-0005-0000-0000-000096360000}"/>
    <cellStyle name="Migliaia 36 3 3 2 2 3" xfId="25252" xr:uid="{00000000-0005-0000-0000-000097360000}"/>
    <cellStyle name="Migliaia 36 3 3 2 3" xfId="17299" xr:uid="{00000000-0005-0000-0000-000098360000}"/>
    <cellStyle name="Migliaia 36 3 3 2 4" xfId="22601" xr:uid="{00000000-0005-0000-0000-000099360000}"/>
    <cellStyle name="Migliaia 36 3 3 3" xfId="3627" xr:uid="{00000000-0005-0000-0000-00009A360000}"/>
    <cellStyle name="Migliaia 36 3 3 3 2" xfId="14133" xr:uid="{00000000-0005-0000-0000-00009B360000}"/>
    <cellStyle name="Migliaia 36 3 3 3 2 2" xfId="19951" xr:uid="{00000000-0005-0000-0000-00009C360000}"/>
    <cellStyle name="Migliaia 36 3 3 3 2 3" xfId="25253" xr:uid="{00000000-0005-0000-0000-00009D360000}"/>
    <cellStyle name="Migliaia 36 3 3 3 3" xfId="17300" xr:uid="{00000000-0005-0000-0000-00009E360000}"/>
    <cellStyle name="Migliaia 36 3 3 3 4" xfId="22602" xr:uid="{00000000-0005-0000-0000-00009F360000}"/>
    <cellStyle name="Migliaia 36 3 3 4" xfId="3628" xr:uid="{00000000-0005-0000-0000-0000A0360000}"/>
    <cellStyle name="Migliaia 36 3 3 4 2" xfId="14134" xr:uid="{00000000-0005-0000-0000-0000A1360000}"/>
    <cellStyle name="Migliaia 36 3 3 4 2 2" xfId="19952" xr:uid="{00000000-0005-0000-0000-0000A2360000}"/>
    <cellStyle name="Migliaia 36 3 3 4 2 3" xfId="25254" xr:uid="{00000000-0005-0000-0000-0000A3360000}"/>
    <cellStyle name="Migliaia 36 3 3 4 3" xfId="17301" xr:uid="{00000000-0005-0000-0000-0000A4360000}"/>
    <cellStyle name="Migliaia 36 3 3 4 4" xfId="22603" xr:uid="{00000000-0005-0000-0000-0000A5360000}"/>
    <cellStyle name="Migliaia 36 3 3 5" xfId="3629" xr:uid="{00000000-0005-0000-0000-0000A6360000}"/>
    <cellStyle name="Migliaia 36 3 3 5 2" xfId="14135" xr:uid="{00000000-0005-0000-0000-0000A7360000}"/>
    <cellStyle name="Migliaia 36 3 3 5 2 2" xfId="19953" xr:uid="{00000000-0005-0000-0000-0000A8360000}"/>
    <cellStyle name="Migliaia 36 3 3 5 2 3" xfId="25255" xr:uid="{00000000-0005-0000-0000-0000A9360000}"/>
    <cellStyle name="Migliaia 36 3 3 5 3" xfId="17302" xr:uid="{00000000-0005-0000-0000-0000AA360000}"/>
    <cellStyle name="Migliaia 36 3 3 5 4" xfId="22604" xr:uid="{00000000-0005-0000-0000-0000AB360000}"/>
    <cellStyle name="Migliaia 36 3 3 6" xfId="14131" xr:uid="{00000000-0005-0000-0000-0000AC360000}"/>
    <cellStyle name="Migliaia 36 3 3 6 2" xfId="19949" xr:uid="{00000000-0005-0000-0000-0000AD360000}"/>
    <cellStyle name="Migliaia 36 3 3 6 3" xfId="25251" xr:uid="{00000000-0005-0000-0000-0000AE360000}"/>
    <cellStyle name="Migliaia 36 3 3 7" xfId="17298" xr:uid="{00000000-0005-0000-0000-0000AF360000}"/>
    <cellStyle name="Migliaia 36 3 3 8" xfId="22600" xr:uid="{00000000-0005-0000-0000-0000B0360000}"/>
    <cellStyle name="Migliaia 36 3 4" xfId="3630" xr:uid="{00000000-0005-0000-0000-0000B1360000}"/>
    <cellStyle name="Migliaia 36 3 4 2" xfId="12159" xr:uid="{00000000-0005-0000-0000-0000B2360000}"/>
    <cellStyle name="Migliaia 36 3 4 3" xfId="12160" xr:uid="{00000000-0005-0000-0000-0000B3360000}"/>
    <cellStyle name="Migliaia 36 3 4 3 2" xfId="15666" xr:uid="{00000000-0005-0000-0000-0000B4360000}"/>
    <cellStyle name="Migliaia 36 3 4 3 2 2" xfId="21012" xr:uid="{00000000-0005-0000-0000-0000B5360000}"/>
    <cellStyle name="Migliaia 36 3 4 3 2 3" xfId="26314" xr:uid="{00000000-0005-0000-0000-0000B6360000}"/>
    <cellStyle name="Migliaia 36 3 4 3 3" xfId="18361" xr:uid="{00000000-0005-0000-0000-0000B7360000}"/>
    <cellStyle name="Migliaia 36 3 4 3 4" xfId="23663" xr:uid="{00000000-0005-0000-0000-0000B8360000}"/>
    <cellStyle name="Migliaia 36 3 4 4" xfId="14136" xr:uid="{00000000-0005-0000-0000-0000B9360000}"/>
    <cellStyle name="Migliaia 36 3 4 4 2" xfId="19954" xr:uid="{00000000-0005-0000-0000-0000BA360000}"/>
    <cellStyle name="Migliaia 36 3 4 4 3" xfId="25256" xr:uid="{00000000-0005-0000-0000-0000BB360000}"/>
    <cellStyle name="Migliaia 36 3 4 5" xfId="17303" xr:uid="{00000000-0005-0000-0000-0000BC360000}"/>
    <cellStyle name="Migliaia 36 3 4 6" xfId="22605" xr:uid="{00000000-0005-0000-0000-0000BD360000}"/>
    <cellStyle name="Migliaia 36 3 5" xfId="3631" xr:uid="{00000000-0005-0000-0000-0000BE360000}"/>
    <cellStyle name="Migliaia 36 3 5 2" xfId="12161" xr:uid="{00000000-0005-0000-0000-0000BF360000}"/>
    <cellStyle name="Migliaia 36 3 5 2 2" xfId="15667" xr:uid="{00000000-0005-0000-0000-0000C0360000}"/>
    <cellStyle name="Migliaia 36 3 5 2 2 2" xfId="21013" xr:uid="{00000000-0005-0000-0000-0000C1360000}"/>
    <cellStyle name="Migliaia 36 3 5 2 2 3" xfId="26315" xr:uid="{00000000-0005-0000-0000-0000C2360000}"/>
    <cellStyle name="Migliaia 36 3 5 2 3" xfId="18362" xr:uid="{00000000-0005-0000-0000-0000C3360000}"/>
    <cellStyle name="Migliaia 36 3 5 2 4" xfId="23664" xr:uid="{00000000-0005-0000-0000-0000C4360000}"/>
    <cellStyle name="Migliaia 36 3 5 3" xfId="14137" xr:uid="{00000000-0005-0000-0000-0000C5360000}"/>
    <cellStyle name="Migliaia 36 3 5 3 2" xfId="19955" xr:uid="{00000000-0005-0000-0000-0000C6360000}"/>
    <cellStyle name="Migliaia 36 3 5 3 3" xfId="25257" xr:uid="{00000000-0005-0000-0000-0000C7360000}"/>
    <cellStyle name="Migliaia 36 3 5 4" xfId="17304" xr:uid="{00000000-0005-0000-0000-0000C8360000}"/>
    <cellStyle name="Migliaia 36 3 5 5" xfId="22606" xr:uid="{00000000-0005-0000-0000-0000C9360000}"/>
    <cellStyle name="Migliaia 36 3 6" xfId="3632" xr:uid="{00000000-0005-0000-0000-0000CA360000}"/>
    <cellStyle name="Migliaia 36 3 6 2" xfId="14138" xr:uid="{00000000-0005-0000-0000-0000CB360000}"/>
    <cellStyle name="Migliaia 36 3 6 2 2" xfId="19956" xr:uid="{00000000-0005-0000-0000-0000CC360000}"/>
    <cellStyle name="Migliaia 36 3 6 2 3" xfId="25258" xr:uid="{00000000-0005-0000-0000-0000CD360000}"/>
    <cellStyle name="Migliaia 36 3 6 3" xfId="17305" xr:uid="{00000000-0005-0000-0000-0000CE360000}"/>
    <cellStyle name="Migliaia 36 3 6 4" xfId="22607" xr:uid="{00000000-0005-0000-0000-0000CF360000}"/>
    <cellStyle name="Migliaia 36 3 7" xfId="3633" xr:uid="{00000000-0005-0000-0000-0000D0360000}"/>
    <cellStyle name="Migliaia 36 3 7 2" xfId="14139" xr:uid="{00000000-0005-0000-0000-0000D1360000}"/>
    <cellStyle name="Migliaia 36 3 7 2 2" xfId="19957" xr:uid="{00000000-0005-0000-0000-0000D2360000}"/>
    <cellStyle name="Migliaia 36 3 7 2 3" xfId="25259" xr:uid="{00000000-0005-0000-0000-0000D3360000}"/>
    <cellStyle name="Migliaia 36 3 7 3" xfId="17306" xr:uid="{00000000-0005-0000-0000-0000D4360000}"/>
    <cellStyle name="Migliaia 36 3 7 4" xfId="22608" xr:uid="{00000000-0005-0000-0000-0000D5360000}"/>
    <cellStyle name="Migliaia 36 3 8" xfId="3634" xr:uid="{00000000-0005-0000-0000-0000D6360000}"/>
    <cellStyle name="Migliaia 36 3 8 2" xfId="14140" xr:uid="{00000000-0005-0000-0000-0000D7360000}"/>
    <cellStyle name="Migliaia 36 3 8 2 2" xfId="19958" xr:uid="{00000000-0005-0000-0000-0000D8360000}"/>
    <cellStyle name="Migliaia 36 3 8 2 3" xfId="25260" xr:uid="{00000000-0005-0000-0000-0000D9360000}"/>
    <cellStyle name="Migliaia 36 3 8 3" xfId="17307" xr:uid="{00000000-0005-0000-0000-0000DA360000}"/>
    <cellStyle name="Migliaia 36 3 8 4" xfId="22609"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1" xr:uid="{00000000-0005-0000-0000-0000DF360000}"/>
    <cellStyle name="Migliaia 36 4 2 2 2 2" xfId="19959" xr:uid="{00000000-0005-0000-0000-0000E0360000}"/>
    <cellStyle name="Migliaia 36 4 2 2 2 3" xfId="25261" xr:uid="{00000000-0005-0000-0000-0000E1360000}"/>
    <cellStyle name="Migliaia 36 4 2 2 3" xfId="17308" xr:uid="{00000000-0005-0000-0000-0000E2360000}"/>
    <cellStyle name="Migliaia 36 4 2 2 4" xfId="22610" xr:uid="{00000000-0005-0000-0000-0000E3360000}"/>
    <cellStyle name="Migliaia 36 4 2 3" xfId="3638" xr:uid="{00000000-0005-0000-0000-0000E4360000}"/>
    <cellStyle name="Migliaia 36 4 2 3 2" xfId="14142" xr:uid="{00000000-0005-0000-0000-0000E5360000}"/>
    <cellStyle name="Migliaia 36 4 2 3 2 2" xfId="19960" xr:uid="{00000000-0005-0000-0000-0000E6360000}"/>
    <cellStyle name="Migliaia 36 4 2 3 2 3" xfId="25262" xr:uid="{00000000-0005-0000-0000-0000E7360000}"/>
    <cellStyle name="Migliaia 36 4 2 3 3" xfId="17309" xr:uid="{00000000-0005-0000-0000-0000E8360000}"/>
    <cellStyle name="Migliaia 36 4 2 3 4" xfId="22611" xr:uid="{00000000-0005-0000-0000-0000E9360000}"/>
    <cellStyle name="Migliaia 36 4 3" xfId="3639" xr:uid="{00000000-0005-0000-0000-0000EA360000}"/>
    <cellStyle name="Migliaia 36 4 3 2" xfId="14143" xr:uid="{00000000-0005-0000-0000-0000EB360000}"/>
    <cellStyle name="Migliaia 36 4 3 2 2" xfId="19961" xr:uid="{00000000-0005-0000-0000-0000EC360000}"/>
    <cellStyle name="Migliaia 36 4 3 2 3" xfId="25263" xr:uid="{00000000-0005-0000-0000-0000ED360000}"/>
    <cellStyle name="Migliaia 36 4 3 3" xfId="17310" xr:uid="{00000000-0005-0000-0000-0000EE360000}"/>
    <cellStyle name="Migliaia 36 4 3 4" xfId="22612" xr:uid="{00000000-0005-0000-0000-0000EF360000}"/>
    <cellStyle name="Migliaia 36 4 4" xfId="3640" xr:uid="{00000000-0005-0000-0000-0000F0360000}"/>
    <cellStyle name="Migliaia 36 4 4 2" xfId="14144" xr:uid="{00000000-0005-0000-0000-0000F1360000}"/>
    <cellStyle name="Migliaia 36 4 4 2 2" xfId="19962" xr:uid="{00000000-0005-0000-0000-0000F2360000}"/>
    <cellStyle name="Migliaia 36 4 4 2 3" xfId="25264" xr:uid="{00000000-0005-0000-0000-0000F3360000}"/>
    <cellStyle name="Migliaia 36 4 4 3" xfId="17311" xr:uid="{00000000-0005-0000-0000-0000F4360000}"/>
    <cellStyle name="Migliaia 36 4 4 4" xfId="22613" xr:uid="{00000000-0005-0000-0000-0000F5360000}"/>
    <cellStyle name="Migliaia 36 4 5" xfId="3641" xr:uid="{00000000-0005-0000-0000-0000F6360000}"/>
    <cellStyle name="Migliaia 36 4 5 2" xfId="14145" xr:uid="{00000000-0005-0000-0000-0000F7360000}"/>
    <cellStyle name="Migliaia 36 4 5 2 2" xfId="19963" xr:uid="{00000000-0005-0000-0000-0000F8360000}"/>
    <cellStyle name="Migliaia 36 4 5 2 3" xfId="25265" xr:uid="{00000000-0005-0000-0000-0000F9360000}"/>
    <cellStyle name="Migliaia 36 4 5 3" xfId="17312" xr:uid="{00000000-0005-0000-0000-0000FA360000}"/>
    <cellStyle name="Migliaia 36 4 5 4" xfId="22614" xr:uid="{00000000-0005-0000-0000-0000FB360000}"/>
    <cellStyle name="Migliaia 36 4 6" xfId="3642" xr:uid="{00000000-0005-0000-0000-0000FC360000}"/>
    <cellStyle name="Migliaia 36 4 6 2" xfId="14146" xr:uid="{00000000-0005-0000-0000-0000FD360000}"/>
    <cellStyle name="Migliaia 36 4 6 2 2" xfId="19964" xr:uid="{00000000-0005-0000-0000-0000FE360000}"/>
    <cellStyle name="Migliaia 36 4 6 2 3" xfId="25266" xr:uid="{00000000-0005-0000-0000-0000FF360000}"/>
    <cellStyle name="Migliaia 36 4 6 3" xfId="17313" xr:uid="{00000000-0005-0000-0000-000000370000}"/>
    <cellStyle name="Migliaia 36 4 6 4" xfId="22615" xr:uid="{00000000-0005-0000-0000-000001370000}"/>
    <cellStyle name="Migliaia 36 4 7" xfId="3643" xr:uid="{00000000-0005-0000-0000-000002370000}"/>
    <cellStyle name="Migliaia 36 4 7 2" xfId="14147" xr:uid="{00000000-0005-0000-0000-000003370000}"/>
    <cellStyle name="Migliaia 36 4 7 2 2" xfId="19965" xr:uid="{00000000-0005-0000-0000-000004370000}"/>
    <cellStyle name="Migliaia 36 4 7 2 3" xfId="25267" xr:uid="{00000000-0005-0000-0000-000005370000}"/>
    <cellStyle name="Migliaia 36 4 7 3" xfId="17314" xr:uid="{00000000-0005-0000-0000-000006370000}"/>
    <cellStyle name="Migliaia 36 4 7 4" xfId="22616" xr:uid="{00000000-0005-0000-0000-000007370000}"/>
    <cellStyle name="Migliaia 36 5" xfId="3644" xr:uid="{00000000-0005-0000-0000-000008370000}"/>
    <cellStyle name="Migliaia 36 5 2" xfId="3645" xr:uid="{00000000-0005-0000-0000-000009370000}"/>
    <cellStyle name="Migliaia 36 5 2 2" xfId="14148" xr:uid="{00000000-0005-0000-0000-00000A370000}"/>
    <cellStyle name="Migliaia 36 5 2 2 2" xfId="19966" xr:uid="{00000000-0005-0000-0000-00000B370000}"/>
    <cellStyle name="Migliaia 36 5 2 2 3" xfId="25268" xr:uid="{00000000-0005-0000-0000-00000C370000}"/>
    <cellStyle name="Migliaia 36 5 2 3" xfId="17315" xr:uid="{00000000-0005-0000-0000-00000D370000}"/>
    <cellStyle name="Migliaia 36 5 2 4" xfId="22617" xr:uid="{00000000-0005-0000-0000-00000E370000}"/>
    <cellStyle name="Migliaia 36 5 3" xfId="3646" xr:uid="{00000000-0005-0000-0000-00000F370000}"/>
    <cellStyle name="Migliaia 36 5 3 2" xfId="14149" xr:uid="{00000000-0005-0000-0000-000010370000}"/>
    <cellStyle name="Migliaia 36 5 3 2 2" xfId="19967" xr:uid="{00000000-0005-0000-0000-000011370000}"/>
    <cellStyle name="Migliaia 36 5 3 2 3" xfId="25269" xr:uid="{00000000-0005-0000-0000-000012370000}"/>
    <cellStyle name="Migliaia 36 5 3 3" xfId="17316" xr:uid="{00000000-0005-0000-0000-000013370000}"/>
    <cellStyle name="Migliaia 36 5 3 4" xfId="22618" xr:uid="{00000000-0005-0000-0000-000014370000}"/>
    <cellStyle name="Migliaia 36 5 4" xfId="3647" xr:uid="{00000000-0005-0000-0000-000015370000}"/>
    <cellStyle name="Migliaia 36 5 4 2" xfId="14150" xr:uid="{00000000-0005-0000-0000-000016370000}"/>
    <cellStyle name="Migliaia 36 5 4 2 2" xfId="19968" xr:uid="{00000000-0005-0000-0000-000017370000}"/>
    <cellStyle name="Migliaia 36 5 4 2 3" xfId="25270" xr:uid="{00000000-0005-0000-0000-000018370000}"/>
    <cellStyle name="Migliaia 36 5 4 3" xfId="17317" xr:uid="{00000000-0005-0000-0000-000019370000}"/>
    <cellStyle name="Migliaia 36 5 4 4" xfId="22619" xr:uid="{00000000-0005-0000-0000-00001A370000}"/>
    <cellStyle name="Migliaia 36 5 5" xfId="3648" xr:uid="{00000000-0005-0000-0000-00001B370000}"/>
    <cellStyle name="Migliaia 36 5 5 2" xfId="14151" xr:uid="{00000000-0005-0000-0000-00001C370000}"/>
    <cellStyle name="Migliaia 36 5 5 2 2" xfId="19969" xr:uid="{00000000-0005-0000-0000-00001D370000}"/>
    <cellStyle name="Migliaia 36 5 5 2 3" xfId="25271" xr:uid="{00000000-0005-0000-0000-00001E370000}"/>
    <cellStyle name="Migliaia 36 5 5 3" xfId="17318" xr:uid="{00000000-0005-0000-0000-00001F370000}"/>
    <cellStyle name="Migliaia 36 5 5 4" xfId="22620" xr:uid="{00000000-0005-0000-0000-000020370000}"/>
    <cellStyle name="Migliaia 36 5 6" xfId="3649" xr:uid="{00000000-0005-0000-0000-000021370000}"/>
    <cellStyle name="Migliaia 36 5 6 2" xfId="14152" xr:uid="{00000000-0005-0000-0000-000022370000}"/>
    <cellStyle name="Migliaia 36 5 6 2 2" xfId="19970" xr:uid="{00000000-0005-0000-0000-000023370000}"/>
    <cellStyle name="Migliaia 36 5 6 2 3" xfId="25272" xr:uid="{00000000-0005-0000-0000-000024370000}"/>
    <cellStyle name="Migliaia 36 5 6 3" xfId="17319" xr:uid="{00000000-0005-0000-0000-000025370000}"/>
    <cellStyle name="Migliaia 36 5 6 4" xfId="22621" xr:uid="{00000000-0005-0000-0000-000026370000}"/>
    <cellStyle name="Migliaia 36 6" xfId="3650" xr:uid="{00000000-0005-0000-0000-000027370000}"/>
    <cellStyle name="Migliaia 36 6 2" xfId="12162" xr:uid="{00000000-0005-0000-0000-000028370000}"/>
    <cellStyle name="Migliaia 36 6 3" xfId="12163" xr:uid="{00000000-0005-0000-0000-000029370000}"/>
    <cellStyle name="Migliaia 36 6 3 2" xfId="15668" xr:uid="{00000000-0005-0000-0000-00002A370000}"/>
    <cellStyle name="Migliaia 36 6 3 2 2" xfId="21014" xr:uid="{00000000-0005-0000-0000-00002B370000}"/>
    <cellStyle name="Migliaia 36 6 3 2 3" xfId="26316" xr:uid="{00000000-0005-0000-0000-00002C370000}"/>
    <cellStyle name="Migliaia 36 6 3 3" xfId="18363" xr:uid="{00000000-0005-0000-0000-00002D370000}"/>
    <cellStyle name="Migliaia 36 6 3 4" xfId="23665" xr:uid="{00000000-0005-0000-0000-00002E370000}"/>
    <cellStyle name="Migliaia 36 6 4" xfId="14153" xr:uid="{00000000-0005-0000-0000-00002F370000}"/>
    <cellStyle name="Migliaia 36 6 4 2" xfId="19971" xr:uid="{00000000-0005-0000-0000-000030370000}"/>
    <cellStyle name="Migliaia 36 6 4 3" xfId="25273" xr:uid="{00000000-0005-0000-0000-000031370000}"/>
    <cellStyle name="Migliaia 36 6 5" xfId="17320" xr:uid="{00000000-0005-0000-0000-000032370000}"/>
    <cellStyle name="Migliaia 36 6 6" xfId="22622" xr:uid="{00000000-0005-0000-0000-000033370000}"/>
    <cellStyle name="Migliaia 36 7" xfId="3651" xr:uid="{00000000-0005-0000-0000-000034370000}"/>
    <cellStyle name="Migliaia 36 7 2" xfId="12164" xr:uid="{00000000-0005-0000-0000-000035370000}"/>
    <cellStyle name="Migliaia 36 7 2 2" xfId="15669" xr:uid="{00000000-0005-0000-0000-000036370000}"/>
    <cellStyle name="Migliaia 36 7 2 2 2" xfId="21015" xr:uid="{00000000-0005-0000-0000-000037370000}"/>
    <cellStyle name="Migliaia 36 7 2 2 3" xfId="26317" xr:uid="{00000000-0005-0000-0000-000038370000}"/>
    <cellStyle name="Migliaia 36 7 2 3" xfId="18364" xr:uid="{00000000-0005-0000-0000-000039370000}"/>
    <cellStyle name="Migliaia 36 7 2 4" xfId="23666" xr:uid="{00000000-0005-0000-0000-00003A370000}"/>
    <cellStyle name="Migliaia 36 7 3" xfId="14154" xr:uid="{00000000-0005-0000-0000-00003B370000}"/>
    <cellStyle name="Migliaia 36 7 3 2" xfId="19972" xr:uid="{00000000-0005-0000-0000-00003C370000}"/>
    <cellStyle name="Migliaia 36 7 3 3" xfId="25274" xr:uid="{00000000-0005-0000-0000-00003D370000}"/>
    <cellStyle name="Migliaia 36 7 4" xfId="17321" xr:uid="{00000000-0005-0000-0000-00003E370000}"/>
    <cellStyle name="Migliaia 36 7 5" xfId="22623" xr:uid="{00000000-0005-0000-0000-00003F370000}"/>
    <cellStyle name="Migliaia 36 8" xfId="3652" xr:uid="{00000000-0005-0000-0000-000040370000}"/>
    <cellStyle name="Migliaia 36 8 2" xfId="12165" xr:uid="{00000000-0005-0000-0000-000041370000}"/>
    <cellStyle name="Migliaia 36 8 2 2" xfId="15670" xr:uid="{00000000-0005-0000-0000-000042370000}"/>
    <cellStyle name="Migliaia 36 8 2 2 2" xfId="21016" xr:uid="{00000000-0005-0000-0000-000043370000}"/>
    <cellStyle name="Migliaia 36 8 2 2 3" xfId="26318" xr:uid="{00000000-0005-0000-0000-000044370000}"/>
    <cellStyle name="Migliaia 36 8 2 3" xfId="18365" xr:uid="{00000000-0005-0000-0000-000045370000}"/>
    <cellStyle name="Migliaia 36 8 2 4" xfId="23667" xr:uid="{00000000-0005-0000-0000-000046370000}"/>
    <cellStyle name="Migliaia 36 8 3" xfId="14155" xr:uid="{00000000-0005-0000-0000-000047370000}"/>
    <cellStyle name="Migliaia 36 8 3 2" xfId="19973" xr:uid="{00000000-0005-0000-0000-000048370000}"/>
    <cellStyle name="Migliaia 36 8 3 3" xfId="25275" xr:uid="{00000000-0005-0000-0000-000049370000}"/>
    <cellStyle name="Migliaia 36 8 4" xfId="17322" xr:uid="{00000000-0005-0000-0000-00004A370000}"/>
    <cellStyle name="Migliaia 36 8 5" xfId="22624" xr:uid="{00000000-0005-0000-0000-00004B370000}"/>
    <cellStyle name="Migliaia 36 9" xfId="3653" xr:uid="{00000000-0005-0000-0000-00004C370000}"/>
    <cellStyle name="Migliaia 36 9 2" xfId="14156" xr:uid="{00000000-0005-0000-0000-00004D370000}"/>
    <cellStyle name="Migliaia 36 9 2 2" xfId="19974" xr:uid="{00000000-0005-0000-0000-00004E370000}"/>
    <cellStyle name="Migliaia 36 9 2 3" xfId="25276" xr:uid="{00000000-0005-0000-0000-00004F370000}"/>
    <cellStyle name="Migliaia 36 9 3" xfId="17323" xr:uid="{00000000-0005-0000-0000-000050370000}"/>
    <cellStyle name="Migliaia 36 9 4" xfId="22625" xr:uid="{00000000-0005-0000-0000-000051370000}"/>
    <cellStyle name="Migliaia 37" xfId="310" xr:uid="{00000000-0005-0000-0000-000052370000}"/>
    <cellStyle name="Migliaia 37 10" xfId="14157" xr:uid="{00000000-0005-0000-0000-000053370000}"/>
    <cellStyle name="Migliaia 37 10 2" xfId="19975" xr:uid="{00000000-0005-0000-0000-000054370000}"/>
    <cellStyle name="Migliaia 37 10 3" xfId="25277" xr:uid="{00000000-0005-0000-0000-000055370000}"/>
    <cellStyle name="Migliaia 37 11" xfId="17324" xr:uid="{00000000-0005-0000-0000-000056370000}"/>
    <cellStyle name="Migliaia 37 12" xfId="22626"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8" xr:uid="{00000000-0005-0000-0000-00005C370000}"/>
    <cellStyle name="Migliaia 37 2 2 2 2 2" xfId="19976" xr:uid="{00000000-0005-0000-0000-00005D370000}"/>
    <cellStyle name="Migliaia 37 2 2 2 2 3" xfId="25278" xr:uid="{00000000-0005-0000-0000-00005E370000}"/>
    <cellStyle name="Migliaia 37 2 2 2 3" xfId="17325" xr:uid="{00000000-0005-0000-0000-00005F370000}"/>
    <cellStyle name="Migliaia 37 2 2 2 4" xfId="22627" xr:uid="{00000000-0005-0000-0000-000060370000}"/>
    <cellStyle name="Migliaia 37 2 2 3" xfId="12166" xr:uid="{00000000-0005-0000-0000-000061370000}"/>
    <cellStyle name="Migliaia 37 2 2 3 2" xfId="15671" xr:uid="{00000000-0005-0000-0000-000062370000}"/>
    <cellStyle name="Migliaia 37 2 2 3 2 2" xfId="21017" xr:uid="{00000000-0005-0000-0000-000063370000}"/>
    <cellStyle name="Migliaia 37 2 2 3 2 3" xfId="26319" xr:uid="{00000000-0005-0000-0000-000064370000}"/>
    <cellStyle name="Migliaia 37 2 2 3 3" xfId="18366" xr:uid="{00000000-0005-0000-0000-000065370000}"/>
    <cellStyle name="Migliaia 37 2 2 3 4" xfId="23668" xr:uid="{00000000-0005-0000-0000-000066370000}"/>
    <cellStyle name="Migliaia 37 2 3" xfId="3658" xr:uid="{00000000-0005-0000-0000-000067370000}"/>
    <cellStyle name="Migliaia 37 2 3 2" xfId="12167" xr:uid="{00000000-0005-0000-0000-000068370000}"/>
    <cellStyle name="Migliaia 37 2 3 2 2" xfId="15672" xr:uid="{00000000-0005-0000-0000-000069370000}"/>
    <cellStyle name="Migliaia 37 2 3 2 2 2" xfId="21018" xr:uid="{00000000-0005-0000-0000-00006A370000}"/>
    <cellStyle name="Migliaia 37 2 3 2 2 3" xfId="26320" xr:uid="{00000000-0005-0000-0000-00006B370000}"/>
    <cellStyle name="Migliaia 37 2 3 2 3" xfId="18367" xr:uid="{00000000-0005-0000-0000-00006C370000}"/>
    <cellStyle name="Migliaia 37 2 3 2 4" xfId="23669" xr:uid="{00000000-0005-0000-0000-00006D370000}"/>
    <cellStyle name="Migliaia 37 2 3 3" xfId="14159" xr:uid="{00000000-0005-0000-0000-00006E370000}"/>
    <cellStyle name="Migliaia 37 2 3 3 2" xfId="19977" xr:uid="{00000000-0005-0000-0000-00006F370000}"/>
    <cellStyle name="Migliaia 37 2 3 3 3" xfId="25279" xr:uid="{00000000-0005-0000-0000-000070370000}"/>
    <cellStyle name="Migliaia 37 2 3 4" xfId="17326" xr:uid="{00000000-0005-0000-0000-000071370000}"/>
    <cellStyle name="Migliaia 37 2 3 5" xfId="22628" xr:uid="{00000000-0005-0000-0000-000072370000}"/>
    <cellStyle name="Migliaia 37 2 4" xfId="3659" xr:uid="{00000000-0005-0000-0000-000073370000}"/>
    <cellStyle name="Migliaia 37 2 4 2" xfId="14160" xr:uid="{00000000-0005-0000-0000-000074370000}"/>
    <cellStyle name="Migliaia 37 2 4 2 2" xfId="19978" xr:uid="{00000000-0005-0000-0000-000075370000}"/>
    <cellStyle name="Migliaia 37 2 4 2 3" xfId="25280" xr:uid="{00000000-0005-0000-0000-000076370000}"/>
    <cellStyle name="Migliaia 37 2 4 3" xfId="17327" xr:uid="{00000000-0005-0000-0000-000077370000}"/>
    <cellStyle name="Migliaia 37 2 4 4" xfId="22629" xr:uid="{00000000-0005-0000-0000-000078370000}"/>
    <cellStyle name="Migliaia 37 2 5" xfId="3660" xr:uid="{00000000-0005-0000-0000-000079370000}"/>
    <cellStyle name="Migliaia 37 2 5 2" xfId="14161" xr:uid="{00000000-0005-0000-0000-00007A370000}"/>
    <cellStyle name="Migliaia 37 2 5 2 2" xfId="19979" xr:uid="{00000000-0005-0000-0000-00007B370000}"/>
    <cellStyle name="Migliaia 37 2 5 2 3" xfId="25281" xr:uid="{00000000-0005-0000-0000-00007C370000}"/>
    <cellStyle name="Migliaia 37 2 5 3" xfId="17328" xr:uid="{00000000-0005-0000-0000-00007D370000}"/>
    <cellStyle name="Migliaia 37 2 5 4" xfId="22630" xr:uid="{00000000-0005-0000-0000-00007E370000}"/>
    <cellStyle name="Migliaia 37 2 6" xfId="3661" xr:uid="{00000000-0005-0000-0000-00007F370000}"/>
    <cellStyle name="Migliaia 37 2 6 2" xfId="14162" xr:uid="{00000000-0005-0000-0000-000080370000}"/>
    <cellStyle name="Migliaia 37 2 6 2 2" xfId="19980" xr:uid="{00000000-0005-0000-0000-000081370000}"/>
    <cellStyle name="Migliaia 37 2 6 2 3" xfId="25282" xr:uid="{00000000-0005-0000-0000-000082370000}"/>
    <cellStyle name="Migliaia 37 2 6 3" xfId="17329" xr:uid="{00000000-0005-0000-0000-000083370000}"/>
    <cellStyle name="Migliaia 37 2 6 4" xfId="22631"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3" xr:uid="{00000000-0005-0000-0000-00008A370000}"/>
    <cellStyle name="Migliaia 37 3 2 2 2 2 2" xfId="19981" xr:uid="{00000000-0005-0000-0000-00008B370000}"/>
    <cellStyle name="Migliaia 37 3 2 2 2 2 3" xfId="25283" xr:uid="{00000000-0005-0000-0000-00008C370000}"/>
    <cellStyle name="Migliaia 37 3 2 2 2 3" xfId="17330" xr:uid="{00000000-0005-0000-0000-00008D370000}"/>
    <cellStyle name="Migliaia 37 3 2 2 2 4" xfId="22632" xr:uid="{00000000-0005-0000-0000-00008E370000}"/>
    <cellStyle name="Migliaia 37 3 2 3" xfId="3666" xr:uid="{00000000-0005-0000-0000-00008F370000}"/>
    <cellStyle name="Migliaia 37 3 2 3 2" xfId="14164" xr:uid="{00000000-0005-0000-0000-000090370000}"/>
    <cellStyle name="Migliaia 37 3 2 3 2 2" xfId="19982" xr:uid="{00000000-0005-0000-0000-000091370000}"/>
    <cellStyle name="Migliaia 37 3 2 3 2 3" xfId="25284" xr:uid="{00000000-0005-0000-0000-000092370000}"/>
    <cellStyle name="Migliaia 37 3 2 3 3" xfId="17331" xr:uid="{00000000-0005-0000-0000-000093370000}"/>
    <cellStyle name="Migliaia 37 3 2 3 4" xfId="22633" xr:uid="{00000000-0005-0000-0000-000094370000}"/>
    <cellStyle name="Migliaia 37 3 2 4" xfId="3667" xr:uid="{00000000-0005-0000-0000-000095370000}"/>
    <cellStyle name="Migliaia 37 3 2 4 2" xfId="14165" xr:uid="{00000000-0005-0000-0000-000096370000}"/>
    <cellStyle name="Migliaia 37 3 2 4 2 2" xfId="19983" xr:uid="{00000000-0005-0000-0000-000097370000}"/>
    <cellStyle name="Migliaia 37 3 2 4 2 3" xfId="25285" xr:uid="{00000000-0005-0000-0000-000098370000}"/>
    <cellStyle name="Migliaia 37 3 2 4 3" xfId="17332" xr:uid="{00000000-0005-0000-0000-000099370000}"/>
    <cellStyle name="Migliaia 37 3 2 4 4" xfId="22634" xr:uid="{00000000-0005-0000-0000-00009A370000}"/>
    <cellStyle name="Migliaia 37 3 2 5" xfId="3668" xr:uid="{00000000-0005-0000-0000-00009B370000}"/>
    <cellStyle name="Migliaia 37 3 2 5 2" xfId="14166" xr:uid="{00000000-0005-0000-0000-00009C370000}"/>
    <cellStyle name="Migliaia 37 3 2 5 2 2" xfId="19984" xr:uid="{00000000-0005-0000-0000-00009D370000}"/>
    <cellStyle name="Migliaia 37 3 2 5 2 3" xfId="25286" xr:uid="{00000000-0005-0000-0000-00009E370000}"/>
    <cellStyle name="Migliaia 37 3 2 5 3" xfId="17333" xr:uid="{00000000-0005-0000-0000-00009F370000}"/>
    <cellStyle name="Migliaia 37 3 2 5 4" xfId="22635" xr:uid="{00000000-0005-0000-0000-0000A0370000}"/>
    <cellStyle name="Migliaia 37 3 2 6" xfId="3669" xr:uid="{00000000-0005-0000-0000-0000A1370000}"/>
    <cellStyle name="Migliaia 37 3 2 6 2" xfId="14167" xr:uid="{00000000-0005-0000-0000-0000A2370000}"/>
    <cellStyle name="Migliaia 37 3 2 6 2 2" xfId="19985" xr:uid="{00000000-0005-0000-0000-0000A3370000}"/>
    <cellStyle name="Migliaia 37 3 2 6 2 3" xfId="25287" xr:uid="{00000000-0005-0000-0000-0000A4370000}"/>
    <cellStyle name="Migliaia 37 3 2 6 3" xfId="17334" xr:uid="{00000000-0005-0000-0000-0000A5370000}"/>
    <cellStyle name="Migliaia 37 3 2 6 4" xfId="22636" xr:uid="{00000000-0005-0000-0000-0000A6370000}"/>
    <cellStyle name="Migliaia 37 3 3" xfId="3670" xr:uid="{00000000-0005-0000-0000-0000A7370000}"/>
    <cellStyle name="Migliaia 37 3 3 2" xfId="3671" xr:uid="{00000000-0005-0000-0000-0000A8370000}"/>
    <cellStyle name="Migliaia 37 3 3 2 2" xfId="14169" xr:uid="{00000000-0005-0000-0000-0000A9370000}"/>
    <cellStyle name="Migliaia 37 3 3 2 2 2" xfId="19987" xr:uid="{00000000-0005-0000-0000-0000AA370000}"/>
    <cellStyle name="Migliaia 37 3 3 2 2 3" xfId="25289" xr:uid="{00000000-0005-0000-0000-0000AB370000}"/>
    <cellStyle name="Migliaia 37 3 3 2 3" xfId="17336" xr:uid="{00000000-0005-0000-0000-0000AC370000}"/>
    <cellStyle name="Migliaia 37 3 3 2 4" xfId="22638" xr:uid="{00000000-0005-0000-0000-0000AD370000}"/>
    <cellStyle name="Migliaia 37 3 3 3" xfId="3672" xr:uid="{00000000-0005-0000-0000-0000AE370000}"/>
    <cellStyle name="Migliaia 37 3 3 3 2" xfId="14170" xr:uid="{00000000-0005-0000-0000-0000AF370000}"/>
    <cellStyle name="Migliaia 37 3 3 3 2 2" xfId="19988" xr:uid="{00000000-0005-0000-0000-0000B0370000}"/>
    <cellStyle name="Migliaia 37 3 3 3 2 3" xfId="25290" xr:uid="{00000000-0005-0000-0000-0000B1370000}"/>
    <cellStyle name="Migliaia 37 3 3 3 3" xfId="17337" xr:uid="{00000000-0005-0000-0000-0000B2370000}"/>
    <cellStyle name="Migliaia 37 3 3 3 4" xfId="22639" xr:uid="{00000000-0005-0000-0000-0000B3370000}"/>
    <cellStyle name="Migliaia 37 3 3 4" xfId="3673" xr:uid="{00000000-0005-0000-0000-0000B4370000}"/>
    <cellStyle name="Migliaia 37 3 3 4 2" xfId="14171" xr:uid="{00000000-0005-0000-0000-0000B5370000}"/>
    <cellStyle name="Migliaia 37 3 3 4 2 2" xfId="19989" xr:uid="{00000000-0005-0000-0000-0000B6370000}"/>
    <cellStyle name="Migliaia 37 3 3 4 2 3" xfId="25291" xr:uid="{00000000-0005-0000-0000-0000B7370000}"/>
    <cellStyle name="Migliaia 37 3 3 4 3" xfId="17338" xr:uid="{00000000-0005-0000-0000-0000B8370000}"/>
    <cellStyle name="Migliaia 37 3 3 4 4" xfId="22640" xr:uid="{00000000-0005-0000-0000-0000B9370000}"/>
    <cellStyle name="Migliaia 37 3 3 5" xfId="3674" xr:uid="{00000000-0005-0000-0000-0000BA370000}"/>
    <cellStyle name="Migliaia 37 3 3 5 2" xfId="14172" xr:uid="{00000000-0005-0000-0000-0000BB370000}"/>
    <cellStyle name="Migliaia 37 3 3 5 2 2" xfId="19990" xr:uid="{00000000-0005-0000-0000-0000BC370000}"/>
    <cellStyle name="Migliaia 37 3 3 5 2 3" xfId="25292" xr:uid="{00000000-0005-0000-0000-0000BD370000}"/>
    <cellStyle name="Migliaia 37 3 3 5 3" xfId="17339" xr:uid="{00000000-0005-0000-0000-0000BE370000}"/>
    <cellStyle name="Migliaia 37 3 3 5 4" xfId="22641" xr:uid="{00000000-0005-0000-0000-0000BF370000}"/>
    <cellStyle name="Migliaia 37 3 3 6" xfId="14168" xr:uid="{00000000-0005-0000-0000-0000C0370000}"/>
    <cellStyle name="Migliaia 37 3 3 6 2" xfId="19986" xr:uid="{00000000-0005-0000-0000-0000C1370000}"/>
    <cellStyle name="Migliaia 37 3 3 6 3" xfId="25288" xr:uid="{00000000-0005-0000-0000-0000C2370000}"/>
    <cellStyle name="Migliaia 37 3 3 7" xfId="17335" xr:uid="{00000000-0005-0000-0000-0000C3370000}"/>
    <cellStyle name="Migliaia 37 3 3 8" xfId="22637" xr:uid="{00000000-0005-0000-0000-0000C4370000}"/>
    <cellStyle name="Migliaia 37 3 4" xfId="3675" xr:uid="{00000000-0005-0000-0000-0000C5370000}"/>
    <cellStyle name="Migliaia 37 3 4 2" xfId="12168" xr:uid="{00000000-0005-0000-0000-0000C6370000}"/>
    <cellStyle name="Migliaia 37 3 4 3" xfId="12169" xr:uid="{00000000-0005-0000-0000-0000C7370000}"/>
    <cellStyle name="Migliaia 37 3 4 3 2" xfId="15673" xr:uid="{00000000-0005-0000-0000-0000C8370000}"/>
    <cellStyle name="Migliaia 37 3 4 3 2 2" xfId="21019" xr:uid="{00000000-0005-0000-0000-0000C9370000}"/>
    <cellStyle name="Migliaia 37 3 4 3 2 3" xfId="26321" xr:uid="{00000000-0005-0000-0000-0000CA370000}"/>
    <cellStyle name="Migliaia 37 3 4 3 3" xfId="18368" xr:uid="{00000000-0005-0000-0000-0000CB370000}"/>
    <cellStyle name="Migliaia 37 3 4 3 4" xfId="23670" xr:uid="{00000000-0005-0000-0000-0000CC370000}"/>
    <cellStyle name="Migliaia 37 3 4 4" xfId="14173" xr:uid="{00000000-0005-0000-0000-0000CD370000}"/>
    <cellStyle name="Migliaia 37 3 4 4 2" xfId="19991" xr:uid="{00000000-0005-0000-0000-0000CE370000}"/>
    <cellStyle name="Migliaia 37 3 4 4 3" xfId="25293" xr:uid="{00000000-0005-0000-0000-0000CF370000}"/>
    <cellStyle name="Migliaia 37 3 4 5" xfId="17340" xr:uid="{00000000-0005-0000-0000-0000D0370000}"/>
    <cellStyle name="Migliaia 37 3 4 6" xfId="22642" xr:uid="{00000000-0005-0000-0000-0000D1370000}"/>
    <cellStyle name="Migliaia 37 3 5" xfId="3676" xr:uid="{00000000-0005-0000-0000-0000D2370000}"/>
    <cellStyle name="Migliaia 37 3 5 2" xfId="12170" xr:uid="{00000000-0005-0000-0000-0000D3370000}"/>
    <cellStyle name="Migliaia 37 3 5 2 2" xfId="15674" xr:uid="{00000000-0005-0000-0000-0000D4370000}"/>
    <cellStyle name="Migliaia 37 3 5 2 2 2" xfId="21020" xr:uid="{00000000-0005-0000-0000-0000D5370000}"/>
    <cellStyle name="Migliaia 37 3 5 2 2 3" xfId="26322" xr:uid="{00000000-0005-0000-0000-0000D6370000}"/>
    <cellStyle name="Migliaia 37 3 5 2 3" xfId="18369" xr:uid="{00000000-0005-0000-0000-0000D7370000}"/>
    <cellStyle name="Migliaia 37 3 5 2 4" xfId="23671" xr:uid="{00000000-0005-0000-0000-0000D8370000}"/>
    <cellStyle name="Migliaia 37 3 5 3" xfId="14174" xr:uid="{00000000-0005-0000-0000-0000D9370000}"/>
    <cellStyle name="Migliaia 37 3 5 3 2" xfId="19992" xr:uid="{00000000-0005-0000-0000-0000DA370000}"/>
    <cellStyle name="Migliaia 37 3 5 3 3" xfId="25294" xr:uid="{00000000-0005-0000-0000-0000DB370000}"/>
    <cellStyle name="Migliaia 37 3 5 4" xfId="17341" xr:uid="{00000000-0005-0000-0000-0000DC370000}"/>
    <cellStyle name="Migliaia 37 3 5 5" xfId="22643" xr:uid="{00000000-0005-0000-0000-0000DD370000}"/>
    <cellStyle name="Migliaia 37 3 6" xfId="3677" xr:uid="{00000000-0005-0000-0000-0000DE370000}"/>
    <cellStyle name="Migliaia 37 3 6 2" xfId="14175" xr:uid="{00000000-0005-0000-0000-0000DF370000}"/>
    <cellStyle name="Migliaia 37 3 6 2 2" xfId="19993" xr:uid="{00000000-0005-0000-0000-0000E0370000}"/>
    <cellStyle name="Migliaia 37 3 6 2 3" xfId="25295" xr:uid="{00000000-0005-0000-0000-0000E1370000}"/>
    <cellStyle name="Migliaia 37 3 6 3" xfId="17342" xr:uid="{00000000-0005-0000-0000-0000E2370000}"/>
    <cellStyle name="Migliaia 37 3 6 4" xfId="22644" xr:uid="{00000000-0005-0000-0000-0000E3370000}"/>
    <cellStyle name="Migliaia 37 3 7" xfId="3678" xr:uid="{00000000-0005-0000-0000-0000E4370000}"/>
    <cellStyle name="Migliaia 37 3 7 2" xfId="14176" xr:uid="{00000000-0005-0000-0000-0000E5370000}"/>
    <cellStyle name="Migliaia 37 3 7 2 2" xfId="19994" xr:uid="{00000000-0005-0000-0000-0000E6370000}"/>
    <cellStyle name="Migliaia 37 3 7 2 3" xfId="25296" xr:uid="{00000000-0005-0000-0000-0000E7370000}"/>
    <cellStyle name="Migliaia 37 3 7 3" xfId="17343" xr:uid="{00000000-0005-0000-0000-0000E8370000}"/>
    <cellStyle name="Migliaia 37 3 7 4" xfId="22645" xr:uid="{00000000-0005-0000-0000-0000E9370000}"/>
    <cellStyle name="Migliaia 37 3 8" xfId="3679" xr:uid="{00000000-0005-0000-0000-0000EA370000}"/>
    <cellStyle name="Migliaia 37 3 8 2" xfId="14177" xr:uid="{00000000-0005-0000-0000-0000EB370000}"/>
    <cellStyle name="Migliaia 37 3 8 2 2" xfId="19995" xr:uid="{00000000-0005-0000-0000-0000EC370000}"/>
    <cellStyle name="Migliaia 37 3 8 2 3" xfId="25297" xr:uid="{00000000-0005-0000-0000-0000ED370000}"/>
    <cellStyle name="Migliaia 37 3 8 3" xfId="17344" xr:uid="{00000000-0005-0000-0000-0000EE370000}"/>
    <cellStyle name="Migliaia 37 3 8 4" xfId="22646"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8" xr:uid="{00000000-0005-0000-0000-0000F3370000}"/>
    <cellStyle name="Migliaia 37 4 2 2 2 2" xfId="19996" xr:uid="{00000000-0005-0000-0000-0000F4370000}"/>
    <cellStyle name="Migliaia 37 4 2 2 2 3" xfId="25298" xr:uid="{00000000-0005-0000-0000-0000F5370000}"/>
    <cellStyle name="Migliaia 37 4 2 2 3" xfId="17345" xr:uid="{00000000-0005-0000-0000-0000F6370000}"/>
    <cellStyle name="Migliaia 37 4 2 2 4" xfId="22647" xr:uid="{00000000-0005-0000-0000-0000F7370000}"/>
    <cellStyle name="Migliaia 37 4 2 3" xfId="3683" xr:uid="{00000000-0005-0000-0000-0000F8370000}"/>
    <cellStyle name="Migliaia 37 4 2 3 2" xfId="14179" xr:uid="{00000000-0005-0000-0000-0000F9370000}"/>
    <cellStyle name="Migliaia 37 4 2 3 2 2" xfId="19997" xr:uid="{00000000-0005-0000-0000-0000FA370000}"/>
    <cellStyle name="Migliaia 37 4 2 3 2 3" xfId="25299" xr:uid="{00000000-0005-0000-0000-0000FB370000}"/>
    <cellStyle name="Migliaia 37 4 2 3 3" xfId="17346" xr:uid="{00000000-0005-0000-0000-0000FC370000}"/>
    <cellStyle name="Migliaia 37 4 2 3 4" xfId="22648" xr:uid="{00000000-0005-0000-0000-0000FD370000}"/>
    <cellStyle name="Migliaia 37 4 3" xfId="3684" xr:uid="{00000000-0005-0000-0000-0000FE370000}"/>
    <cellStyle name="Migliaia 37 4 3 2" xfId="14180" xr:uid="{00000000-0005-0000-0000-0000FF370000}"/>
    <cellStyle name="Migliaia 37 4 3 2 2" xfId="19998" xr:uid="{00000000-0005-0000-0000-000000380000}"/>
    <cellStyle name="Migliaia 37 4 3 2 3" xfId="25300" xr:uid="{00000000-0005-0000-0000-000001380000}"/>
    <cellStyle name="Migliaia 37 4 3 3" xfId="17347" xr:uid="{00000000-0005-0000-0000-000002380000}"/>
    <cellStyle name="Migliaia 37 4 3 4" xfId="22649" xr:uid="{00000000-0005-0000-0000-000003380000}"/>
    <cellStyle name="Migliaia 37 4 4" xfId="3685" xr:uid="{00000000-0005-0000-0000-000004380000}"/>
    <cellStyle name="Migliaia 37 4 4 2" xfId="14181" xr:uid="{00000000-0005-0000-0000-000005380000}"/>
    <cellStyle name="Migliaia 37 4 4 2 2" xfId="19999" xr:uid="{00000000-0005-0000-0000-000006380000}"/>
    <cellStyle name="Migliaia 37 4 4 2 3" xfId="25301" xr:uid="{00000000-0005-0000-0000-000007380000}"/>
    <cellStyle name="Migliaia 37 4 4 3" xfId="17348" xr:uid="{00000000-0005-0000-0000-000008380000}"/>
    <cellStyle name="Migliaia 37 4 4 4" xfId="22650" xr:uid="{00000000-0005-0000-0000-000009380000}"/>
    <cellStyle name="Migliaia 37 4 5" xfId="3686" xr:uid="{00000000-0005-0000-0000-00000A380000}"/>
    <cellStyle name="Migliaia 37 4 5 2" xfId="14182" xr:uid="{00000000-0005-0000-0000-00000B380000}"/>
    <cellStyle name="Migliaia 37 4 5 2 2" xfId="20000" xr:uid="{00000000-0005-0000-0000-00000C380000}"/>
    <cellStyle name="Migliaia 37 4 5 2 3" xfId="25302" xr:uid="{00000000-0005-0000-0000-00000D380000}"/>
    <cellStyle name="Migliaia 37 4 5 3" xfId="17349" xr:uid="{00000000-0005-0000-0000-00000E380000}"/>
    <cellStyle name="Migliaia 37 4 5 4" xfId="22651" xr:uid="{00000000-0005-0000-0000-00000F380000}"/>
    <cellStyle name="Migliaia 37 4 6" xfId="3687" xr:uid="{00000000-0005-0000-0000-000010380000}"/>
    <cellStyle name="Migliaia 37 4 6 2" xfId="14183" xr:uid="{00000000-0005-0000-0000-000011380000}"/>
    <cellStyle name="Migliaia 37 4 6 2 2" xfId="20001" xr:uid="{00000000-0005-0000-0000-000012380000}"/>
    <cellStyle name="Migliaia 37 4 6 2 3" xfId="25303" xr:uid="{00000000-0005-0000-0000-000013380000}"/>
    <cellStyle name="Migliaia 37 4 6 3" xfId="17350" xr:uid="{00000000-0005-0000-0000-000014380000}"/>
    <cellStyle name="Migliaia 37 4 6 4" xfId="22652" xr:uid="{00000000-0005-0000-0000-000015380000}"/>
    <cellStyle name="Migliaia 37 4 7" xfId="3688" xr:uid="{00000000-0005-0000-0000-000016380000}"/>
    <cellStyle name="Migliaia 37 4 7 2" xfId="14184" xr:uid="{00000000-0005-0000-0000-000017380000}"/>
    <cellStyle name="Migliaia 37 4 7 2 2" xfId="20002" xr:uid="{00000000-0005-0000-0000-000018380000}"/>
    <cellStyle name="Migliaia 37 4 7 2 3" xfId="25304" xr:uid="{00000000-0005-0000-0000-000019380000}"/>
    <cellStyle name="Migliaia 37 4 7 3" xfId="17351" xr:uid="{00000000-0005-0000-0000-00001A380000}"/>
    <cellStyle name="Migliaia 37 4 7 4" xfId="22653" xr:uid="{00000000-0005-0000-0000-00001B380000}"/>
    <cellStyle name="Migliaia 37 5" xfId="3689" xr:uid="{00000000-0005-0000-0000-00001C380000}"/>
    <cellStyle name="Migliaia 37 5 2" xfId="3690" xr:uid="{00000000-0005-0000-0000-00001D380000}"/>
    <cellStyle name="Migliaia 37 5 2 2" xfId="14185" xr:uid="{00000000-0005-0000-0000-00001E380000}"/>
    <cellStyle name="Migliaia 37 5 2 2 2" xfId="20003" xr:uid="{00000000-0005-0000-0000-00001F380000}"/>
    <cellStyle name="Migliaia 37 5 2 2 3" xfId="25305" xr:uid="{00000000-0005-0000-0000-000020380000}"/>
    <cellStyle name="Migliaia 37 5 2 3" xfId="17352" xr:uid="{00000000-0005-0000-0000-000021380000}"/>
    <cellStyle name="Migliaia 37 5 2 4" xfId="22654" xr:uid="{00000000-0005-0000-0000-000022380000}"/>
    <cellStyle name="Migliaia 37 5 3" xfId="3691" xr:uid="{00000000-0005-0000-0000-000023380000}"/>
    <cellStyle name="Migliaia 37 5 3 2" xfId="14186" xr:uid="{00000000-0005-0000-0000-000024380000}"/>
    <cellStyle name="Migliaia 37 5 3 2 2" xfId="20004" xr:uid="{00000000-0005-0000-0000-000025380000}"/>
    <cellStyle name="Migliaia 37 5 3 2 3" xfId="25306" xr:uid="{00000000-0005-0000-0000-000026380000}"/>
    <cellStyle name="Migliaia 37 5 3 3" xfId="17353" xr:uid="{00000000-0005-0000-0000-000027380000}"/>
    <cellStyle name="Migliaia 37 5 3 4" xfId="22655" xr:uid="{00000000-0005-0000-0000-000028380000}"/>
    <cellStyle name="Migliaia 37 5 4" xfId="3692" xr:uid="{00000000-0005-0000-0000-000029380000}"/>
    <cellStyle name="Migliaia 37 5 4 2" xfId="14187" xr:uid="{00000000-0005-0000-0000-00002A380000}"/>
    <cellStyle name="Migliaia 37 5 4 2 2" xfId="20005" xr:uid="{00000000-0005-0000-0000-00002B380000}"/>
    <cellStyle name="Migliaia 37 5 4 2 3" xfId="25307" xr:uid="{00000000-0005-0000-0000-00002C380000}"/>
    <cellStyle name="Migliaia 37 5 4 3" xfId="17354" xr:uid="{00000000-0005-0000-0000-00002D380000}"/>
    <cellStyle name="Migliaia 37 5 4 4" xfId="22656" xr:uid="{00000000-0005-0000-0000-00002E380000}"/>
    <cellStyle name="Migliaia 37 5 5" xfId="3693" xr:uid="{00000000-0005-0000-0000-00002F380000}"/>
    <cellStyle name="Migliaia 37 5 5 2" xfId="14188" xr:uid="{00000000-0005-0000-0000-000030380000}"/>
    <cellStyle name="Migliaia 37 5 5 2 2" xfId="20006" xr:uid="{00000000-0005-0000-0000-000031380000}"/>
    <cellStyle name="Migliaia 37 5 5 2 3" xfId="25308" xr:uid="{00000000-0005-0000-0000-000032380000}"/>
    <cellStyle name="Migliaia 37 5 5 3" xfId="17355" xr:uid="{00000000-0005-0000-0000-000033380000}"/>
    <cellStyle name="Migliaia 37 5 5 4" xfId="22657" xr:uid="{00000000-0005-0000-0000-000034380000}"/>
    <cellStyle name="Migliaia 37 5 6" xfId="3694" xr:uid="{00000000-0005-0000-0000-000035380000}"/>
    <cellStyle name="Migliaia 37 5 6 2" xfId="14189" xr:uid="{00000000-0005-0000-0000-000036380000}"/>
    <cellStyle name="Migliaia 37 5 6 2 2" xfId="20007" xr:uid="{00000000-0005-0000-0000-000037380000}"/>
    <cellStyle name="Migliaia 37 5 6 2 3" xfId="25309" xr:uid="{00000000-0005-0000-0000-000038380000}"/>
    <cellStyle name="Migliaia 37 5 6 3" xfId="17356" xr:uid="{00000000-0005-0000-0000-000039380000}"/>
    <cellStyle name="Migliaia 37 5 6 4" xfId="22658" xr:uid="{00000000-0005-0000-0000-00003A380000}"/>
    <cellStyle name="Migliaia 37 6" xfId="3695" xr:uid="{00000000-0005-0000-0000-00003B380000}"/>
    <cellStyle name="Migliaia 37 6 2" xfId="12171" xr:uid="{00000000-0005-0000-0000-00003C380000}"/>
    <cellStyle name="Migliaia 37 6 3" xfId="12172" xr:uid="{00000000-0005-0000-0000-00003D380000}"/>
    <cellStyle name="Migliaia 37 6 3 2" xfId="15675" xr:uid="{00000000-0005-0000-0000-00003E380000}"/>
    <cellStyle name="Migliaia 37 6 3 2 2" xfId="21021" xr:uid="{00000000-0005-0000-0000-00003F380000}"/>
    <cellStyle name="Migliaia 37 6 3 2 3" xfId="26323" xr:uid="{00000000-0005-0000-0000-000040380000}"/>
    <cellStyle name="Migliaia 37 6 3 3" xfId="18370" xr:uid="{00000000-0005-0000-0000-000041380000}"/>
    <cellStyle name="Migliaia 37 6 3 4" xfId="23672" xr:uid="{00000000-0005-0000-0000-000042380000}"/>
    <cellStyle name="Migliaia 37 6 4" xfId="14190" xr:uid="{00000000-0005-0000-0000-000043380000}"/>
    <cellStyle name="Migliaia 37 6 4 2" xfId="20008" xr:uid="{00000000-0005-0000-0000-000044380000}"/>
    <cellStyle name="Migliaia 37 6 4 3" xfId="25310" xr:uid="{00000000-0005-0000-0000-000045380000}"/>
    <cellStyle name="Migliaia 37 6 5" xfId="17357" xr:uid="{00000000-0005-0000-0000-000046380000}"/>
    <cellStyle name="Migliaia 37 6 6" xfId="22659" xr:uid="{00000000-0005-0000-0000-000047380000}"/>
    <cellStyle name="Migliaia 37 7" xfId="3696" xr:uid="{00000000-0005-0000-0000-000048380000}"/>
    <cellStyle name="Migliaia 37 7 2" xfId="12173" xr:uid="{00000000-0005-0000-0000-000049380000}"/>
    <cellStyle name="Migliaia 37 7 2 2" xfId="15676" xr:uid="{00000000-0005-0000-0000-00004A380000}"/>
    <cellStyle name="Migliaia 37 7 2 2 2" xfId="21022" xr:uid="{00000000-0005-0000-0000-00004B380000}"/>
    <cellStyle name="Migliaia 37 7 2 2 3" xfId="26324" xr:uid="{00000000-0005-0000-0000-00004C380000}"/>
    <cellStyle name="Migliaia 37 7 2 3" xfId="18371" xr:uid="{00000000-0005-0000-0000-00004D380000}"/>
    <cellStyle name="Migliaia 37 7 2 4" xfId="23673" xr:uid="{00000000-0005-0000-0000-00004E380000}"/>
    <cellStyle name="Migliaia 37 7 3" xfId="14191" xr:uid="{00000000-0005-0000-0000-00004F380000}"/>
    <cellStyle name="Migliaia 37 7 3 2" xfId="20009" xr:uid="{00000000-0005-0000-0000-000050380000}"/>
    <cellStyle name="Migliaia 37 7 3 3" xfId="25311" xr:uid="{00000000-0005-0000-0000-000051380000}"/>
    <cellStyle name="Migliaia 37 7 4" xfId="17358" xr:uid="{00000000-0005-0000-0000-000052380000}"/>
    <cellStyle name="Migliaia 37 7 5" xfId="22660" xr:uid="{00000000-0005-0000-0000-000053380000}"/>
    <cellStyle name="Migliaia 37 8" xfId="3697" xr:uid="{00000000-0005-0000-0000-000054380000}"/>
    <cellStyle name="Migliaia 37 8 2" xfId="12174" xr:uid="{00000000-0005-0000-0000-000055380000}"/>
    <cellStyle name="Migliaia 37 8 2 2" xfId="15677" xr:uid="{00000000-0005-0000-0000-000056380000}"/>
    <cellStyle name="Migliaia 37 8 2 2 2" xfId="21023" xr:uid="{00000000-0005-0000-0000-000057380000}"/>
    <cellStyle name="Migliaia 37 8 2 2 3" xfId="26325" xr:uid="{00000000-0005-0000-0000-000058380000}"/>
    <cellStyle name="Migliaia 37 8 2 3" xfId="18372" xr:uid="{00000000-0005-0000-0000-000059380000}"/>
    <cellStyle name="Migliaia 37 8 2 4" xfId="23674" xr:uid="{00000000-0005-0000-0000-00005A380000}"/>
    <cellStyle name="Migliaia 37 8 3" xfId="14192" xr:uid="{00000000-0005-0000-0000-00005B380000}"/>
    <cellStyle name="Migliaia 37 8 3 2" xfId="20010" xr:uid="{00000000-0005-0000-0000-00005C380000}"/>
    <cellStyle name="Migliaia 37 8 3 3" xfId="25312" xr:uid="{00000000-0005-0000-0000-00005D380000}"/>
    <cellStyle name="Migliaia 37 8 4" xfId="17359" xr:uid="{00000000-0005-0000-0000-00005E380000}"/>
    <cellStyle name="Migliaia 37 8 5" xfId="22661" xr:uid="{00000000-0005-0000-0000-00005F380000}"/>
    <cellStyle name="Migliaia 37 9" xfId="3698" xr:uid="{00000000-0005-0000-0000-000060380000}"/>
    <cellStyle name="Migliaia 37 9 2" xfId="14193" xr:uid="{00000000-0005-0000-0000-000061380000}"/>
    <cellStyle name="Migliaia 37 9 2 2" xfId="20011" xr:uid="{00000000-0005-0000-0000-000062380000}"/>
    <cellStyle name="Migliaia 37 9 2 3" xfId="25313" xr:uid="{00000000-0005-0000-0000-000063380000}"/>
    <cellStyle name="Migliaia 37 9 3" xfId="17360" xr:uid="{00000000-0005-0000-0000-000064380000}"/>
    <cellStyle name="Migliaia 37 9 4" xfId="22662" xr:uid="{00000000-0005-0000-0000-000065380000}"/>
    <cellStyle name="Migliaia 38" xfId="312" xr:uid="{00000000-0005-0000-0000-000066380000}"/>
    <cellStyle name="Migliaia 38 10" xfId="14194" xr:uid="{00000000-0005-0000-0000-000067380000}"/>
    <cellStyle name="Migliaia 38 10 2" xfId="20012" xr:uid="{00000000-0005-0000-0000-000068380000}"/>
    <cellStyle name="Migliaia 38 10 3" xfId="25314" xr:uid="{00000000-0005-0000-0000-000069380000}"/>
    <cellStyle name="Migliaia 38 11" xfId="17361" xr:uid="{00000000-0005-0000-0000-00006A380000}"/>
    <cellStyle name="Migliaia 38 12" xfId="22663"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5" xr:uid="{00000000-0005-0000-0000-000070380000}"/>
    <cellStyle name="Migliaia 38 2 2 2 2 2" xfId="20013" xr:uid="{00000000-0005-0000-0000-000071380000}"/>
    <cellStyle name="Migliaia 38 2 2 2 2 3" xfId="25315" xr:uid="{00000000-0005-0000-0000-000072380000}"/>
    <cellStyle name="Migliaia 38 2 2 2 3" xfId="17362" xr:uid="{00000000-0005-0000-0000-000073380000}"/>
    <cellStyle name="Migliaia 38 2 2 2 4" xfId="22664" xr:uid="{00000000-0005-0000-0000-000074380000}"/>
    <cellStyle name="Migliaia 38 2 2 3" xfId="12175" xr:uid="{00000000-0005-0000-0000-000075380000}"/>
    <cellStyle name="Migliaia 38 2 2 3 2" xfId="15678" xr:uid="{00000000-0005-0000-0000-000076380000}"/>
    <cellStyle name="Migliaia 38 2 2 3 2 2" xfId="21024" xr:uid="{00000000-0005-0000-0000-000077380000}"/>
    <cellStyle name="Migliaia 38 2 2 3 2 3" xfId="26326" xr:uid="{00000000-0005-0000-0000-000078380000}"/>
    <cellStyle name="Migliaia 38 2 2 3 3" xfId="18373" xr:uid="{00000000-0005-0000-0000-000079380000}"/>
    <cellStyle name="Migliaia 38 2 2 3 4" xfId="23675" xr:uid="{00000000-0005-0000-0000-00007A380000}"/>
    <cellStyle name="Migliaia 38 2 3" xfId="3703" xr:uid="{00000000-0005-0000-0000-00007B380000}"/>
    <cellStyle name="Migliaia 38 2 3 2" xfId="12176" xr:uid="{00000000-0005-0000-0000-00007C380000}"/>
    <cellStyle name="Migliaia 38 2 3 2 2" xfId="15679" xr:uid="{00000000-0005-0000-0000-00007D380000}"/>
    <cellStyle name="Migliaia 38 2 3 2 2 2" xfId="21025" xr:uid="{00000000-0005-0000-0000-00007E380000}"/>
    <cellStyle name="Migliaia 38 2 3 2 2 3" xfId="26327" xr:uid="{00000000-0005-0000-0000-00007F380000}"/>
    <cellStyle name="Migliaia 38 2 3 2 3" xfId="18374" xr:uid="{00000000-0005-0000-0000-000080380000}"/>
    <cellStyle name="Migliaia 38 2 3 2 4" xfId="23676" xr:uid="{00000000-0005-0000-0000-000081380000}"/>
    <cellStyle name="Migliaia 38 2 3 3" xfId="14196" xr:uid="{00000000-0005-0000-0000-000082380000}"/>
    <cellStyle name="Migliaia 38 2 3 3 2" xfId="20014" xr:uid="{00000000-0005-0000-0000-000083380000}"/>
    <cellStyle name="Migliaia 38 2 3 3 3" xfId="25316" xr:uid="{00000000-0005-0000-0000-000084380000}"/>
    <cellStyle name="Migliaia 38 2 3 4" xfId="17363" xr:uid="{00000000-0005-0000-0000-000085380000}"/>
    <cellStyle name="Migliaia 38 2 3 5" xfId="22665" xr:uid="{00000000-0005-0000-0000-000086380000}"/>
    <cellStyle name="Migliaia 38 2 4" xfId="3704" xr:uid="{00000000-0005-0000-0000-000087380000}"/>
    <cellStyle name="Migliaia 38 2 4 2" xfId="14197" xr:uid="{00000000-0005-0000-0000-000088380000}"/>
    <cellStyle name="Migliaia 38 2 4 2 2" xfId="20015" xr:uid="{00000000-0005-0000-0000-000089380000}"/>
    <cellStyle name="Migliaia 38 2 4 2 3" xfId="25317" xr:uid="{00000000-0005-0000-0000-00008A380000}"/>
    <cellStyle name="Migliaia 38 2 4 3" xfId="17364" xr:uid="{00000000-0005-0000-0000-00008B380000}"/>
    <cellStyle name="Migliaia 38 2 4 4" xfId="22666" xr:uid="{00000000-0005-0000-0000-00008C380000}"/>
    <cellStyle name="Migliaia 38 2 5" xfId="3705" xr:uid="{00000000-0005-0000-0000-00008D380000}"/>
    <cellStyle name="Migliaia 38 2 5 2" xfId="14198" xr:uid="{00000000-0005-0000-0000-00008E380000}"/>
    <cellStyle name="Migliaia 38 2 5 2 2" xfId="20016" xr:uid="{00000000-0005-0000-0000-00008F380000}"/>
    <cellStyle name="Migliaia 38 2 5 2 3" xfId="25318" xr:uid="{00000000-0005-0000-0000-000090380000}"/>
    <cellStyle name="Migliaia 38 2 5 3" xfId="17365" xr:uid="{00000000-0005-0000-0000-000091380000}"/>
    <cellStyle name="Migliaia 38 2 5 4" xfId="22667" xr:uid="{00000000-0005-0000-0000-000092380000}"/>
    <cellStyle name="Migliaia 38 2 6" xfId="3706" xr:uid="{00000000-0005-0000-0000-000093380000}"/>
    <cellStyle name="Migliaia 38 2 6 2" xfId="14199" xr:uid="{00000000-0005-0000-0000-000094380000}"/>
    <cellStyle name="Migliaia 38 2 6 2 2" xfId="20017" xr:uid="{00000000-0005-0000-0000-000095380000}"/>
    <cellStyle name="Migliaia 38 2 6 2 3" xfId="25319" xr:uid="{00000000-0005-0000-0000-000096380000}"/>
    <cellStyle name="Migliaia 38 2 6 3" xfId="17366" xr:uid="{00000000-0005-0000-0000-000097380000}"/>
    <cellStyle name="Migliaia 38 2 6 4" xfId="22668"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200" xr:uid="{00000000-0005-0000-0000-00009E380000}"/>
    <cellStyle name="Migliaia 38 3 2 2 2 2 2" xfId="20018" xr:uid="{00000000-0005-0000-0000-00009F380000}"/>
    <cellStyle name="Migliaia 38 3 2 2 2 2 3" xfId="25320" xr:uid="{00000000-0005-0000-0000-0000A0380000}"/>
    <cellStyle name="Migliaia 38 3 2 2 2 3" xfId="17367" xr:uid="{00000000-0005-0000-0000-0000A1380000}"/>
    <cellStyle name="Migliaia 38 3 2 2 2 4" xfId="22669" xr:uid="{00000000-0005-0000-0000-0000A2380000}"/>
    <cellStyle name="Migliaia 38 3 2 3" xfId="3711" xr:uid="{00000000-0005-0000-0000-0000A3380000}"/>
    <cellStyle name="Migliaia 38 3 2 3 2" xfId="14201" xr:uid="{00000000-0005-0000-0000-0000A4380000}"/>
    <cellStyle name="Migliaia 38 3 2 3 2 2" xfId="20019" xr:uid="{00000000-0005-0000-0000-0000A5380000}"/>
    <cellStyle name="Migliaia 38 3 2 3 2 3" xfId="25321" xr:uid="{00000000-0005-0000-0000-0000A6380000}"/>
    <cellStyle name="Migliaia 38 3 2 3 3" xfId="17368" xr:uid="{00000000-0005-0000-0000-0000A7380000}"/>
    <cellStyle name="Migliaia 38 3 2 3 4" xfId="22670" xr:uid="{00000000-0005-0000-0000-0000A8380000}"/>
    <cellStyle name="Migliaia 38 3 2 4" xfId="3712" xr:uid="{00000000-0005-0000-0000-0000A9380000}"/>
    <cellStyle name="Migliaia 38 3 2 4 2" xfId="14202" xr:uid="{00000000-0005-0000-0000-0000AA380000}"/>
    <cellStyle name="Migliaia 38 3 2 4 2 2" xfId="20020" xr:uid="{00000000-0005-0000-0000-0000AB380000}"/>
    <cellStyle name="Migliaia 38 3 2 4 2 3" xfId="25322" xr:uid="{00000000-0005-0000-0000-0000AC380000}"/>
    <cellStyle name="Migliaia 38 3 2 4 3" xfId="17369" xr:uid="{00000000-0005-0000-0000-0000AD380000}"/>
    <cellStyle name="Migliaia 38 3 2 4 4" xfId="22671" xr:uid="{00000000-0005-0000-0000-0000AE380000}"/>
    <cellStyle name="Migliaia 38 3 2 5" xfId="3713" xr:uid="{00000000-0005-0000-0000-0000AF380000}"/>
    <cellStyle name="Migliaia 38 3 2 5 2" xfId="14203" xr:uid="{00000000-0005-0000-0000-0000B0380000}"/>
    <cellStyle name="Migliaia 38 3 2 5 2 2" xfId="20021" xr:uid="{00000000-0005-0000-0000-0000B1380000}"/>
    <cellStyle name="Migliaia 38 3 2 5 2 3" xfId="25323" xr:uid="{00000000-0005-0000-0000-0000B2380000}"/>
    <cellStyle name="Migliaia 38 3 2 5 3" xfId="17370" xr:uid="{00000000-0005-0000-0000-0000B3380000}"/>
    <cellStyle name="Migliaia 38 3 2 5 4" xfId="22672" xr:uid="{00000000-0005-0000-0000-0000B4380000}"/>
    <cellStyle name="Migliaia 38 3 2 6" xfId="3714" xr:uid="{00000000-0005-0000-0000-0000B5380000}"/>
    <cellStyle name="Migliaia 38 3 2 6 2" xfId="14204" xr:uid="{00000000-0005-0000-0000-0000B6380000}"/>
    <cellStyle name="Migliaia 38 3 2 6 2 2" xfId="20022" xr:uid="{00000000-0005-0000-0000-0000B7380000}"/>
    <cellStyle name="Migliaia 38 3 2 6 2 3" xfId="25324" xr:uid="{00000000-0005-0000-0000-0000B8380000}"/>
    <cellStyle name="Migliaia 38 3 2 6 3" xfId="17371" xr:uid="{00000000-0005-0000-0000-0000B9380000}"/>
    <cellStyle name="Migliaia 38 3 2 6 4" xfId="22673" xr:uid="{00000000-0005-0000-0000-0000BA380000}"/>
    <cellStyle name="Migliaia 38 3 3" xfId="3715" xr:uid="{00000000-0005-0000-0000-0000BB380000}"/>
    <cellStyle name="Migliaia 38 3 3 2" xfId="3716" xr:uid="{00000000-0005-0000-0000-0000BC380000}"/>
    <cellStyle name="Migliaia 38 3 3 2 2" xfId="14206" xr:uid="{00000000-0005-0000-0000-0000BD380000}"/>
    <cellStyle name="Migliaia 38 3 3 2 2 2" xfId="20024" xr:uid="{00000000-0005-0000-0000-0000BE380000}"/>
    <cellStyle name="Migliaia 38 3 3 2 2 3" xfId="25326" xr:uid="{00000000-0005-0000-0000-0000BF380000}"/>
    <cellStyle name="Migliaia 38 3 3 2 3" xfId="17373" xr:uid="{00000000-0005-0000-0000-0000C0380000}"/>
    <cellStyle name="Migliaia 38 3 3 2 4" xfId="22675" xr:uid="{00000000-0005-0000-0000-0000C1380000}"/>
    <cellStyle name="Migliaia 38 3 3 3" xfId="3717" xr:uid="{00000000-0005-0000-0000-0000C2380000}"/>
    <cellStyle name="Migliaia 38 3 3 3 2" xfId="14207" xr:uid="{00000000-0005-0000-0000-0000C3380000}"/>
    <cellStyle name="Migliaia 38 3 3 3 2 2" xfId="20025" xr:uid="{00000000-0005-0000-0000-0000C4380000}"/>
    <cellStyle name="Migliaia 38 3 3 3 2 3" xfId="25327" xr:uid="{00000000-0005-0000-0000-0000C5380000}"/>
    <cellStyle name="Migliaia 38 3 3 3 3" xfId="17374" xr:uid="{00000000-0005-0000-0000-0000C6380000}"/>
    <cellStyle name="Migliaia 38 3 3 3 4" xfId="22676" xr:uid="{00000000-0005-0000-0000-0000C7380000}"/>
    <cellStyle name="Migliaia 38 3 3 4" xfId="3718" xr:uid="{00000000-0005-0000-0000-0000C8380000}"/>
    <cellStyle name="Migliaia 38 3 3 4 2" xfId="14208" xr:uid="{00000000-0005-0000-0000-0000C9380000}"/>
    <cellStyle name="Migliaia 38 3 3 4 2 2" xfId="20026" xr:uid="{00000000-0005-0000-0000-0000CA380000}"/>
    <cellStyle name="Migliaia 38 3 3 4 2 3" xfId="25328" xr:uid="{00000000-0005-0000-0000-0000CB380000}"/>
    <cellStyle name="Migliaia 38 3 3 4 3" xfId="17375" xr:uid="{00000000-0005-0000-0000-0000CC380000}"/>
    <cellStyle name="Migliaia 38 3 3 4 4" xfId="22677" xr:uid="{00000000-0005-0000-0000-0000CD380000}"/>
    <cellStyle name="Migliaia 38 3 3 5" xfId="3719" xr:uid="{00000000-0005-0000-0000-0000CE380000}"/>
    <cellStyle name="Migliaia 38 3 3 5 2" xfId="14209" xr:uid="{00000000-0005-0000-0000-0000CF380000}"/>
    <cellStyle name="Migliaia 38 3 3 5 2 2" xfId="20027" xr:uid="{00000000-0005-0000-0000-0000D0380000}"/>
    <cellStyle name="Migliaia 38 3 3 5 2 3" xfId="25329" xr:uid="{00000000-0005-0000-0000-0000D1380000}"/>
    <cellStyle name="Migliaia 38 3 3 5 3" xfId="17376" xr:uid="{00000000-0005-0000-0000-0000D2380000}"/>
    <cellStyle name="Migliaia 38 3 3 5 4" xfId="22678" xr:uid="{00000000-0005-0000-0000-0000D3380000}"/>
    <cellStyle name="Migliaia 38 3 3 6" xfId="14205" xr:uid="{00000000-0005-0000-0000-0000D4380000}"/>
    <cellStyle name="Migliaia 38 3 3 6 2" xfId="20023" xr:uid="{00000000-0005-0000-0000-0000D5380000}"/>
    <cellStyle name="Migliaia 38 3 3 6 3" xfId="25325" xr:uid="{00000000-0005-0000-0000-0000D6380000}"/>
    <cellStyle name="Migliaia 38 3 3 7" xfId="17372" xr:uid="{00000000-0005-0000-0000-0000D7380000}"/>
    <cellStyle name="Migliaia 38 3 3 8" xfId="22674" xr:uid="{00000000-0005-0000-0000-0000D8380000}"/>
    <cellStyle name="Migliaia 38 3 4" xfId="3720" xr:uid="{00000000-0005-0000-0000-0000D9380000}"/>
    <cellStyle name="Migliaia 38 3 4 2" xfId="12177" xr:uid="{00000000-0005-0000-0000-0000DA380000}"/>
    <cellStyle name="Migliaia 38 3 4 3" xfId="12178" xr:uid="{00000000-0005-0000-0000-0000DB380000}"/>
    <cellStyle name="Migliaia 38 3 4 3 2" xfId="15680" xr:uid="{00000000-0005-0000-0000-0000DC380000}"/>
    <cellStyle name="Migliaia 38 3 4 3 2 2" xfId="21026" xr:uid="{00000000-0005-0000-0000-0000DD380000}"/>
    <cellStyle name="Migliaia 38 3 4 3 2 3" xfId="26328" xr:uid="{00000000-0005-0000-0000-0000DE380000}"/>
    <cellStyle name="Migliaia 38 3 4 3 3" xfId="18375" xr:uid="{00000000-0005-0000-0000-0000DF380000}"/>
    <cellStyle name="Migliaia 38 3 4 3 4" xfId="23677" xr:uid="{00000000-0005-0000-0000-0000E0380000}"/>
    <cellStyle name="Migliaia 38 3 4 4" xfId="14210" xr:uid="{00000000-0005-0000-0000-0000E1380000}"/>
    <cellStyle name="Migliaia 38 3 4 4 2" xfId="20028" xr:uid="{00000000-0005-0000-0000-0000E2380000}"/>
    <cellStyle name="Migliaia 38 3 4 4 3" xfId="25330" xr:uid="{00000000-0005-0000-0000-0000E3380000}"/>
    <cellStyle name="Migliaia 38 3 4 5" xfId="17377" xr:uid="{00000000-0005-0000-0000-0000E4380000}"/>
    <cellStyle name="Migliaia 38 3 4 6" xfId="22679" xr:uid="{00000000-0005-0000-0000-0000E5380000}"/>
    <cellStyle name="Migliaia 38 3 5" xfId="3721" xr:uid="{00000000-0005-0000-0000-0000E6380000}"/>
    <cellStyle name="Migliaia 38 3 5 2" xfId="12179" xr:uid="{00000000-0005-0000-0000-0000E7380000}"/>
    <cellStyle name="Migliaia 38 3 5 2 2" xfId="15681" xr:uid="{00000000-0005-0000-0000-0000E8380000}"/>
    <cellStyle name="Migliaia 38 3 5 2 2 2" xfId="21027" xr:uid="{00000000-0005-0000-0000-0000E9380000}"/>
    <cellStyle name="Migliaia 38 3 5 2 2 3" xfId="26329" xr:uid="{00000000-0005-0000-0000-0000EA380000}"/>
    <cellStyle name="Migliaia 38 3 5 2 3" xfId="18376" xr:uid="{00000000-0005-0000-0000-0000EB380000}"/>
    <cellStyle name="Migliaia 38 3 5 2 4" xfId="23678" xr:uid="{00000000-0005-0000-0000-0000EC380000}"/>
    <cellStyle name="Migliaia 38 3 5 3" xfId="14211" xr:uid="{00000000-0005-0000-0000-0000ED380000}"/>
    <cellStyle name="Migliaia 38 3 5 3 2" xfId="20029" xr:uid="{00000000-0005-0000-0000-0000EE380000}"/>
    <cellStyle name="Migliaia 38 3 5 3 3" xfId="25331" xr:uid="{00000000-0005-0000-0000-0000EF380000}"/>
    <cellStyle name="Migliaia 38 3 5 4" xfId="17378" xr:uid="{00000000-0005-0000-0000-0000F0380000}"/>
    <cellStyle name="Migliaia 38 3 5 5" xfId="22680" xr:uid="{00000000-0005-0000-0000-0000F1380000}"/>
    <cellStyle name="Migliaia 38 3 6" xfId="3722" xr:uid="{00000000-0005-0000-0000-0000F2380000}"/>
    <cellStyle name="Migliaia 38 3 6 2" xfId="14212" xr:uid="{00000000-0005-0000-0000-0000F3380000}"/>
    <cellStyle name="Migliaia 38 3 6 2 2" xfId="20030" xr:uid="{00000000-0005-0000-0000-0000F4380000}"/>
    <cellStyle name="Migliaia 38 3 6 2 3" xfId="25332" xr:uid="{00000000-0005-0000-0000-0000F5380000}"/>
    <cellStyle name="Migliaia 38 3 6 3" xfId="17379" xr:uid="{00000000-0005-0000-0000-0000F6380000}"/>
    <cellStyle name="Migliaia 38 3 6 4" xfId="22681" xr:uid="{00000000-0005-0000-0000-0000F7380000}"/>
    <cellStyle name="Migliaia 38 3 7" xfId="3723" xr:uid="{00000000-0005-0000-0000-0000F8380000}"/>
    <cellStyle name="Migliaia 38 3 7 2" xfId="14213" xr:uid="{00000000-0005-0000-0000-0000F9380000}"/>
    <cellStyle name="Migliaia 38 3 7 2 2" xfId="20031" xr:uid="{00000000-0005-0000-0000-0000FA380000}"/>
    <cellStyle name="Migliaia 38 3 7 2 3" xfId="25333" xr:uid="{00000000-0005-0000-0000-0000FB380000}"/>
    <cellStyle name="Migliaia 38 3 7 3" xfId="17380" xr:uid="{00000000-0005-0000-0000-0000FC380000}"/>
    <cellStyle name="Migliaia 38 3 7 4" xfId="22682" xr:uid="{00000000-0005-0000-0000-0000FD380000}"/>
    <cellStyle name="Migliaia 38 3 8" xfId="3724" xr:uid="{00000000-0005-0000-0000-0000FE380000}"/>
    <cellStyle name="Migliaia 38 3 8 2" xfId="14214" xr:uid="{00000000-0005-0000-0000-0000FF380000}"/>
    <cellStyle name="Migliaia 38 3 8 2 2" xfId="20032" xr:uid="{00000000-0005-0000-0000-000000390000}"/>
    <cellStyle name="Migliaia 38 3 8 2 3" xfId="25334" xr:uid="{00000000-0005-0000-0000-000001390000}"/>
    <cellStyle name="Migliaia 38 3 8 3" xfId="17381" xr:uid="{00000000-0005-0000-0000-000002390000}"/>
    <cellStyle name="Migliaia 38 3 8 4" xfId="22683"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5" xr:uid="{00000000-0005-0000-0000-000007390000}"/>
    <cellStyle name="Migliaia 38 4 2 2 2 2" xfId="20033" xr:uid="{00000000-0005-0000-0000-000008390000}"/>
    <cellStyle name="Migliaia 38 4 2 2 2 3" xfId="25335" xr:uid="{00000000-0005-0000-0000-000009390000}"/>
    <cellStyle name="Migliaia 38 4 2 2 3" xfId="17382" xr:uid="{00000000-0005-0000-0000-00000A390000}"/>
    <cellStyle name="Migliaia 38 4 2 2 4" xfId="22684" xr:uid="{00000000-0005-0000-0000-00000B390000}"/>
    <cellStyle name="Migliaia 38 4 2 3" xfId="3728" xr:uid="{00000000-0005-0000-0000-00000C390000}"/>
    <cellStyle name="Migliaia 38 4 2 3 2" xfId="14216" xr:uid="{00000000-0005-0000-0000-00000D390000}"/>
    <cellStyle name="Migliaia 38 4 2 3 2 2" xfId="20034" xr:uid="{00000000-0005-0000-0000-00000E390000}"/>
    <cellStyle name="Migliaia 38 4 2 3 2 3" xfId="25336" xr:uid="{00000000-0005-0000-0000-00000F390000}"/>
    <cellStyle name="Migliaia 38 4 2 3 3" xfId="17383" xr:uid="{00000000-0005-0000-0000-000010390000}"/>
    <cellStyle name="Migliaia 38 4 2 3 4" xfId="22685" xr:uid="{00000000-0005-0000-0000-000011390000}"/>
    <cellStyle name="Migliaia 38 4 3" xfId="3729" xr:uid="{00000000-0005-0000-0000-000012390000}"/>
    <cellStyle name="Migliaia 38 4 3 2" xfId="14217" xr:uid="{00000000-0005-0000-0000-000013390000}"/>
    <cellStyle name="Migliaia 38 4 3 2 2" xfId="20035" xr:uid="{00000000-0005-0000-0000-000014390000}"/>
    <cellStyle name="Migliaia 38 4 3 2 3" xfId="25337" xr:uid="{00000000-0005-0000-0000-000015390000}"/>
    <cellStyle name="Migliaia 38 4 3 3" xfId="17384" xr:uid="{00000000-0005-0000-0000-000016390000}"/>
    <cellStyle name="Migliaia 38 4 3 4" xfId="22686" xr:uid="{00000000-0005-0000-0000-000017390000}"/>
    <cellStyle name="Migliaia 38 4 4" xfId="3730" xr:uid="{00000000-0005-0000-0000-000018390000}"/>
    <cellStyle name="Migliaia 38 4 4 2" xfId="14218" xr:uid="{00000000-0005-0000-0000-000019390000}"/>
    <cellStyle name="Migliaia 38 4 4 2 2" xfId="20036" xr:uid="{00000000-0005-0000-0000-00001A390000}"/>
    <cellStyle name="Migliaia 38 4 4 2 3" xfId="25338" xr:uid="{00000000-0005-0000-0000-00001B390000}"/>
    <cellStyle name="Migliaia 38 4 4 3" xfId="17385" xr:uid="{00000000-0005-0000-0000-00001C390000}"/>
    <cellStyle name="Migliaia 38 4 4 4" xfId="22687" xr:uid="{00000000-0005-0000-0000-00001D390000}"/>
    <cellStyle name="Migliaia 38 4 5" xfId="3731" xr:uid="{00000000-0005-0000-0000-00001E390000}"/>
    <cellStyle name="Migliaia 38 4 5 2" xfId="14219" xr:uid="{00000000-0005-0000-0000-00001F390000}"/>
    <cellStyle name="Migliaia 38 4 5 2 2" xfId="20037" xr:uid="{00000000-0005-0000-0000-000020390000}"/>
    <cellStyle name="Migliaia 38 4 5 2 3" xfId="25339" xr:uid="{00000000-0005-0000-0000-000021390000}"/>
    <cellStyle name="Migliaia 38 4 5 3" xfId="17386" xr:uid="{00000000-0005-0000-0000-000022390000}"/>
    <cellStyle name="Migliaia 38 4 5 4" xfId="22688" xr:uid="{00000000-0005-0000-0000-000023390000}"/>
    <cellStyle name="Migliaia 38 4 6" xfId="3732" xr:uid="{00000000-0005-0000-0000-000024390000}"/>
    <cellStyle name="Migliaia 38 4 6 2" xfId="14220" xr:uid="{00000000-0005-0000-0000-000025390000}"/>
    <cellStyle name="Migliaia 38 4 6 2 2" xfId="20038" xr:uid="{00000000-0005-0000-0000-000026390000}"/>
    <cellStyle name="Migliaia 38 4 6 2 3" xfId="25340" xr:uid="{00000000-0005-0000-0000-000027390000}"/>
    <cellStyle name="Migliaia 38 4 6 3" xfId="17387" xr:uid="{00000000-0005-0000-0000-000028390000}"/>
    <cellStyle name="Migliaia 38 4 6 4" xfId="22689" xr:uid="{00000000-0005-0000-0000-000029390000}"/>
    <cellStyle name="Migliaia 38 4 7" xfId="3733" xr:uid="{00000000-0005-0000-0000-00002A390000}"/>
    <cellStyle name="Migliaia 38 4 7 2" xfId="14221" xr:uid="{00000000-0005-0000-0000-00002B390000}"/>
    <cellStyle name="Migliaia 38 4 7 2 2" xfId="20039" xr:uid="{00000000-0005-0000-0000-00002C390000}"/>
    <cellStyle name="Migliaia 38 4 7 2 3" xfId="25341" xr:uid="{00000000-0005-0000-0000-00002D390000}"/>
    <cellStyle name="Migliaia 38 4 7 3" xfId="17388" xr:uid="{00000000-0005-0000-0000-00002E390000}"/>
    <cellStyle name="Migliaia 38 4 7 4" xfId="22690" xr:uid="{00000000-0005-0000-0000-00002F390000}"/>
    <cellStyle name="Migliaia 38 5" xfId="3734" xr:uid="{00000000-0005-0000-0000-000030390000}"/>
    <cellStyle name="Migliaia 38 5 2" xfId="3735" xr:uid="{00000000-0005-0000-0000-000031390000}"/>
    <cellStyle name="Migliaia 38 5 2 2" xfId="14222" xr:uid="{00000000-0005-0000-0000-000032390000}"/>
    <cellStyle name="Migliaia 38 5 2 2 2" xfId="20040" xr:uid="{00000000-0005-0000-0000-000033390000}"/>
    <cellStyle name="Migliaia 38 5 2 2 3" xfId="25342" xr:uid="{00000000-0005-0000-0000-000034390000}"/>
    <cellStyle name="Migliaia 38 5 2 3" xfId="17389" xr:uid="{00000000-0005-0000-0000-000035390000}"/>
    <cellStyle name="Migliaia 38 5 2 4" xfId="22691" xr:uid="{00000000-0005-0000-0000-000036390000}"/>
    <cellStyle name="Migliaia 38 5 3" xfId="3736" xr:uid="{00000000-0005-0000-0000-000037390000}"/>
    <cellStyle name="Migliaia 38 5 3 2" xfId="14223" xr:uid="{00000000-0005-0000-0000-000038390000}"/>
    <cellStyle name="Migliaia 38 5 3 2 2" xfId="20041" xr:uid="{00000000-0005-0000-0000-000039390000}"/>
    <cellStyle name="Migliaia 38 5 3 2 3" xfId="25343" xr:uid="{00000000-0005-0000-0000-00003A390000}"/>
    <cellStyle name="Migliaia 38 5 3 3" xfId="17390" xr:uid="{00000000-0005-0000-0000-00003B390000}"/>
    <cellStyle name="Migliaia 38 5 3 4" xfId="22692" xr:uid="{00000000-0005-0000-0000-00003C390000}"/>
    <cellStyle name="Migliaia 38 5 4" xfId="3737" xr:uid="{00000000-0005-0000-0000-00003D390000}"/>
    <cellStyle name="Migliaia 38 5 4 2" xfId="14224" xr:uid="{00000000-0005-0000-0000-00003E390000}"/>
    <cellStyle name="Migliaia 38 5 4 2 2" xfId="20042" xr:uid="{00000000-0005-0000-0000-00003F390000}"/>
    <cellStyle name="Migliaia 38 5 4 2 3" xfId="25344" xr:uid="{00000000-0005-0000-0000-000040390000}"/>
    <cellStyle name="Migliaia 38 5 4 3" xfId="17391" xr:uid="{00000000-0005-0000-0000-000041390000}"/>
    <cellStyle name="Migliaia 38 5 4 4" xfId="22693" xr:uid="{00000000-0005-0000-0000-000042390000}"/>
    <cellStyle name="Migliaia 38 5 5" xfId="3738" xr:uid="{00000000-0005-0000-0000-000043390000}"/>
    <cellStyle name="Migliaia 38 5 5 2" xfId="14225" xr:uid="{00000000-0005-0000-0000-000044390000}"/>
    <cellStyle name="Migliaia 38 5 5 2 2" xfId="20043" xr:uid="{00000000-0005-0000-0000-000045390000}"/>
    <cellStyle name="Migliaia 38 5 5 2 3" xfId="25345" xr:uid="{00000000-0005-0000-0000-000046390000}"/>
    <cellStyle name="Migliaia 38 5 5 3" xfId="17392" xr:uid="{00000000-0005-0000-0000-000047390000}"/>
    <cellStyle name="Migliaia 38 5 5 4" xfId="22694" xr:uid="{00000000-0005-0000-0000-000048390000}"/>
    <cellStyle name="Migliaia 38 5 6" xfId="3739" xr:uid="{00000000-0005-0000-0000-000049390000}"/>
    <cellStyle name="Migliaia 38 5 6 2" xfId="14226" xr:uid="{00000000-0005-0000-0000-00004A390000}"/>
    <cellStyle name="Migliaia 38 5 6 2 2" xfId="20044" xr:uid="{00000000-0005-0000-0000-00004B390000}"/>
    <cellStyle name="Migliaia 38 5 6 2 3" xfId="25346" xr:uid="{00000000-0005-0000-0000-00004C390000}"/>
    <cellStyle name="Migliaia 38 5 6 3" xfId="17393" xr:uid="{00000000-0005-0000-0000-00004D390000}"/>
    <cellStyle name="Migliaia 38 5 6 4" xfId="22695" xr:uid="{00000000-0005-0000-0000-00004E390000}"/>
    <cellStyle name="Migliaia 38 6" xfId="3740" xr:uid="{00000000-0005-0000-0000-00004F390000}"/>
    <cellStyle name="Migliaia 38 6 2" xfId="12180" xr:uid="{00000000-0005-0000-0000-000050390000}"/>
    <cellStyle name="Migliaia 38 6 3" xfId="12181" xr:uid="{00000000-0005-0000-0000-000051390000}"/>
    <cellStyle name="Migliaia 38 6 3 2" xfId="15682" xr:uid="{00000000-0005-0000-0000-000052390000}"/>
    <cellStyle name="Migliaia 38 6 3 2 2" xfId="21028" xr:uid="{00000000-0005-0000-0000-000053390000}"/>
    <cellStyle name="Migliaia 38 6 3 2 3" xfId="26330" xr:uid="{00000000-0005-0000-0000-000054390000}"/>
    <cellStyle name="Migliaia 38 6 3 3" xfId="18377" xr:uid="{00000000-0005-0000-0000-000055390000}"/>
    <cellStyle name="Migliaia 38 6 3 4" xfId="23679" xr:uid="{00000000-0005-0000-0000-000056390000}"/>
    <cellStyle name="Migliaia 38 6 4" xfId="14227" xr:uid="{00000000-0005-0000-0000-000057390000}"/>
    <cellStyle name="Migliaia 38 6 4 2" xfId="20045" xr:uid="{00000000-0005-0000-0000-000058390000}"/>
    <cellStyle name="Migliaia 38 6 4 3" xfId="25347" xr:uid="{00000000-0005-0000-0000-000059390000}"/>
    <cellStyle name="Migliaia 38 6 5" xfId="17394" xr:uid="{00000000-0005-0000-0000-00005A390000}"/>
    <cellStyle name="Migliaia 38 6 6" xfId="22696" xr:uid="{00000000-0005-0000-0000-00005B390000}"/>
    <cellStyle name="Migliaia 38 7" xfId="3741" xr:uid="{00000000-0005-0000-0000-00005C390000}"/>
    <cellStyle name="Migliaia 38 7 2" xfId="12182" xr:uid="{00000000-0005-0000-0000-00005D390000}"/>
    <cellStyle name="Migliaia 38 7 2 2" xfId="15683" xr:uid="{00000000-0005-0000-0000-00005E390000}"/>
    <cellStyle name="Migliaia 38 7 2 2 2" xfId="21029" xr:uid="{00000000-0005-0000-0000-00005F390000}"/>
    <cellStyle name="Migliaia 38 7 2 2 3" xfId="26331" xr:uid="{00000000-0005-0000-0000-000060390000}"/>
    <cellStyle name="Migliaia 38 7 2 3" xfId="18378" xr:uid="{00000000-0005-0000-0000-000061390000}"/>
    <cellStyle name="Migliaia 38 7 2 4" xfId="23680" xr:uid="{00000000-0005-0000-0000-000062390000}"/>
    <cellStyle name="Migliaia 38 7 3" xfId="14228" xr:uid="{00000000-0005-0000-0000-000063390000}"/>
    <cellStyle name="Migliaia 38 7 3 2" xfId="20046" xr:uid="{00000000-0005-0000-0000-000064390000}"/>
    <cellStyle name="Migliaia 38 7 3 3" xfId="25348" xr:uid="{00000000-0005-0000-0000-000065390000}"/>
    <cellStyle name="Migliaia 38 7 4" xfId="17395" xr:uid="{00000000-0005-0000-0000-000066390000}"/>
    <cellStyle name="Migliaia 38 7 5" xfId="22697" xr:uid="{00000000-0005-0000-0000-000067390000}"/>
    <cellStyle name="Migliaia 38 8" xfId="3742" xr:uid="{00000000-0005-0000-0000-000068390000}"/>
    <cellStyle name="Migliaia 38 8 2" xfId="12183" xr:uid="{00000000-0005-0000-0000-000069390000}"/>
    <cellStyle name="Migliaia 38 8 2 2" xfId="15684" xr:uid="{00000000-0005-0000-0000-00006A390000}"/>
    <cellStyle name="Migliaia 38 8 2 2 2" xfId="21030" xr:uid="{00000000-0005-0000-0000-00006B390000}"/>
    <cellStyle name="Migliaia 38 8 2 2 3" xfId="26332" xr:uid="{00000000-0005-0000-0000-00006C390000}"/>
    <cellStyle name="Migliaia 38 8 2 3" xfId="18379" xr:uid="{00000000-0005-0000-0000-00006D390000}"/>
    <cellStyle name="Migliaia 38 8 2 4" xfId="23681" xr:uid="{00000000-0005-0000-0000-00006E390000}"/>
    <cellStyle name="Migliaia 38 8 3" xfId="14229" xr:uid="{00000000-0005-0000-0000-00006F390000}"/>
    <cellStyle name="Migliaia 38 8 3 2" xfId="20047" xr:uid="{00000000-0005-0000-0000-000070390000}"/>
    <cellStyle name="Migliaia 38 8 3 3" xfId="25349" xr:uid="{00000000-0005-0000-0000-000071390000}"/>
    <cellStyle name="Migliaia 38 8 4" xfId="17396" xr:uid="{00000000-0005-0000-0000-000072390000}"/>
    <cellStyle name="Migliaia 38 8 5" xfId="22698" xr:uid="{00000000-0005-0000-0000-000073390000}"/>
    <cellStyle name="Migliaia 38 9" xfId="3743" xr:uid="{00000000-0005-0000-0000-000074390000}"/>
    <cellStyle name="Migliaia 38 9 2" xfId="14230" xr:uid="{00000000-0005-0000-0000-000075390000}"/>
    <cellStyle name="Migliaia 38 9 2 2" xfId="20048" xr:uid="{00000000-0005-0000-0000-000076390000}"/>
    <cellStyle name="Migliaia 38 9 2 3" xfId="25350" xr:uid="{00000000-0005-0000-0000-000077390000}"/>
    <cellStyle name="Migliaia 38 9 3" xfId="17397" xr:uid="{00000000-0005-0000-0000-000078390000}"/>
    <cellStyle name="Migliaia 38 9 4" xfId="22699" xr:uid="{00000000-0005-0000-0000-000079390000}"/>
    <cellStyle name="Migliaia 39" xfId="314" xr:uid="{00000000-0005-0000-0000-00007A390000}"/>
    <cellStyle name="Migliaia 39 10" xfId="14231" xr:uid="{00000000-0005-0000-0000-00007B390000}"/>
    <cellStyle name="Migliaia 39 10 2" xfId="20049" xr:uid="{00000000-0005-0000-0000-00007C390000}"/>
    <cellStyle name="Migliaia 39 10 3" xfId="25351" xr:uid="{00000000-0005-0000-0000-00007D390000}"/>
    <cellStyle name="Migliaia 39 11" xfId="17398" xr:uid="{00000000-0005-0000-0000-00007E390000}"/>
    <cellStyle name="Migliaia 39 12" xfId="22700"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2" xr:uid="{00000000-0005-0000-0000-000084390000}"/>
    <cellStyle name="Migliaia 39 2 2 2 2 2" xfId="20050" xr:uid="{00000000-0005-0000-0000-000085390000}"/>
    <cellStyle name="Migliaia 39 2 2 2 2 3" xfId="25352" xr:uid="{00000000-0005-0000-0000-000086390000}"/>
    <cellStyle name="Migliaia 39 2 2 2 3" xfId="17399" xr:uid="{00000000-0005-0000-0000-000087390000}"/>
    <cellStyle name="Migliaia 39 2 2 2 4" xfId="22701" xr:uid="{00000000-0005-0000-0000-000088390000}"/>
    <cellStyle name="Migliaia 39 2 2 3" xfId="12184" xr:uid="{00000000-0005-0000-0000-000089390000}"/>
    <cellStyle name="Migliaia 39 2 2 3 2" xfId="15685" xr:uid="{00000000-0005-0000-0000-00008A390000}"/>
    <cellStyle name="Migliaia 39 2 2 3 2 2" xfId="21031" xr:uid="{00000000-0005-0000-0000-00008B390000}"/>
    <cellStyle name="Migliaia 39 2 2 3 2 3" xfId="26333" xr:uid="{00000000-0005-0000-0000-00008C390000}"/>
    <cellStyle name="Migliaia 39 2 2 3 3" xfId="18380" xr:uid="{00000000-0005-0000-0000-00008D390000}"/>
    <cellStyle name="Migliaia 39 2 2 3 4" xfId="23682" xr:uid="{00000000-0005-0000-0000-00008E390000}"/>
    <cellStyle name="Migliaia 39 2 3" xfId="3748" xr:uid="{00000000-0005-0000-0000-00008F390000}"/>
    <cellStyle name="Migliaia 39 2 3 2" xfId="12185" xr:uid="{00000000-0005-0000-0000-000090390000}"/>
    <cellStyle name="Migliaia 39 2 3 2 2" xfId="15686" xr:uid="{00000000-0005-0000-0000-000091390000}"/>
    <cellStyle name="Migliaia 39 2 3 2 2 2" xfId="21032" xr:uid="{00000000-0005-0000-0000-000092390000}"/>
    <cellStyle name="Migliaia 39 2 3 2 2 3" xfId="26334" xr:uid="{00000000-0005-0000-0000-000093390000}"/>
    <cellStyle name="Migliaia 39 2 3 2 3" xfId="18381" xr:uid="{00000000-0005-0000-0000-000094390000}"/>
    <cellStyle name="Migliaia 39 2 3 2 4" xfId="23683" xr:uid="{00000000-0005-0000-0000-000095390000}"/>
    <cellStyle name="Migliaia 39 2 3 3" xfId="14233" xr:uid="{00000000-0005-0000-0000-000096390000}"/>
    <cellStyle name="Migliaia 39 2 3 3 2" xfId="20051" xr:uid="{00000000-0005-0000-0000-000097390000}"/>
    <cellStyle name="Migliaia 39 2 3 3 3" xfId="25353" xr:uid="{00000000-0005-0000-0000-000098390000}"/>
    <cellStyle name="Migliaia 39 2 3 4" xfId="17400" xr:uid="{00000000-0005-0000-0000-000099390000}"/>
    <cellStyle name="Migliaia 39 2 3 5" xfId="22702" xr:uid="{00000000-0005-0000-0000-00009A390000}"/>
    <cellStyle name="Migliaia 39 2 4" xfId="3749" xr:uid="{00000000-0005-0000-0000-00009B390000}"/>
    <cellStyle name="Migliaia 39 2 4 2" xfId="14234" xr:uid="{00000000-0005-0000-0000-00009C390000}"/>
    <cellStyle name="Migliaia 39 2 4 2 2" xfId="20052" xr:uid="{00000000-0005-0000-0000-00009D390000}"/>
    <cellStyle name="Migliaia 39 2 4 2 3" xfId="25354" xr:uid="{00000000-0005-0000-0000-00009E390000}"/>
    <cellStyle name="Migliaia 39 2 4 3" xfId="17401" xr:uid="{00000000-0005-0000-0000-00009F390000}"/>
    <cellStyle name="Migliaia 39 2 4 4" xfId="22703" xr:uid="{00000000-0005-0000-0000-0000A0390000}"/>
    <cellStyle name="Migliaia 39 2 5" xfId="3750" xr:uid="{00000000-0005-0000-0000-0000A1390000}"/>
    <cellStyle name="Migliaia 39 2 5 2" xfId="14235" xr:uid="{00000000-0005-0000-0000-0000A2390000}"/>
    <cellStyle name="Migliaia 39 2 5 2 2" xfId="20053" xr:uid="{00000000-0005-0000-0000-0000A3390000}"/>
    <cellStyle name="Migliaia 39 2 5 2 3" xfId="25355" xr:uid="{00000000-0005-0000-0000-0000A4390000}"/>
    <cellStyle name="Migliaia 39 2 5 3" xfId="17402" xr:uid="{00000000-0005-0000-0000-0000A5390000}"/>
    <cellStyle name="Migliaia 39 2 5 4" xfId="22704" xr:uid="{00000000-0005-0000-0000-0000A6390000}"/>
    <cellStyle name="Migliaia 39 2 6" xfId="3751" xr:uid="{00000000-0005-0000-0000-0000A7390000}"/>
    <cellStyle name="Migliaia 39 2 6 2" xfId="14236" xr:uid="{00000000-0005-0000-0000-0000A8390000}"/>
    <cellStyle name="Migliaia 39 2 6 2 2" xfId="20054" xr:uid="{00000000-0005-0000-0000-0000A9390000}"/>
    <cellStyle name="Migliaia 39 2 6 2 3" xfId="25356" xr:uid="{00000000-0005-0000-0000-0000AA390000}"/>
    <cellStyle name="Migliaia 39 2 6 3" xfId="17403" xr:uid="{00000000-0005-0000-0000-0000AB390000}"/>
    <cellStyle name="Migliaia 39 2 6 4" xfId="22705"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7" xr:uid="{00000000-0005-0000-0000-0000B2390000}"/>
    <cellStyle name="Migliaia 39 3 2 2 2 2 2" xfId="20055" xr:uid="{00000000-0005-0000-0000-0000B3390000}"/>
    <cellStyle name="Migliaia 39 3 2 2 2 2 3" xfId="25357" xr:uid="{00000000-0005-0000-0000-0000B4390000}"/>
    <cellStyle name="Migliaia 39 3 2 2 2 3" xfId="17404" xr:uid="{00000000-0005-0000-0000-0000B5390000}"/>
    <cellStyle name="Migliaia 39 3 2 2 2 4" xfId="22706" xr:uid="{00000000-0005-0000-0000-0000B6390000}"/>
    <cellStyle name="Migliaia 39 3 2 3" xfId="3756" xr:uid="{00000000-0005-0000-0000-0000B7390000}"/>
    <cellStyle name="Migliaia 39 3 2 3 2" xfId="14238" xr:uid="{00000000-0005-0000-0000-0000B8390000}"/>
    <cellStyle name="Migliaia 39 3 2 3 2 2" xfId="20056" xr:uid="{00000000-0005-0000-0000-0000B9390000}"/>
    <cellStyle name="Migliaia 39 3 2 3 2 3" xfId="25358" xr:uid="{00000000-0005-0000-0000-0000BA390000}"/>
    <cellStyle name="Migliaia 39 3 2 3 3" xfId="17405" xr:uid="{00000000-0005-0000-0000-0000BB390000}"/>
    <cellStyle name="Migliaia 39 3 2 3 4" xfId="22707" xr:uid="{00000000-0005-0000-0000-0000BC390000}"/>
    <cellStyle name="Migliaia 39 3 2 4" xfId="3757" xr:uid="{00000000-0005-0000-0000-0000BD390000}"/>
    <cellStyle name="Migliaia 39 3 2 4 2" xfId="14239" xr:uid="{00000000-0005-0000-0000-0000BE390000}"/>
    <cellStyle name="Migliaia 39 3 2 4 2 2" xfId="20057" xr:uid="{00000000-0005-0000-0000-0000BF390000}"/>
    <cellStyle name="Migliaia 39 3 2 4 2 3" xfId="25359" xr:uid="{00000000-0005-0000-0000-0000C0390000}"/>
    <cellStyle name="Migliaia 39 3 2 4 3" xfId="17406" xr:uid="{00000000-0005-0000-0000-0000C1390000}"/>
    <cellStyle name="Migliaia 39 3 2 4 4" xfId="22708" xr:uid="{00000000-0005-0000-0000-0000C2390000}"/>
    <cellStyle name="Migliaia 39 3 2 5" xfId="3758" xr:uid="{00000000-0005-0000-0000-0000C3390000}"/>
    <cellStyle name="Migliaia 39 3 2 5 2" xfId="14240" xr:uid="{00000000-0005-0000-0000-0000C4390000}"/>
    <cellStyle name="Migliaia 39 3 2 5 2 2" xfId="20058" xr:uid="{00000000-0005-0000-0000-0000C5390000}"/>
    <cellStyle name="Migliaia 39 3 2 5 2 3" xfId="25360" xr:uid="{00000000-0005-0000-0000-0000C6390000}"/>
    <cellStyle name="Migliaia 39 3 2 5 3" xfId="17407" xr:uid="{00000000-0005-0000-0000-0000C7390000}"/>
    <cellStyle name="Migliaia 39 3 2 5 4" xfId="22709" xr:uid="{00000000-0005-0000-0000-0000C8390000}"/>
    <cellStyle name="Migliaia 39 3 2 6" xfId="3759" xr:uid="{00000000-0005-0000-0000-0000C9390000}"/>
    <cellStyle name="Migliaia 39 3 2 6 2" xfId="14241" xr:uid="{00000000-0005-0000-0000-0000CA390000}"/>
    <cellStyle name="Migliaia 39 3 2 6 2 2" xfId="20059" xr:uid="{00000000-0005-0000-0000-0000CB390000}"/>
    <cellStyle name="Migliaia 39 3 2 6 2 3" xfId="25361" xr:uid="{00000000-0005-0000-0000-0000CC390000}"/>
    <cellStyle name="Migliaia 39 3 2 6 3" xfId="17408" xr:uid="{00000000-0005-0000-0000-0000CD390000}"/>
    <cellStyle name="Migliaia 39 3 2 6 4" xfId="22710" xr:uid="{00000000-0005-0000-0000-0000CE390000}"/>
    <cellStyle name="Migliaia 39 3 3" xfId="3760" xr:uid="{00000000-0005-0000-0000-0000CF390000}"/>
    <cellStyle name="Migliaia 39 3 3 2" xfId="3761" xr:uid="{00000000-0005-0000-0000-0000D0390000}"/>
    <cellStyle name="Migliaia 39 3 3 2 2" xfId="14243" xr:uid="{00000000-0005-0000-0000-0000D1390000}"/>
    <cellStyle name="Migliaia 39 3 3 2 2 2" xfId="20061" xr:uid="{00000000-0005-0000-0000-0000D2390000}"/>
    <cellStyle name="Migliaia 39 3 3 2 2 3" xfId="25363" xr:uid="{00000000-0005-0000-0000-0000D3390000}"/>
    <cellStyle name="Migliaia 39 3 3 2 3" xfId="17410" xr:uid="{00000000-0005-0000-0000-0000D4390000}"/>
    <cellStyle name="Migliaia 39 3 3 2 4" xfId="22712" xr:uid="{00000000-0005-0000-0000-0000D5390000}"/>
    <cellStyle name="Migliaia 39 3 3 3" xfId="3762" xr:uid="{00000000-0005-0000-0000-0000D6390000}"/>
    <cellStyle name="Migliaia 39 3 3 3 2" xfId="14244" xr:uid="{00000000-0005-0000-0000-0000D7390000}"/>
    <cellStyle name="Migliaia 39 3 3 3 2 2" xfId="20062" xr:uid="{00000000-0005-0000-0000-0000D8390000}"/>
    <cellStyle name="Migliaia 39 3 3 3 2 3" xfId="25364" xr:uid="{00000000-0005-0000-0000-0000D9390000}"/>
    <cellStyle name="Migliaia 39 3 3 3 3" xfId="17411" xr:uid="{00000000-0005-0000-0000-0000DA390000}"/>
    <cellStyle name="Migliaia 39 3 3 3 4" xfId="22713" xr:uid="{00000000-0005-0000-0000-0000DB390000}"/>
    <cellStyle name="Migliaia 39 3 3 4" xfId="3763" xr:uid="{00000000-0005-0000-0000-0000DC390000}"/>
    <cellStyle name="Migliaia 39 3 3 4 2" xfId="14245" xr:uid="{00000000-0005-0000-0000-0000DD390000}"/>
    <cellStyle name="Migliaia 39 3 3 4 2 2" xfId="20063" xr:uid="{00000000-0005-0000-0000-0000DE390000}"/>
    <cellStyle name="Migliaia 39 3 3 4 2 3" xfId="25365" xr:uid="{00000000-0005-0000-0000-0000DF390000}"/>
    <cellStyle name="Migliaia 39 3 3 4 3" xfId="17412" xr:uid="{00000000-0005-0000-0000-0000E0390000}"/>
    <cellStyle name="Migliaia 39 3 3 4 4" xfId="22714" xr:uid="{00000000-0005-0000-0000-0000E1390000}"/>
    <cellStyle name="Migliaia 39 3 3 5" xfId="3764" xr:uid="{00000000-0005-0000-0000-0000E2390000}"/>
    <cellStyle name="Migliaia 39 3 3 5 2" xfId="14246" xr:uid="{00000000-0005-0000-0000-0000E3390000}"/>
    <cellStyle name="Migliaia 39 3 3 5 2 2" xfId="20064" xr:uid="{00000000-0005-0000-0000-0000E4390000}"/>
    <cellStyle name="Migliaia 39 3 3 5 2 3" xfId="25366" xr:uid="{00000000-0005-0000-0000-0000E5390000}"/>
    <cellStyle name="Migliaia 39 3 3 5 3" xfId="17413" xr:uid="{00000000-0005-0000-0000-0000E6390000}"/>
    <cellStyle name="Migliaia 39 3 3 5 4" xfId="22715" xr:uid="{00000000-0005-0000-0000-0000E7390000}"/>
    <cellStyle name="Migliaia 39 3 3 6" xfId="14242" xr:uid="{00000000-0005-0000-0000-0000E8390000}"/>
    <cellStyle name="Migliaia 39 3 3 6 2" xfId="20060" xr:uid="{00000000-0005-0000-0000-0000E9390000}"/>
    <cellStyle name="Migliaia 39 3 3 6 3" xfId="25362" xr:uid="{00000000-0005-0000-0000-0000EA390000}"/>
    <cellStyle name="Migliaia 39 3 3 7" xfId="17409" xr:uid="{00000000-0005-0000-0000-0000EB390000}"/>
    <cellStyle name="Migliaia 39 3 3 8" xfId="22711" xr:uid="{00000000-0005-0000-0000-0000EC390000}"/>
    <cellStyle name="Migliaia 39 3 4" xfId="3765" xr:uid="{00000000-0005-0000-0000-0000ED390000}"/>
    <cellStyle name="Migliaia 39 3 4 2" xfId="12186" xr:uid="{00000000-0005-0000-0000-0000EE390000}"/>
    <cellStyle name="Migliaia 39 3 4 3" xfId="12187" xr:uid="{00000000-0005-0000-0000-0000EF390000}"/>
    <cellStyle name="Migliaia 39 3 4 3 2" xfId="15687" xr:uid="{00000000-0005-0000-0000-0000F0390000}"/>
    <cellStyle name="Migliaia 39 3 4 3 2 2" xfId="21033" xr:uid="{00000000-0005-0000-0000-0000F1390000}"/>
    <cellStyle name="Migliaia 39 3 4 3 2 3" xfId="26335" xr:uid="{00000000-0005-0000-0000-0000F2390000}"/>
    <cellStyle name="Migliaia 39 3 4 3 3" xfId="18382" xr:uid="{00000000-0005-0000-0000-0000F3390000}"/>
    <cellStyle name="Migliaia 39 3 4 3 4" xfId="23684" xr:uid="{00000000-0005-0000-0000-0000F4390000}"/>
    <cellStyle name="Migliaia 39 3 4 4" xfId="14247" xr:uid="{00000000-0005-0000-0000-0000F5390000}"/>
    <cellStyle name="Migliaia 39 3 4 4 2" xfId="20065" xr:uid="{00000000-0005-0000-0000-0000F6390000}"/>
    <cellStyle name="Migliaia 39 3 4 4 3" xfId="25367" xr:uid="{00000000-0005-0000-0000-0000F7390000}"/>
    <cellStyle name="Migliaia 39 3 4 5" xfId="17414" xr:uid="{00000000-0005-0000-0000-0000F8390000}"/>
    <cellStyle name="Migliaia 39 3 4 6" xfId="22716" xr:uid="{00000000-0005-0000-0000-0000F9390000}"/>
    <cellStyle name="Migliaia 39 3 5" xfId="3766" xr:uid="{00000000-0005-0000-0000-0000FA390000}"/>
    <cellStyle name="Migliaia 39 3 5 2" xfId="12188" xr:uid="{00000000-0005-0000-0000-0000FB390000}"/>
    <cellStyle name="Migliaia 39 3 5 2 2" xfId="15688" xr:uid="{00000000-0005-0000-0000-0000FC390000}"/>
    <cellStyle name="Migliaia 39 3 5 2 2 2" xfId="21034" xr:uid="{00000000-0005-0000-0000-0000FD390000}"/>
    <cellStyle name="Migliaia 39 3 5 2 2 3" xfId="26336" xr:uid="{00000000-0005-0000-0000-0000FE390000}"/>
    <cellStyle name="Migliaia 39 3 5 2 3" xfId="18383" xr:uid="{00000000-0005-0000-0000-0000FF390000}"/>
    <cellStyle name="Migliaia 39 3 5 2 4" xfId="23685" xr:uid="{00000000-0005-0000-0000-0000003A0000}"/>
    <cellStyle name="Migliaia 39 3 5 3" xfId="14248" xr:uid="{00000000-0005-0000-0000-0000013A0000}"/>
    <cellStyle name="Migliaia 39 3 5 3 2" xfId="20066" xr:uid="{00000000-0005-0000-0000-0000023A0000}"/>
    <cellStyle name="Migliaia 39 3 5 3 3" xfId="25368" xr:uid="{00000000-0005-0000-0000-0000033A0000}"/>
    <cellStyle name="Migliaia 39 3 5 4" xfId="17415" xr:uid="{00000000-0005-0000-0000-0000043A0000}"/>
    <cellStyle name="Migliaia 39 3 5 5" xfId="22717" xr:uid="{00000000-0005-0000-0000-0000053A0000}"/>
    <cellStyle name="Migliaia 39 3 6" xfId="3767" xr:uid="{00000000-0005-0000-0000-0000063A0000}"/>
    <cellStyle name="Migliaia 39 3 6 2" xfId="14249" xr:uid="{00000000-0005-0000-0000-0000073A0000}"/>
    <cellStyle name="Migliaia 39 3 6 2 2" xfId="20067" xr:uid="{00000000-0005-0000-0000-0000083A0000}"/>
    <cellStyle name="Migliaia 39 3 6 2 3" xfId="25369" xr:uid="{00000000-0005-0000-0000-0000093A0000}"/>
    <cellStyle name="Migliaia 39 3 6 3" xfId="17416" xr:uid="{00000000-0005-0000-0000-00000A3A0000}"/>
    <cellStyle name="Migliaia 39 3 6 4" xfId="22718" xr:uid="{00000000-0005-0000-0000-00000B3A0000}"/>
    <cellStyle name="Migliaia 39 3 7" xfId="3768" xr:uid="{00000000-0005-0000-0000-00000C3A0000}"/>
    <cellStyle name="Migliaia 39 3 7 2" xfId="14250" xr:uid="{00000000-0005-0000-0000-00000D3A0000}"/>
    <cellStyle name="Migliaia 39 3 7 2 2" xfId="20068" xr:uid="{00000000-0005-0000-0000-00000E3A0000}"/>
    <cellStyle name="Migliaia 39 3 7 2 3" xfId="25370" xr:uid="{00000000-0005-0000-0000-00000F3A0000}"/>
    <cellStyle name="Migliaia 39 3 7 3" xfId="17417" xr:uid="{00000000-0005-0000-0000-0000103A0000}"/>
    <cellStyle name="Migliaia 39 3 7 4" xfId="22719" xr:uid="{00000000-0005-0000-0000-0000113A0000}"/>
    <cellStyle name="Migliaia 39 3 8" xfId="3769" xr:uid="{00000000-0005-0000-0000-0000123A0000}"/>
    <cellStyle name="Migliaia 39 3 8 2" xfId="14251" xr:uid="{00000000-0005-0000-0000-0000133A0000}"/>
    <cellStyle name="Migliaia 39 3 8 2 2" xfId="20069" xr:uid="{00000000-0005-0000-0000-0000143A0000}"/>
    <cellStyle name="Migliaia 39 3 8 2 3" xfId="25371" xr:uid="{00000000-0005-0000-0000-0000153A0000}"/>
    <cellStyle name="Migliaia 39 3 8 3" xfId="17418" xr:uid="{00000000-0005-0000-0000-0000163A0000}"/>
    <cellStyle name="Migliaia 39 3 8 4" xfId="22720"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2" xr:uid="{00000000-0005-0000-0000-00001B3A0000}"/>
    <cellStyle name="Migliaia 39 4 2 2 2 2" xfId="20070" xr:uid="{00000000-0005-0000-0000-00001C3A0000}"/>
    <cellStyle name="Migliaia 39 4 2 2 2 3" xfId="25372" xr:uid="{00000000-0005-0000-0000-00001D3A0000}"/>
    <cellStyle name="Migliaia 39 4 2 2 3" xfId="17419" xr:uid="{00000000-0005-0000-0000-00001E3A0000}"/>
    <cellStyle name="Migliaia 39 4 2 2 4" xfId="22721" xr:uid="{00000000-0005-0000-0000-00001F3A0000}"/>
    <cellStyle name="Migliaia 39 4 2 3" xfId="3773" xr:uid="{00000000-0005-0000-0000-0000203A0000}"/>
    <cellStyle name="Migliaia 39 4 2 3 2" xfId="14253" xr:uid="{00000000-0005-0000-0000-0000213A0000}"/>
    <cellStyle name="Migliaia 39 4 2 3 2 2" xfId="20071" xr:uid="{00000000-0005-0000-0000-0000223A0000}"/>
    <cellStyle name="Migliaia 39 4 2 3 2 3" xfId="25373" xr:uid="{00000000-0005-0000-0000-0000233A0000}"/>
    <cellStyle name="Migliaia 39 4 2 3 3" xfId="17420" xr:uid="{00000000-0005-0000-0000-0000243A0000}"/>
    <cellStyle name="Migliaia 39 4 2 3 4" xfId="22722" xr:uid="{00000000-0005-0000-0000-0000253A0000}"/>
    <cellStyle name="Migliaia 39 4 3" xfId="3774" xr:uid="{00000000-0005-0000-0000-0000263A0000}"/>
    <cellStyle name="Migliaia 39 4 3 2" xfId="14254" xr:uid="{00000000-0005-0000-0000-0000273A0000}"/>
    <cellStyle name="Migliaia 39 4 3 2 2" xfId="20072" xr:uid="{00000000-0005-0000-0000-0000283A0000}"/>
    <cellStyle name="Migliaia 39 4 3 2 3" xfId="25374" xr:uid="{00000000-0005-0000-0000-0000293A0000}"/>
    <cellStyle name="Migliaia 39 4 3 3" xfId="17421" xr:uid="{00000000-0005-0000-0000-00002A3A0000}"/>
    <cellStyle name="Migliaia 39 4 3 4" xfId="22723" xr:uid="{00000000-0005-0000-0000-00002B3A0000}"/>
    <cellStyle name="Migliaia 39 4 4" xfId="3775" xr:uid="{00000000-0005-0000-0000-00002C3A0000}"/>
    <cellStyle name="Migliaia 39 4 4 2" xfId="14255" xr:uid="{00000000-0005-0000-0000-00002D3A0000}"/>
    <cellStyle name="Migliaia 39 4 4 2 2" xfId="20073" xr:uid="{00000000-0005-0000-0000-00002E3A0000}"/>
    <cellStyle name="Migliaia 39 4 4 2 3" xfId="25375" xr:uid="{00000000-0005-0000-0000-00002F3A0000}"/>
    <cellStyle name="Migliaia 39 4 4 3" xfId="17422" xr:uid="{00000000-0005-0000-0000-0000303A0000}"/>
    <cellStyle name="Migliaia 39 4 4 4" xfId="22724" xr:uid="{00000000-0005-0000-0000-0000313A0000}"/>
    <cellStyle name="Migliaia 39 4 5" xfId="3776" xr:uid="{00000000-0005-0000-0000-0000323A0000}"/>
    <cellStyle name="Migliaia 39 4 5 2" xfId="14256" xr:uid="{00000000-0005-0000-0000-0000333A0000}"/>
    <cellStyle name="Migliaia 39 4 5 2 2" xfId="20074" xr:uid="{00000000-0005-0000-0000-0000343A0000}"/>
    <cellStyle name="Migliaia 39 4 5 2 3" xfId="25376" xr:uid="{00000000-0005-0000-0000-0000353A0000}"/>
    <cellStyle name="Migliaia 39 4 5 3" xfId="17423" xr:uid="{00000000-0005-0000-0000-0000363A0000}"/>
    <cellStyle name="Migliaia 39 4 5 4" xfId="22725" xr:uid="{00000000-0005-0000-0000-0000373A0000}"/>
    <cellStyle name="Migliaia 39 4 6" xfId="3777" xr:uid="{00000000-0005-0000-0000-0000383A0000}"/>
    <cellStyle name="Migliaia 39 4 6 2" xfId="14257" xr:uid="{00000000-0005-0000-0000-0000393A0000}"/>
    <cellStyle name="Migliaia 39 4 6 2 2" xfId="20075" xr:uid="{00000000-0005-0000-0000-00003A3A0000}"/>
    <cellStyle name="Migliaia 39 4 6 2 3" xfId="25377" xr:uid="{00000000-0005-0000-0000-00003B3A0000}"/>
    <cellStyle name="Migliaia 39 4 6 3" xfId="17424" xr:uid="{00000000-0005-0000-0000-00003C3A0000}"/>
    <cellStyle name="Migliaia 39 4 6 4" xfId="22726" xr:uid="{00000000-0005-0000-0000-00003D3A0000}"/>
    <cellStyle name="Migliaia 39 4 7" xfId="3778" xr:uid="{00000000-0005-0000-0000-00003E3A0000}"/>
    <cellStyle name="Migliaia 39 4 7 2" xfId="14258" xr:uid="{00000000-0005-0000-0000-00003F3A0000}"/>
    <cellStyle name="Migliaia 39 4 7 2 2" xfId="20076" xr:uid="{00000000-0005-0000-0000-0000403A0000}"/>
    <cellStyle name="Migliaia 39 4 7 2 3" xfId="25378" xr:uid="{00000000-0005-0000-0000-0000413A0000}"/>
    <cellStyle name="Migliaia 39 4 7 3" xfId="17425" xr:uid="{00000000-0005-0000-0000-0000423A0000}"/>
    <cellStyle name="Migliaia 39 4 7 4" xfId="22727" xr:uid="{00000000-0005-0000-0000-0000433A0000}"/>
    <cellStyle name="Migliaia 39 5" xfId="3779" xr:uid="{00000000-0005-0000-0000-0000443A0000}"/>
    <cellStyle name="Migliaia 39 5 2" xfId="3780" xr:uid="{00000000-0005-0000-0000-0000453A0000}"/>
    <cellStyle name="Migliaia 39 5 2 2" xfId="14259" xr:uid="{00000000-0005-0000-0000-0000463A0000}"/>
    <cellStyle name="Migliaia 39 5 2 2 2" xfId="20077" xr:uid="{00000000-0005-0000-0000-0000473A0000}"/>
    <cellStyle name="Migliaia 39 5 2 2 3" xfId="25379" xr:uid="{00000000-0005-0000-0000-0000483A0000}"/>
    <cellStyle name="Migliaia 39 5 2 3" xfId="17426" xr:uid="{00000000-0005-0000-0000-0000493A0000}"/>
    <cellStyle name="Migliaia 39 5 2 4" xfId="22728" xr:uid="{00000000-0005-0000-0000-00004A3A0000}"/>
    <cellStyle name="Migliaia 39 5 3" xfId="3781" xr:uid="{00000000-0005-0000-0000-00004B3A0000}"/>
    <cellStyle name="Migliaia 39 5 3 2" xfId="14260" xr:uid="{00000000-0005-0000-0000-00004C3A0000}"/>
    <cellStyle name="Migliaia 39 5 3 2 2" xfId="20078" xr:uid="{00000000-0005-0000-0000-00004D3A0000}"/>
    <cellStyle name="Migliaia 39 5 3 2 3" xfId="25380" xr:uid="{00000000-0005-0000-0000-00004E3A0000}"/>
    <cellStyle name="Migliaia 39 5 3 3" xfId="17427" xr:uid="{00000000-0005-0000-0000-00004F3A0000}"/>
    <cellStyle name="Migliaia 39 5 3 4" xfId="22729" xr:uid="{00000000-0005-0000-0000-0000503A0000}"/>
    <cellStyle name="Migliaia 39 5 4" xfId="3782" xr:uid="{00000000-0005-0000-0000-0000513A0000}"/>
    <cellStyle name="Migliaia 39 5 4 2" xfId="14261" xr:uid="{00000000-0005-0000-0000-0000523A0000}"/>
    <cellStyle name="Migliaia 39 5 4 2 2" xfId="20079" xr:uid="{00000000-0005-0000-0000-0000533A0000}"/>
    <cellStyle name="Migliaia 39 5 4 2 3" xfId="25381" xr:uid="{00000000-0005-0000-0000-0000543A0000}"/>
    <cellStyle name="Migliaia 39 5 4 3" xfId="17428" xr:uid="{00000000-0005-0000-0000-0000553A0000}"/>
    <cellStyle name="Migliaia 39 5 4 4" xfId="22730" xr:uid="{00000000-0005-0000-0000-0000563A0000}"/>
    <cellStyle name="Migliaia 39 5 5" xfId="3783" xr:uid="{00000000-0005-0000-0000-0000573A0000}"/>
    <cellStyle name="Migliaia 39 5 5 2" xfId="14262" xr:uid="{00000000-0005-0000-0000-0000583A0000}"/>
    <cellStyle name="Migliaia 39 5 5 2 2" xfId="20080" xr:uid="{00000000-0005-0000-0000-0000593A0000}"/>
    <cellStyle name="Migliaia 39 5 5 2 3" xfId="25382" xr:uid="{00000000-0005-0000-0000-00005A3A0000}"/>
    <cellStyle name="Migliaia 39 5 5 3" xfId="17429" xr:uid="{00000000-0005-0000-0000-00005B3A0000}"/>
    <cellStyle name="Migliaia 39 5 5 4" xfId="22731" xr:uid="{00000000-0005-0000-0000-00005C3A0000}"/>
    <cellStyle name="Migliaia 39 5 6" xfId="3784" xr:uid="{00000000-0005-0000-0000-00005D3A0000}"/>
    <cellStyle name="Migliaia 39 5 6 2" xfId="14263" xr:uid="{00000000-0005-0000-0000-00005E3A0000}"/>
    <cellStyle name="Migliaia 39 5 6 2 2" xfId="20081" xr:uid="{00000000-0005-0000-0000-00005F3A0000}"/>
    <cellStyle name="Migliaia 39 5 6 2 3" xfId="25383" xr:uid="{00000000-0005-0000-0000-0000603A0000}"/>
    <cellStyle name="Migliaia 39 5 6 3" xfId="17430" xr:uid="{00000000-0005-0000-0000-0000613A0000}"/>
    <cellStyle name="Migliaia 39 5 6 4" xfId="22732" xr:uid="{00000000-0005-0000-0000-0000623A0000}"/>
    <cellStyle name="Migliaia 39 6" xfId="3785" xr:uid="{00000000-0005-0000-0000-0000633A0000}"/>
    <cellStyle name="Migliaia 39 6 2" xfId="12189" xr:uid="{00000000-0005-0000-0000-0000643A0000}"/>
    <cellStyle name="Migliaia 39 6 3" xfId="12190" xr:uid="{00000000-0005-0000-0000-0000653A0000}"/>
    <cellStyle name="Migliaia 39 6 3 2" xfId="15689" xr:uid="{00000000-0005-0000-0000-0000663A0000}"/>
    <cellStyle name="Migliaia 39 6 3 2 2" xfId="21035" xr:uid="{00000000-0005-0000-0000-0000673A0000}"/>
    <cellStyle name="Migliaia 39 6 3 2 3" xfId="26337" xr:uid="{00000000-0005-0000-0000-0000683A0000}"/>
    <cellStyle name="Migliaia 39 6 3 3" xfId="18384" xr:uid="{00000000-0005-0000-0000-0000693A0000}"/>
    <cellStyle name="Migliaia 39 6 3 4" xfId="23686" xr:uid="{00000000-0005-0000-0000-00006A3A0000}"/>
    <cellStyle name="Migliaia 39 6 4" xfId="14264" xr:uid="{00000000-0005-0000-0000-00006B3A0000}"/>
    <cellStyle name="Migliaia 39 6 4 2" xfId="20082" xr:uid="{00000000-0005-0000-0000-00006C3A0000}"/>
    <cellStyle name="Migliaia 39 6 4 3" xfId="25384" xr:uid="{00000000-0005-0000-0000-00006D3A0000}"/>
    <cellStyle name="Migliaia 39 6 5" xfId="17431" xr:uid="{00000000-0005-0000-0000-00006E3A0000}"/>
    <cellStyle name="Migliaia 39 6 6" xfId="22733" xr:uid="{00000000-0005-0000-0000-00006F3A0000}"/>
    <cellStyle name="Migliaia 39 7" xfId="3786" xr:uid="{00000000-0005-0000-0000-0000703A0000}"/>
    <cellStyle name="Migliaia 39 7 2" xfId="12191" xr:uid="{00000000-0005-0000-0000-0000713A0000}"/>
    <cellStyle name="Migliaia 39 7 2 2" xfId="15690" xr:uid="{00000000-0005-0000-0000-0000723A0000}"/>
    <cellStyle name="Migliaia 39 7 2 2 2" xfId="21036" xr:uid="{00000000-0005-0000-0000-0000733A0000}"/>
    <cellStyle name="Migliaia 39 7 2 2 3" xfId="26338" xr:uid="{00000000-0005-0000-0000-0000743A0000}"/>
    <cellStyle name="Migliaia 39 7 2 3" xfId="18385" xr:uid="{00000000-0005-0000-0000-0000753A0000}"/>
    <cellStyle name="Migliaia 39 7 2 4" xfId="23687" xr:uid="{00000000-0005-0000-0000-0000763A0000}"/>
    <cellStyle name="Migliaia 39 7 3" xfId="14265" xr:uid="{00000000-0005-0000-0000-0000773A0000}"/>
    <cellStyle name="Migliaia 39 7 3 2" xfId="20083" xr:uid="{00000000-0005-0000-0000-0000783A0000}"/>
    <cellStyle name="Migliaia 39 7 3 3" xfId="25385" xr:uid="{00000000-0005-0000-0000-0000793A0000}"/>
    <cellStyle name="Migliaia 39 7 4" xfId="17432" xr:uid="{00000000-0005-0000-0000-00007A3A0000}"/>
    <cellStyle name="Migliaia 39 7 5" xfId="22734" xr:uid="{00000000-0005-0000-0000-00007B3A0000}"/>
    <cellStyle name="Migliaia 39 8" xfId="3787" xr:uid="{00000000-0005-0000-0000-00007C3A0000}"/>
    <cellStyle name="Migliaia 39 8 2" xfId="12192" xr:uid="{00000000-0005-0000-0000-00007D3A0000}"/>
    <cellStyle name="Migliaia 39 8 2 2" xfId="15691" xr:uid="{00000000-0005-0000-0000-00007E3A0000}"/>
    <cellStyle name="Migliaia 39 8 2 2 2" xfId="21037" xr:uid="{00000000-0005-0000-0000-00007F3A0000}"/>
    <cellStyle name="Migliaia 39 8 2 2 3" xfId="26339" xr:uid="{00000000-0005-0000-0000-0000803A0000}"/>
    <cellStyle name="Migliaia 39 8 2 3" xfId="18386" xr:uid="{00000000-0005-0000-0000-0000813A0000}"/>
    <cellStyle name="Migliaia 39 8 2 4" xfId="23688" xr:uid="{00000000-0005-0000-0000-0000823A0000}"/>
    <cellStyle name="Migliaia 39 8 3" xfId="14266" xr:uid="{00000000-0005-0000-0000-0000833A0000}"/>
    <cellStyle name="Migliaia 39 8 3 2" xfId="20084" xr:uid="{00000000-0005-0000-0000-0000843A0000}"/>
    <cellStyle name="Migliaia 39 8 3 3" xfId="25386" xr:uid="{00000000-0005-0000-0000-0000853A0000}"/>
    <cellStyle name="Migliaia 39 8 4" xfId="17433" xr:uid="{00000000-0005-0000-0000-0000863A0000}"/>
    <cellStyle name="Migliaia 39 8 5" xfId="22735" xr:uid="{00000000-0005-0000-0000-0000873A0000}"/>
    <cellStyle name="Migliaia 39 9" xfId="3788" xr:uid="{00000000-0005-0000-0000-0000883A0000}"/>
    <cellStyle name="Migliaia 39 9 2" xfId="14267" xr:uid="{00000000-0005-0000-0000-0000893A0000}"/>
    <cellStyle name="Migliaia 39 9 2 2" xfId="20085" xr:uid="{00000000-0005-0000-0000-00008A3A0000}"/>
    <cellStyle name="Migliaia 39 9 2 3" xfId="25387" xr:uid="{00000000-0005-0000-0000-00008B3A0000}"/>
    <cellStyle name="Migliaia 39 9 3" xfId="17434" xr:uid="{00000000-0005-0000-0000-00008C3A0000}"/>
    <cellStyle name="Migliaia 39 9 4" xfId="22736" xr:uid="{00000000-0005-0000-0000-00008D3A0000}"/>
    <cellStyle name="Migliaia 4" xfId="316" xr:uid="{00000000-0005-0000-0000-00008E3A0000}"/>
    <cellStyle name="Migliaia 4 10" xfId="14268" xr:uid="{00000000-0005-0000-0000-00008F3A0000}"/>
    <cellStyle name="Migliaia 4 10 2" xfId="20086" xr:uid="{00000000-0005-0000-0000-0000903A0000}"/>
    <cellStyle name="Migliaia 4 10 3" xfId="25388" xr:uid="{00000000-0005-0000-0000-0000913A0000}"/>
    <cellStyle name="Migliaia 4 11" xfId="17435" xr:uid="{00000000-0005-0000-0000-0000923A0000}"/>
    <cellStyle name="Migliaia 4 12" xfId="22737"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9" xr:uid="{00000000-0005-0000-0000-0000983A0000}"/>
    <cellStyle name="Migliaia 4 2 2 2 2 2" xfId="20087" xr:uid="{00000000-0005-0000-0000-0000993A0000}"/>
    <cellStyle name="Migliaia 4 2 2 2 2 3" xfId="25389" xr:uid="{00000000-0005-0000-0000-00009A3A0000}"/>
    <cellStyle name="Migliaia 4 2 2 2 3" xfId="17436" xr:uid="{00000000-0005-0000-0000-00009B3A0000}"/>
    <cellStyle name="Migliaia 4 2 2 2 4" xfId="22738" xr:uid="{00000000-0005-0000-0000-00009C3A0000}"/>
    <cellStyle name="Migliaia 4 2 2 3" xfId="12193" xr:uid="{00000000-0005-0000-0000-00009D3A0000}"/>
    <cellStyle name="Migliaia 4 2 2 3 2" xfId="15692" xr:uid="{00000000-0005-0000-0000-00009E3A0000}"/>
    <cellStyle name="Migliaia 4 2 2 3 2 2" xfId="21038" xr:uid="{00000000-0005-0000-0000-00009F3A0000}"/>
    <cellStyle name="Migliaia 4 2 2 3 2 3" xfId="26340" xr:uid="{00000000-0005-0000-0000-0000A03A0000}"/>
    <cellStyle name="Migliaia 4 2 2 3 3" xfId="18387" xr:uid="{00000000-0005-0000-0000-0000A13A0000}"/>
    <cellStyle name="Migliaia 4 2 2 3 4" xfId="23689" xr:uid="{00000000-0005-0000-0000-0000A23A0000}"/>
    <cellStyle name="Migliaia 4 2 3" xfId="3793" xr:uid="{00000000-0005-0000-0000-0000A33A0000}"/>
    <cellStyle name="Migliaia 4 2 3 2" xfId="12194" xr:uid="{00000000-0005-0000-0000-0000A43A0000}"/>
    <cellStyle name="Migliaia 4 2 3 2 2" xfId="15693" xr:uid="{00000000-0005-0000-0000-0000A53A0000}"/>
    <cellStyle name="Migliaia 4 2 3 2 2 2" xfId="21039" xr:uid="{00000000-0005-0000-0000-0000A63A0000}"/>
    <cellStyle name="Migliaia 4 2 3 2 2 3" xfId="26341" xr:uid="{00000000-0005-0000-0000-0000A73A0000}"/>
    <cellStyle name="Migliaia 4 2 3 2 3" xfId="18388" xr:uid="{00000000-0005-0000-0000-0000A83A0000}"/>
    <cellStyle name="Migliaia 4 2 3 2 4" xfId="23690" xr:uid="{00000000-0005-0000-0000-0000A93A0000}"/>
    <cellStyle name="Migliaia 4 2 3 3" xfId="14270" xr:uid="{00000000-0005-0000-0000-0000AA3A0000}"/>
    <cellStyle name="Migliaia 4 2 3 3 2" xfId="20088" xr:uid="{00000000-0005-0000-0000-0000AB3A0000}"/>
    <cellStyle name="Migliaia 4 2 3 3 3" xfId="25390" xr:uid="{00000000-0005-0000-0000-0000AC3A0000}"/>
    <cellStyle name="Migliaia 4 2 3 4" xfId="17437" xr:uid="{00000000-0005-0000-0000-0000AD3A0000}"/>
    <cellStyle name="Migliaia 4 2 3 5" xfId="22739" xr:uid="{00000000-0005-0000-0000-0000AE3A0000}"/>
    <cellStyle name="Migliaia 4 2 4" xfId="3794" xr:uid="{00000000-0005-0000-0000-0000AF3A0000}"/>
    <cellStyle name="Migliaia 4 2 4 2" xfId="14271" xr:uid="{00000000-0005-0000-0000-0000B03A0000}"/>
    <cellStyle name="Migliaia 4 2 4 2 2" xfId="20089" xr:uid="{00000000-0005-0000-0000-0000B13A0000}"/>
    <cellStyle name="Migliaia 4 2 4 2 3" xfId="25391" xr:uid="{00000000-0005-0000-0000-0000B23A0000}"/>
    <cellStyle name="Migliaia 4 2 4 3" xfId="17438" xr:uid="{00000000-0005-0000-0000-0000B33A0000}"/>
    <cellStyle name="Migliaia 4 2 4 4" xfId="22740" xr:uid="{00000000-0005-0000-0000-0000B43A0000}"/>
    <cellStyle name="Migliaia 4 2 5" xfId="3795" xr:uid="{00000000-0005-0000-0000-0000B53A0000}"/>
    <cellStyle name="Migliaia 4 2 5 2" xfId="14272" xr:uid="{00000000-0005-0000-0000-0000B63A0000}"/>
    <cellStyle name="Migliaia 4 2 5 2 2" xfId="20090" xr:uid="{00000000-0005-0000-0000-0000B73A0000}"/>
    <cellStyle name="Migliaia 4 2 5 2 3" xfId="25392" xr:uid="{00000000-0005-0000-0000-0000B83A0000}"/>
    <cellStyle name="Migliaia 4 2 5 3" xfId="17439" xr:uid="{00000000-0005-0000-0000-0000B93A0000}"/>
    <cellStyle name="Migliaia 4 2 5 4" xfId="22741" xr:uid="{00000000-0005-0000-0000-0000BA3A0000}"/>
    <cellStyle name="Migliaia 4 2 6" xfId="3796" xr:uid="{00000000-0005-0000-0000-0000BB3A0000}"/>
    <cellStyle name="Migliaia 4 2 6 2" xfId="14273" xr:uid="{00000000-0005-0000-0000-0000BC3A0000}"/>
    <cellStyle name="Migliaia 4 2 6 2 2" xfId="20091" xr:uid="{00000000-0005-0000-0000-0000BD3A0000}"/>
    <cellStyle name="Migliaia 4 2 6 2 3" xfId="25393" xr:uid="{00000000-0005-0000-0000-0000BE3A0000}"/>
    <cellStyle name="Migliaia 4 2 6 3" xfId="17440" xr:uid="{00000000-0005-0000-0000-0000BF3A0000}"/>
    <cellStyle name="Migliaia 4 2 6 4" xfId="22742"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4" xr:uid="{00000000-0005-0000-0000-0000C63A0000}"/>
    <cellStyle name="Migliaia 4 3 2 2 2 2 2" xfId="20092" xr:uid="{00000000-0005-0000-0000-0000C73A0000}"/>
    <cellStyle name="Migliaia 4 3 2 2 2 2 3" xfId="25394" xr:uid="{00000000-0005-0000-0000-0000C83A0000}"/>
    <cellStyle name="Migliaia 4 3 2 2 2 3" xfId="17441" xr:uid="{00000000-0005-0000-0000-0000C93A0000}"/>
    <cellStyle name="Migliaia 4 3 2 2 2 4" xfId="22743" xr:uid="{00000000-0005-0000-0000-0000CA3A0000}"/>
    <cellStyle name="Migliaia 4 3 2 3" xfId="3801" xr:uid="{00000000-0005-0000-0000-0000CB3A0000}"/>
    <cellStyle name="Migliaia 4 3 2 3 2" xfId="14275" xr:uid="{00000000-0005-0000-0000-0000CC3A0000}"/>
    <cellStyle name="Migliaia 4 3 2 3 2 2" xfId="20093" xr:uid="{00000000-0005-0000-0000-0000CD3A0000}"/>
    <cellStyle name="Migliaia 4 3 2 3 2 3" xfId="25395" xr:uid="{00000000-0005-0000-0000-0000CE3A0000}"/>
    <cellStyle name="Migliaia 4 3 2 3 3" xfId="17442" xr:uid="{00000000-0005-0000-0000-0000CF3A0000}"/>
    <cellStyle name="Migliaia 4 3 2 3 4" xfId="22744" xr:uid="{00000000-0005-0000-0000-0000D03A0000}"/>
    <cellStyle name="Migliaia 4 3 2 4" xfId="3802" xr:uid="{00000000-0005-0000-0000-0000D13A0000}"/>
    <cellStyle name="Migliaia 4 3 2 4 2" xfId="14276" xr:uid="{00000000-0005-0000-0000-0000D23A0000}"/>
    <cellStyle name="Migliaia 4 3 2 4 2 2" xfId="20094" xr:uid="{00000000-0005-0000-0000-0000D33A0000}"/>
    <cellStyle name="Migliaia 4 3 2 4 2 3" xfId="25396" xr:uid="{00000000-0005-0000-0000-0000D43A0000}"/>
    <cellStyle name="Migliaia 4 3 2 4 3" xfId="17443" xr:uid="{00000000-0005-0000-0000-0000D53A0000}"/>
    <cellStyle name="Migliaia 4 3 2 4 4" xfId="22745" xr:uid="{00000000-0005-0000-0000-0000D63A0000}"/>
    <cellStyle name="Migliaia 4 3 2 5" xfId="3803" xr:uid="{00000000-0005-0000-0000-0000D73A0000}"/>
    <cellStyle name="Migliaia 4 3 2 5 2" xfId="14277" xr:uid="{00000000-0005-0000-0000-0000D83A0000}"/>
    <cellStyle name="Migliaia 4 3 2 5 2 2" xfId="20095" xr:uid="{00000000-0005-0000-0000-0000D93A0000}"/>
    <cellStyle name="Migliaia 4 3 2 5 2 3" xfId="25397" xr:uid="{00000000-0005-0000-0000-0000DA3A0000}"/>
    <cellStyle name="Migliaia 4 3 2 5 3" xfId="17444" xr:uid="{00000000-0005-0000-0000-0000DB3A0000}"/>
    <cellStyle name="Migliaia 4 3 2 5 4" xfId="22746" xr:uid="{00000000-0005-0000-0000-0000DC3A0000}"/>
    <cellStyle name="Migliaia 4 3 2 6" xfId="3804" xr:uid="{00000000-0005-0000-0000-0000DD3A0000}"/>
    <cellStyle name="Migliaia 4 3 2 6 2" xfId="14278" xr:uid="{00000000-0005-0000-0000-0000DE3A0000}"/>
    <cellStyle name="Migliaia 4 3 2 6 2 2" xfId="20096" xr:uid="{00000000-0005-0000-0000-0000DF3A0000}"/>
    <cellStyle name="Migliaia 4 3 2 6 2 3" xfId="25398" xr:uid="{00000000-0005-0000-0000-0000E03A0000}"/>
    <cellStyle name="Migliaia 4 3 2 6 3" xfId="17445" xr:uid="{00000000-0005-0000-0000-0000E13A0000}"/>
    <cellStyle name="Migliaia 4 3 2 6 4" xfId="22747" xr:uid="{00000000-0005-0000-0000-0000E23A0000}"/>
    <cellStyle name="Migliaia 4 3 3" xfId="3805" xr:uid="{00000000-0005-0000-0000-0000E33A0000}"/>
    <cellStyle name="Migliaia 4 3 3 2" xfId="3806" xr:uid="{00000000-0005-0000-0000-0000E43A0000}"/>
    <cellStyle name="Migliaia 4 3 3 2 2" xfId="14280" xr:uid="{00000000-0005-0000-0000-0000E53A0000}"/>
    <cellStyle name="Migliaia 4 3 3 2 2 2" xfId="20098" xr:uid="{00000000-0005-0000-0000-0000E63A0000}"/>
    <cellStyle name="Migliaia 4 3 3 2 2 3" xfId="25400" xr:uid="{00000000-0005-0000-0000-0000E73A0000}"/>
    <cellStyle name="Migliaia 4 3 3 2 3" xfId="17447" xr:uid="{00000000-0005-0000-0000-0000E83A0000}"/>
    <cellStyle name="Migliaia 4 3 3 2 4" xfId="22749" xr:uid="{00000000-0005-0000-0000-0000E93A0000}"/>
    <cellStyle name="Migliaia 4 3 3 3" xfId="3807" xr:uid="{00000000-0005-0000-0000-0000EA3A0000}"/>
    <cellStyle name="Migliaia 4 3 3 3 2" xfId="14281" xr:uid="{00000000-0005-0000-0000-0000EB3A0000}"/>
    <cellStyle name="Migliaia 4 3 3 3 2 2" xfId="20099" xr:uid="{00000000-0005-0000-0000-0000EC3A0000}"/>
    <cellStyle name="Migliaia 4 3 3 3 2 3" xfId="25401" xr:uid="{00000000-0005-0000-0000-0000ED3A0000}"/>
    <cellStyle name="Migliaia 4 3 3 3 3" xfId="17448" xr:uid="{00000000-0005-0000-0000-0000EE3A0000}"/>
    <cellStyle name="Migliaia 4 3 3 3 4" xfId="22750" xr:uid="{00000000-0005-0000-0000-0000EF3A0000}"/>
    <cellStyle name="Migliaia 4 3 3 4" xfId="3808" xr:uid="{00000000-0005-0000-0000-0000F03A0000}"/>
    <cellStyle name="Migliaia 4 3 3 4 2" xfId="14282" xr:uid="{00000000-0005-0000-0000-0000F13A0000}"/>
    <cellStyle name="Migliaia 4 3 3 4 2 2" xfId="20100" xr:uid="{00000000-0005-0000-0000-0000F23A0000}"/>
    <cellStyle name="Migliaia 4 3 3 4 2 3" xfId="25402" xr:uid="{00000000-0005-0000-0000-0000F33A0000}"/>
    <cellStyle name="Migliaia 4 3 3 4 3" xfId="17449" xr:uid="{00000000-0005-0000-0000-0000F43A0000}"/>
    <cellStyle name="Migliaia 4 3 3 4 4" xfId="22751" xr:uid="{00000000-0005-0000-0000-0000F53A0000}"/>
    <cellStyle name="Migliaia 4 3 3 5" xfId="3809" xr:uid="{00000000-0005-0000-0000-0000F63A0000}"/>
    <cellStyle name="Migliaia 4 3 3 5 2" xfId="14283" xr:uid="{00000000-0005-0000-0000-0000F73A0000}"/>
    <cellStyle name="Migliaia 4 3 3 5 2 2" xfId="20101" xr:uid="{00000000-0005-0000-0000-0000F83A0000}"/>
    <cellStyle name="Migliaia 4 3 3 5 2 3" xfId="25403" xr:uid="{00000000-0005-0000-0000-0000F93A0000}"/>
    <cellStyle name="Migliaia 4 3 3 5 3" xfId="17450" xr:uid="{00000000-0005-0000-0000-0000FA3A0000}"/>
    <cellStyle name="Migliaia 4 3 3 5 4" xfId="22752" xr:uid="{00000000-0005-0000-0000-0000FB3A0000}"/>
    <cellStyle name="Migliaia 4 3 3 6" xfId="14279" xr:uid="{00000000-0005-0000-0000-0000FC3A0000}"/>
    <cellStyle name="Migliaia 4 3 3 6 2" xfId="20097" xr:uid="{00000000-0005-0000-0000-0000FD3A0000}"/>
    <cellStyle name="Migliaia 4 3 3 6 3" xfId="25399" xr:uid="{00000000-0005-0000-0000-0000FE3A0000}"/>
    <cellStyle name="Migliaia 4 3 3 7" xfId="17446" xr:uid="{00000000-0005-0000-0000-0000FF3A0000}"/>
    <cellStyle name="Migliaia 4 3 3 8" xfId="22748" xr:uid="{00000000-0005-0000-0000-0000003B0000}"/>
    <cellStyle name="Migliaia 4 3 4" xfId="3810" xr:uid="{00000000-0005-0000-0000-0000013B0000}"/>
    <cellStyle name="Migliaia 4 3 4 2" xfId="12195" xr:uid="{00000000-0005-0000-0000-0000023B0000}"/>
    <cellStyle name="Migliaia 4 3 4 3" xfId="12196" xr:uid="{00000000-0005-0000-0000-0000033B0000}"/>
    <cellStyle name="Migliaia 4 3 4 3 2" xfId="15694" xr:uid="{00000000-0005-0000-0000-0000043B0000}"/>
    <cellStyle name="Migliaia 4 3 4 3 2 2" xfId="21040" xr:uid="{00000000-0005-0000-0000-0000053B0000}"/>
    <cellStyle name="Migliaia 4 3 4 3 2 3" xfId="26342" xr:uid="{00000000-0005-0000-0000-0000063B0000}"/>
    <cellStyle name="Migliaia 4 3 4 3 3" xfId="18389" xr:uid="{00000000-0005-0000-0000-0000073B0000}"/>
    <cellStyle name="Migliaia 4 3 4 3 4" xfId="23691" xr:uid="{00000000-0005-0000-0000-0000083B0000}"/>
    <cellStyle name="Migliaia 4 3 4 4" xfId="14284" xr:uid="{00000000-0005-0000-0000-0000093B0000}"/>
    <cellStyle name="Migliaia 4 3 4 4 2" xfId="20102" xr:uid="{00000000-0005-0000-0000-00000A3B0000}"/>
    <cellStyle name="Migliaia 4 3 4 4 3" xfId="25404" xr:uid="{00000000-0005-0000-0000-00000B3B0000}"/>
    <cellStyle name="Migliaia 4 3 4 5" xfId="17451" xr:uid="{00000000-0005-0000-0000-00000C3B0000}"/>
    <cellStyle name="Migliaia 4 3 4 6" xfId="22753" xr:uid="{00000000-0005-0000-0000-00000D3B0000}"/>
    <cellStyle name="Migliaia 4 3 5" xfId="3811" xr:uid="{00000000-0005-0000-0000-00000E3B0000}"/>
    <cellStyle name="Migliaia 4 3 5 2" xfId="12197" xr:uid="{00000000-0005-0000-0000-00000F3B0000}"/>
    <cellStyle name="Migliaia 4 3 5 2 2" xfId="15695" xr:uid="{00000000-0005-0000-0000-0000103B0000}"/>
    <cellStyle name="Migliaia 4 3 5 2 2 2" xfId="21041" xr:uid="{00000000-0005-0000-0000-0000113B0000}"/>
    <cellStyle name="Migliaia 4 3 5 2 2 3" xfId="26343" xr:uid="{00000000-0005-0000-0000-0000123B0000}"/>
    <cellStyle name="Migliaia 4 3 5 2 3" xfId="18390" xr:uid="{00000000-0005-0000-0000-0000133B0000}"/>
    <cellStyle name="Migliaia 4 3 5 2 4" xfId="23692" xr:uid="{00000000-0005-0000-0000-0000143B0000}"/>
    <cellStyle name="Migliaia 4 3 5 3" xfId="14285" xr:uid="{00000000-0005-0000-0000-0000153B0000}"/>
    <cellStyle name="Migliaia 4 3 5 3 2" xfId="20103" xr:uid="{00000000-0005-0000-0000-0000163B0000}"/>
    <cellStyle name="Migliaia 4 3 5 3 3" xfId="25405" xr:uid="{00000000-0005-0000-0000-0000173B0000}"/>
    <cellStyle name="Migliaia 4 3 5 4" xfId="17452" xr:uid="{00000000-0005-0000-0000-0000183B0000}"/>
    <cellStyle name="Migliaia 4 3 5 5" xfId="22754" xr:uid="{00000000-0005-0000-0000-0000193B0000}"/>
    <cellStyle name="Migliaia 4 3 6" xfId="3812" xr:uid="{00000000-0005-0000-0000-00001A3B0000}"/>
    <cellStyle name="Migliaia 4 3 6 2" xfId="14286" xr:uid="{00000000-0005-0000-0000-00001B3B0000}"/>
    <cellStyle name="Migliaia 4 3 6 2 2" xfId="20104" xr:uid="{00000000-0005-0000-0000-00001C3B0000}"/>
    <cellStyle name="Migliaia 4 3 6 2 3" xfId="25406" xr:uid="{00000000-0005-0000-0000-00001D3B0000}"/>
    <cellStyle name="Migliaia 4 3 6 3" xfId="17453" xr:uid="{00000000-0005-0000-0000-00001E3B0000}"/>
    <cellStyle name="Migliaia 4 3 6 4" xfId="22755" xr:uid="{00000000-0005-0000-0000-00001F3B0000}"/>
    <cellStyle name="Migliaia 4 3 7" xfId="3813" xr:uid="{00000000-0005-0000-0000-0000203B0000}"/>
    <cellStyle name="Migliaia 4 3 7 2" xfId="14287" xr:uid="{00000000-0005-0000-0000-0000213B0000}"/>
    <cellStyle name="Migliaia 4 3 7 2 2" xfId="20105" xr:uid="{00000000-0005-0000-0000-0000223B0000}"/>
    <cellStyle name="Migliaia 4 3 7 2 3" xfId="25407" xr:uid="{00000000-0005-0000-0000-0000233B0000}"/>
    <cellStyle name="Migliaia 4 3 7 3" xfId="17454" xr:uid="{00000000-0005-0000-0000-0000243B0000}"/>
    <cellStyle name="Migliaia 4 3 7 4" xfId="22756" xr:uid="{00000000-0005-0000-0000-0000253B0000}"/>
    <cellStyle name="Migliaia 4 3 8" xfId="3814" xr:uid="{00000000-0005-0000-0000-0000263B0000}"/>
    <cellStyle name="Migliaia 4 3 8 2" xfId="14288" xr:uid="{00000000-0005-0000-0000-0000273B0000}"/>
    <cellStyle name="Migliaia 4 3 8 2 2" xfId="20106" xr:uid="{00000000-0005-0000-0000-0000283B0000}"/>
    <cellStyle name="Migliaia 4 3 8 2 3" xfId="25408" xr:uid="{00000000-0005-0000-0000-0000293B0000}"/>
    <cellStyle name="Migliaia 4 3 8 3" xfId="17455" xr:uid="{00000000-0005-0000-0000-00002A3B0000}"/>
    <cellStyle name="Migliaia 4 3 8 4" xfId="22757"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9" xr:uid="{00000000-0005-0000-0000-00002F3B0000}"/>
    <cellStyle name="Migliaia 4 4 2 2 2 2" xfId="20107" xr:uid="{00000000-0005-0000-0000-0000303B0000}"/>
    <cellStyle name="Migliaia 4 4 2 2 2 3" xfId="25409" xr:uid="{00000000-0005-0000-0000-0000313B0000}"/>
    <cellStyle name="Migliaia 4 4 2 2 3" xfId="17456" xr:uid="{00000000-0005-0000-0000-0000323B0000}"/>
    <cellStyle name="Migliaia 4 4 2 2 4" xfId="22758" xr:uid="{00000000-0005-0000-0000-0000333B0000}"/>
    <cellStyle name="Migliaia 4 4 2 3" xfId="3818" xr:uid="{00000000-0005-0000-0000-0000343B0000}"/>
    <cellStyle name="Migliaia 4 4 2 3 2" xfId="14290" xr:uid="{00000000-0005-0000-0000-0000353B0000}"/>
    <cellStyle name="Migliaia 4 4 2 3 2 2" xfId="20108" xr:uid="{00000000-0005-0000-0000-0000363B0000}"/>
    <cellStyle name="Migliaia 4 4 2 3 2 3" xfId="25410" xr:uid="{00000000-0005-0000-0000-0000373B0000}"/>
    <cellStyle name="Migliaia 4 4 2 3 3" xfId="17457" xr:uid="{00000000-0005-0000-0000-0000383B0000}"/>
    <cellStyle name="Migliaia 4 4 2 3 4" xfId="22759" xr:uid="{00000000-0005-0000-0000-0000393B0000}"/>
    <cellStyle name="Migliaia 4 4 3" xfId="3819" xr:uid="{00000000-0005-0000-0000-00003A3B0000}"/>
    <cellStyle name="Migliaia 4 4 3 2" xfId="14291" xr:uid="{00000000-0005-0000-0000-00003B3B0000}"/>
    <cellStyle name="Migliaia 4 4 3 2 2" xfId="20109" xr:uid="{00000000-0005-0000-0000-00003C3B0000}"/>
    <cellStyle name="Migliaia 4 4 3 2 3" xfId="25411" xr:uid="{00000000-0005-0000-0000-00003D3B0000}"/>
    <cellStyle name="Migliaia 4 4 3 3" xfId="17458" xr:uid="{00000000-0005-0000-0000-00003E3B0000}"/>
    <cellStyle name="Migliaia 4 4 3 4" xfId="22760" xr:uid="{00000000-0005-0000-0000-00003F3B0000}"/>
    <cellStyle name="Migliaia 4 4 4" xfId="3820" xr:uid="{00000000-0005-0000-0000-0000403B0000}"/>
    <cellStyle name="Migliaia 4 4 4 2" xfId="14292" xr:uid="{00000000-0005-0000-0000-0000413B0000}"/>
    <cellStyle name="Migliaia 4 4 4 2 2" xfId="20110" xr:uid="{00000000-0005-0000-0000-0000423B0000}"/>
    <cellStyle name="Migliaia 4 4 4 2 3" xfId="25412" xr:uid="{00000000-0005-0000-0000-0000433B0000}"/>
    <cellStyle name="Migliaia 4 4 4 3" xfId="17459" xr:uid="{00000000-0005-0000-0000-0000443B0000}"/>
    <cellStyle name="Migliaia 4 4 4 4" xfId="22761" xr:uid="{00000000-0005-0000-0000-0000453B0000}"/>
    <cellStyle name="Migliaia 4 4 5" xfId="3821" xr:uid="{00000000-0005-0000-0000-0000463B0000}"/>
    <cellStyle name="Migliaia 4 4 5 2" xfId="14293" xr:uid="{00000000-0005-0000-0000-0000473B0000}"/>
    <cellStyle name="Migliaia 4 4 5 2 2" xfId="20111" xr:uid="{00000000-0005-0000-0000-0000483B0000}"/>
    <cellStyle name="Migliaia 4 4 5 2 3" xfId="25413" xr:uid="{00000000-0005-0000-0000-0000493B0000}"/>
    <cellStyle name="Migliaia 4 4 5 3" xfId="17460" xr:uid="{00000000-0005-0000-0000-00004A3B0000}"/>
    <cellStyle name="Migliaia 4 4 5 4" xfId="22762" xr:uid="{00000000-0005-0000-0000-00004B3B0000}"/>
    <cellStyle name="Migliaia 4 4 6" xfId="3822" xr:uid="{00000000-0005-0000-0000-00004C3B0000}"/>
    <cellStyle name="Migliaia 4 4 6 2" xfId="14294" xr:uid="{00000000-0005-0000-0000-00004D3B0000}"/>
    <cellStyle name="Migliaia 4 4 6 2 2" xfId="20112" xr:uid="{00000000-0005-0000-0000-00004E3B0000}"/>
    <cellStyle name="Migliaia 4 4 6 2 3" xfId="25414" xr:uid="{00000000-0005-0000-0000-00004F3B0000}"/>
    <cellStyle name="Migliaia 4 4 6 3" xfId="17461" xr:uid="{00000000-0005-0000-0000-0000503B0000}"/>
    <cellStyle name="Migliaia 4 4 6 4" xfId="22763" xr:uid="{00000000-0005-0000-0000-0000513B0000}"/>
    <cellStyle name="Migliaia 4 4 7" xfId="3823" xr:uid="{00000000-0005-0000-0000-0000523B0000}"/>
    <cellStyle name="Migliaia 4 4 7 2" xfId="14295" xr:uid="{00000000-0005-0000-0000-0000533B0000}"/>
    <cellStyle name="Migliaia 4 4 7 2 2" xfId="20113" xr:uid="{00000000-0005-0000-0000-0000543B0000}"/>
    <cellStyle name="Migliaia 4 4 7 2 3" xfId="25415" xr:uid="{00000000-0005-0000-0000-0000553B0000}"/>
    <cellStyle name="Migliaia 4 4 7 3" xfId="17462" xr:uid="{00000000-0005-0000-0000-0000563B0000}"/>
    <cellStyle name="Migliaia 4 4 7 4" xfId="22764" xr:uid="{00000000-0005-0000-0000-0000573B0000}"/>
    <cellStyle name="Migliaia 4 5" xfId="3824" xr:uid="{00000000-0005-0000-0000-0000583B0000}"/>
    <cellStyle name="Migliaia 4 5 2" xfId="3825" xr:uid="{00000000-0005-0000-0000-0000593B0000}"/>
    <cellStyle name="Migliaia 4 5 2 2" xfId="14296" xr:uid="{00000000-0005-0000-0000-00005A3B0000}"/>
    <cellStyle name="Migliaia 4 5 2 2 2" xfId="20114" xr:uid="{00000000-0005-0000-0000-00005B3B0000}"/>
    <cellStyle name="Migliaia 4 5 2 2 3" xfId="25416" xr:uid="{00000000-0005-0000-0000-00005C3B0000}"/>
    <cellStyle name="Migliaia 4 5 2 3" xfId="17463" xr:uid="{00000000-0005-0000-0000-00005D3B0000}"/>
    <cellStyle name="Migliaia 4 5 2 4" xfId="22765" xr:uid="{00000000-0005-0000-0000-00005E3B0000}"/>
    <cellStyle name="Migliaia 4 5 3" xfId="3826" xr:uid="{00000000-0005-0000-0000-00005F3B0000}"/>
    <cellStyle name="Migliaia 4 5 3 2" xfId="14297" xr:uid="{00000000-0005-0000-0000-0000603B0000}"/>
    <cellStyle name="Migliaia 4 5 3 2 2" xfId="20115" xr:uid="{00000000-0005-0000-0000-0000613B0000}"/>
    <cellStyle name="Migliaia 4 5 3 2 3" xfId="25417" xr:uid="{00000000-0005-0000-0000-0000623B0000}"/>
    <cellStyle name="Migliaia 4 5 3 3" xfId="17464" xr:uid="{00000000-0005-0000-0000-0000633B0000}"/>
    <cellStyle name="Migliaia 4 5 3 4" xfId="22766" xr:uid="{00000000-0005-0000-0000-0000643B0000}"/>
    <cellStyle name="Migliaia 4 5 4" xfId="3827" xr:uid="{00000000-0005-0000-0000-0000653B0000}"/>
    <cellStyle name="Migliaia 4 5 4 2" xfId="14298" xr:uid="{00000000-0005-0000-0000-0000663B0000}"/>
    <cellStyle name="Migliaia 4 5 4 2 2" xfId="20116" xr:uid="{00000000-0005-0000-0000-0000673B0000}"/>
    <cellStyle name="Migliaia 4 5 4 2 3" xfId="25418" xr:uid="{00000000-0005-0000-0000-0000683B0000}"/>
    <cellStyle name="Migliaia 4 5 4 3" xfId="17465" xr:uid="{00000000-0005-0000-0000-0000693B0000}"/>
    <cellStyle name="Migliaia 4 5 4 4" xfId="22767" xr:uid="{00000000-0005-0000-0000-00006A3B0000}"/>
    <cellStyle name="Migliaia 4 5 5" xfId="3828" xr:uid="{00000000-0005-0000-0000-00006B3B0000}"/>
    <cellStyle name="Migliaia 4 5 5 2" xfId="14299" xr:uid="{00000000-0005-0000-0000-00006C3B0000}"/>
    <cellStyle name="Migliaia 4 5 5 2 2" xfId="20117" xr:uid="{00000000-0005-0000-0000-00006D3B0000}"/>
    <cellStyle name="Migliaia 4 5 5 2 3" xfId="25419" xr:uid="{00000000-0005-0000-0000-00006E3B0000}"/>
    <cellStyle name="Migliaia 4 5 5 3" xfId="17466" xr:uid="{00000000-0005-0000-0000-00006F3B0000}"/>
    <cellStyle name="Migliaia 4 5 5 4" xfId="22768" xr:uid="{00000000-0005-0000-0000-0000703B0000}"/>
    <cellStyle name="Migliaia 4 5 6" xfId="3829" xr:uid="{00000000-0005-0000-0000-0000713B0000}"/>
    <cellStyle name="Migliaia 4 5 6 2" xfId="14300" xr:uid="{00000000-0005-0000-0000-0000723B0000}"/>
    <cellStyle name="Migliaia 4 5 6 2 2" xfId="20118" xr:uid="{00000000-0005-0000-0000-0000733B0000}"/>
    <cellStyle name="Migliaia 4 5 6 2 3" xfId="25420" xr:uid="{00000000-0005-0000-0000-0000743B0000}"/>
    <cellStyle name="Migliaia 4 5 6 3" xfId="17467" xr:uid="{00000000-0005-0000-0000-0000753B0000}"/>
    <cellStyle name="Migliaia 4 5 6 4" xfId="22769" xr:uid="{00000000-0005-0000-0000-0000763B0000}"/>
    <cellStyle name="Migliaia 4 6" xfId="3830" xr:uid="{00000000-0005-0000-0000-0000773B0000}"/>
    <cellStyle name="Migliaia 4 6 2" xfId="12198" xr:uid="{00000000-0005-0000-0000-0000783B0000}"/>
    <cellStyle name="Migliaia 4 6 3" xfId="12199" xr:uid="{00000000-0005-0000-0000-0000793B0000}"/>
    <cellStyle name="Migliaia 4 6 3 2" xfId="15696" xr:uid="{00000000-0005-0000-0000-00007A3B0000}"/>
    <cellStyle name="Migliaia 4 6 3 2 2" xfId="21042" xr:uid="{00000000-0005-0000-0000-00007B3B0000}"/>
    <cellStyle name="Migliaia 4 6 3 2 3" xfId="26344" xr:uid="{00000000-0005-0000-0000-00007C3B0000}"/>
    <cellStyle name="Migliaia 4 6 3 3" xfId="18391" xr:uid="{00000000-0005-0000-0000-00007D3B0000}"/>
    <cellStyle name="Migliaia 4 6 3 4" xfId="23693" xr:uid="{00000000-0005-0000-0000-00007E3B0000}"/>
    <cellStyle name="Migliaia 4 6 4" xfId="14301" xr:uid="{00000000-0005-0000-0000-00007F3B0000}"/>
    <cellStyle name="Migliaia 4 6 4 2" xfId="20119" xr:uid="{00000000-0005-0000-0000-0000803B0000}"/>
    <cellStyle name="Migliaia 4 6 4 3" xfId="25421" xr:uid="{00000000-0005-0000-0000-0000813B0000}"/>
    <cellStyle name="Migliaia 4 6 5" xfId="17468" xr:uid="{00000000-0005-0000-0000-0000823B0000}"/>
    <cellStyle name="Migliaia 4 6 6" xfId="22770" xr:uid="{00000000-0005-0000-0000-0000833B0000}"/>
    <cellStyle name="Migliaia 4 7" xfId="3831" xr:uid="{00000000-0005-0000-0000-0000843B0000}"/>
    <cellStyle name="Migliaia 4 7 2" xfId="12200" xr:uid="{00000000-0005-0000-0000-0000853B0000}"/>
    <cellStyle name="Migliaia 4 7 2 2" xfId="15697" xr:uid="{00000000-0005-0000-0000-0000863B0000}"/>
    <cellStyle name="Migliaia 4 7 2 2 2" xfId="21043" xr:uid="{00000000-0005-0000-0000-0000873B0000}"/>
    <cellStyle name="Migliaia 4 7 2 2 3" xfId="26345" xr:uid="{00000000-0005-0000-0000-0000883B0000}"/>
    <cellStyle name="Migliaia 4 7 2 3" xfId="18392" xr:uid="{00000000-0005-0000-0000-0000893B0000}"/>
    <cellStyle name="Migliaia 4 7 2 4" xfId="23694" xr:uid="{00000000-0005-0000-0000-00008A3B0000}"/>
    <cellStyle name="Migliaia 4 7 3" xfId="14302" xr:uid="{00000000-0005-0000-0000-00008B3B0000}"/>
    <cellStyle name="Migliaia 4 7 3 2" xfId="20120" xr:uid="{00000000-0005-0000-0000-00008C3B0000}"/>
    <cellStyle name="Migliaia 4 7 3 3" xfId="25422" xr:uid="{00000000-0005-0000-0000-00008D3B0000}"/>
    <cellStyle name="Migliaia 4 7 4" xfId="17469" xr:uid="{00000000-0005-0000-0000-00008E3B0000}"/>
    <cellStyle name="Migliaia 4 7 5" xfId="22771" xr:uid="{00000000-0005-0000-0000-00008F3B0000}"/>
    <cellStyle name="Migliaia 4 8" xfId="3832" xr:uid="{00000000-0005-0000-0000-0000903B0000}"/>
    <cellStyle name="Migliaia 4 8 2" xfId="12201" xr:uid="{00000000-0005-0000-0000-0000913B0000}"/>
    <cellStyle name="Migliaia 4 8 2 2" xfId="15698" xr:uid="{00000000-0005-0000-0000-0000923B0000}"/>
    <cellStyle name="Migliaia 4 8 2 2 2" xfId="21044" xr:uid="{00000000-0005-0000-0000-0000933B0000}"/>
    <cellStyle name="Migliaia 4 8 2 2 3" xfId="26346" xr:uid="{00000000-0005-0000-0000-0000943B0000}"/>
    <cellStyle name="Migliaia 4 8 2 3" xfId="18393" xr:uid="{00000000-0005-0000-0000-0000953B0000}"/>
    <cellStyle name="Migliaia 4 8 2 4" xfId="23695" xr:uid="{00000000-0005-0000-0000-0000963B0000}"/>
    <cellStyle name="Migliaia 4 8 3" xfId="14303" xr:uid="{00000000-0005-0000-0000-0000973B0000}"/>
    <cellStyle name="Migliaia 4 8 3 2" xfId="20121" xr:uid="{00000000-0005-0000-0000-0000983B0000}"/>
    <cellStyle name="Migliaia 4 8 3 3" xfId="25423" xr:uid="{00000000-0005-0000-0000-0000993B0000}"/>
    <cellStyle name="Migliaia 4 8 4" xfId="17470" xr:uid="{00000000-0005-0000-0000-00009A3B0000}"/>
    <cellStyle name="Migliaia 4 8 5" xfId="22772" xr:uid="{00000000-0005-0000-0000-00009B3B0000}"/>
    <cellStyle name="Migliaia 4 9" xfId="3833" xr:uid="{00000000-0005-0000-0000-00009C3B0000}"/>
    <cellStyle name="Migliaia 4 9 2" xfId="14304" xr:uid="{00000000-0005-0000-0000-00009D3B0000}"/>
    <cellStyle name="Migliaia 4 9 2 2" xfId="20122" xr:uid="{00000000-0005-0000-0000-00009E3B0000}"/>
    <cellStyle name="Migliaia 4 9 2 3" xfId="25424" xr:uid="{00000000-0005-0000-0000-00009F3B0000}"/>
    <cellStyle name="Migliaia 4 9 3" xfId="17471" xr:uid="{00000000-0005-0000-0000-0000A03B0000}"/>
    <cellStyle name="Migliaia 4 9 4" xfId="22773" xr:uid="{00000000-0005-0000-0000-0000A13B0000}"/>
    <cellStyle name="Migliaia 40" xfId="318" xr:uid="{00000000-0005-0000-0000-0000A23B0000}"/>
    <cellStyle name="Migliaia 40 10" xfId="14305" xr:uid="{00000000-0005-0000-0000-0000A33B0000}"/>
    <cellStyle name="Migliaia 40 10 2" xfId="20123" xr:uid="{00000000-0005-0000-0000-0000A43B0000}"/>
    <cellStyle name="Migliaia 40 10 3" xfId="25425" xr:uid="{00000000-0005-0000-0000-0000A53B0000}"/>
    <cellStyle name="Migliaia 40 11" xfId="17472" xr:uid="{00000000-0005-0000-0000-0000A63B0000}"/>
    <cellStyle name="Migliaia 40 12" xfId="22774"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6" xr:uid="{00000000-0005-0000-0000-0000AC3B0000}"/>
    <cellStyle name="Migliaia 40 2 2 2 2 2" xfId="20124" xr:uid="{00000000-0005-0000-0000-0000AD3B0000}"/>
    <cellStyle name="Migliaia 40 2 2 2 2 3" xfId="25426" xr:uid="{00000000-0005-0000-0000-0000AE3B0000}"/>
    <cellStyle name="Migliaia 40 2 2 2 3" xfId="17473" xr:uid="{00000000-0005-0000-0000-0000AF3B0000}"/>
    <cellStyle name="Migliaia 40 2 2 2 4" xfId="22775" xr:uid="{00000000-0005-0000-0000-0000B03B0000}"/>
    <cellStyle name="Migliaia 40 2 2 3" xfId="12202" xr:uid="{00000000-0005-0000-0000-0000B13B0000}"/>
    <cellStyle name="Migliaia 40 2 2 3 2" xfId="15699" xr:uid="{00000000-0005-0000-0000-0000B23B0000}"/>
    <cellStyle name="Migliaia 40 2 2 3 2 2" xfId="21045" xr:uid="{00000000-0005-0000-0000-0000B33B0000}"/>
    <cellStyle name="Migliaia 40 2 2 3 2 3" xfId="26347" xr:uid="{00000000-0005-0000-0000-0000B43B0000}"/>
    <cellStyle name="Migliaia 40 2 2 3 3" xfId="18394" xr:uid="{00000000-0005-0000-0000-0000B53B0000}"/>
    <cellStyle name="Migliaia 40 2 2 3 4" xfId="23696" xr:uid="{00000000-0005-0000-0000-0000B63B0000}"/>
    <cellStyle name="Migliaia 40 2 3" xfId="3838" xr:uid="{00000000-0005-0000-0000-0000B73B0000}"/>
    <cellStyle name="Migliaia 40 2 3 2" xfId="12203" xr:uid="{00000000-0005-0000-0000-0000B83B0000}"/>
    <cellStyle name="Migliaia 40 2 3 2 2" xfId="15700" xr:uid="{00000000-0005-0000-0000-0000B93B0000}"/>
    <cellStyle name="Migliaia 40 2 3 2 2 2" xfId="21046" xr:uid="{00000000-0005-0000-0000-0000BA3B0000}"/>
    <cellStyle name="Migliaia 40 2 3 2 2 3" xfId="26348" xr:uid="{00000000-0005-0000-0000-0000BB3B0000}"/>
    <cellStyle name="Migliaia 40 2 3 2 3" xfId="18395" xr:uid="{00000000-0005-0000-0000-0000BC3B0000}"/>
    <cellStyle name="Migliaia 40 2 3 2 4" xfId="23697" xr:uid="{00000000-0005-0000-0000-0000BD3B0000}"/>
    <cellStyle name="Migliaia 40 2 3 3" xfId="14307" xr:uid="{00000000-0005-0000-0000-0000BE3B0000}"/>
    <cellStyle name="Migliaia 40 2 3 3 2" xfId="20125" xr:uid="{00000000-0005-0000-0000-0000BF3B0000}"/>
    <cellStyle name="Migliaia 40 2 3 3 3" xfId="25427" xr:uid="{00000000-0005-0000-0000-0000C03B0000}"/>
    <cellStyle name="Migliaia 40 2 3 4" xfId="17474" xr:uid="{00000000-0005-0000-0000-0000C13B0000}"/>
    <cellStyle name="Migliaia 40 2 3 5" xfId="22776" xr:uid="{00000000-0005-0000-0000-0000C23B0000}"/>
    <cellStyle name="Migliaia 40 2 4" xfId="3839" xr:uid="{00000000-0005-0000-0000-0000C33B0000}"/>
    <cellStyle name="Migliaia 40 2 4 2" xfId="14308" xr:uid="{00000000-0005-0000-0000-0000C43B0000}"/>
    <cellStyle name="Migliaia 40 2 4 2 2" xfId="20126" xr:uid="{00000000-0005-0000-0000-0000C53B0000}"/>
    <cellStyle name="Migliaia 40 2 4 2 3" xfId="25428" xr:uid="{00000000-0005-0000-0000-0000C63B0000}"/>
    <cellStyle name="Migliaia 40 2 4 3" xfId="17475" xr:uid="{00000000-0005-0000-0000-0000C73B0000}"/>
    <cellStyle name="Migliaia 40 2 4 4" xfId="22777" xr:uid="{00000000-0005-0000-0000-0000C83B0000}"/>
    <cellStyle name="Migliaia 40 2 5" xfId="3840" xr:uid="{00000000-0005-0000-0000-0000C93B0000}"/>
    <cellStyle name="Migliaia 40 2 5 2" xfId="14309" xr:uid="{00000000-0005-0000-0000-0000CA3B0000}"/>
    <cellStyle name="Migliaia 40 2 5 2 2" xfId="20127" xr:uid="{00000000-0005-0000-0000-0000CB3B0000}"/>
    <cellStyle name="Migliaia 40 2 5 2 3" xfId="25429" xr:uid="{00000000-0005-0000-0000-0000CC3B0000}"/>
    <cellStyle name="Migliaia 40 2 5 3" xfId="17476" xr:uid="{00000000-0005-0000-0000-0000CD3B0000}"/>
    <cellStyle name="Migliaia 40 2 5 4" xfId="22778" xr:uid="{00000000-0005-0000-0000-0000CE3B0000}"/>
    <cellStyle name="Migliaia 40 2 6" xfId="3841" xr:uid="{00000000-0005-0000-0000-0000CF3B0000}"/>
    <cellStyle name="Migliaia 40 2 6 2" xfId="14310" xr:uid="{00000000-0005-0000-0000-0000D03B0000}"/>
    <cellStyle name="Migliaia 40 2 6 2 2" xfId="20128" xr:uid="{00000000-0005-0000-0000-0000D13B0000}"/>
    <cellStyle name="Migliaia 40 2 6 2 3" xfId="25430" xr:uid="{00000000-0005-0000-0000-0000D23B0000}"/>
    <cellStyle name="Migliaia 40 2 6 3" xfId="17477" xr:uid="{00000000-0005-0000-0000-0000D33B0000}"/>
    <cellStyle name="Migliaia 40 2 6 4" xfId="22779"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1" xr:uid="{00000000-0005-0000-0000-0000DA3B0000}"/>
    <cellStyle name="Migliaia 40 3 2 2 2 2 2" xfId="20129" xr:uid="{00000000-0005-0000-0000-0000DB3B0000}"/>
    <cellStyle name="Migliaia 40 3 2 2 2 2 3" xfId="25431" xr:uid="{00000000-0005-0000-0000-0000DC3B0000}"/>
    <cellStyle name="Migliaia 40 3 2 2 2 3" xfId="17478" xr:uid="{00000000-0005-0000-0000-0000DD3B0000}"/>
    <cellStyle name="Migliaia 40 3 2 2 2 4" xfId="22780" xr:uid="{00000000-0005-0000-0000-0000DE3B0000}"/>
    <cellStyle name="Migliaia 40 3 2 3" xfId="3846" xr:uid="{00000000-0005-0000-0000-0000DF3B0000}"/>
    <cellStyle name="Migliaia 40 3 2 3 2" xfId="14312" xr:uid="{00000000-0005-0000-0000-0000E03B0000}"/>
    <cellStyle name="Migliaia 40 3 2 3 2 2" xfId="20130" xr:uid="{00000000-0005-0000-0000-0000E13B0000}"/>
    <cellStyle name="Migliaia 40 3 2 3 2 3" xfId="25432" xr:uid="{00000000-0005-0000-0000-0000E23B0000}"/>
    <cellStyle name="Migliaia 40 3 2 3 3" xfId="17479" xr:uid="{00000000-0005-0000-0000-0000E33B0000}"/>
    <cellStyle name="Migliaia 40 3 2 3 4" xfId="22781" xr:uid="{00000000-0005-0000-0000-0000E43B0000}"/>
    <cellStyle name="Migliaia 40 3 2 4" xfId="3847" xr:uid="{00000000-0005-0000-0000-0000E53B0000}"/>
    <cellStyle name="Migliaia 40 3 2 4 2" xfId="14313" xr:uid="{00000000-0005-0000-0000-0000E63B0000}"/>
    <cellStyle name="Migliaia 40 3 2 4 2 2" xfId="20131" xr:uid="{00000000-0005-0000-0000-0000E73B0000}"/>
    <cellStyle name="Migliaia 40 3 2 4 2 3" xfId="25433" xr:uid="{00000000-0005-0000-0000-0000E83B0000}"/>
    <cellStyle name="Migliaia 40 3 2 4 3" xfId="17480" xr:uid="{00000000-0005-0000-0000-0000E93B0000}"/>
    <cellStyle name="Migliaia 40 3 2 4 4" xfId="22782" xr:uid="{00000000-0005-0000-0000-0000EA3B0000}"/>
    <cellStyle name="Migliaia 40 3 2 5" xfId="3848" xr:uid="{00000000-0005-0000-0000-0000EB3B0000}"/>
    <cellStyle name="Migliaia 40 3 2 5 2" xfId="14314" xr:uid="{00000000-0005-0000-0000-0000EC3B0000}"/>
    <cellStyle name="Migliaia 40 3 2 5 2 2" xfId="20132" xr:uid="{00000000-0005-0000-0000-0000ED3B0000}"/>
    <cellStyle name="Migliaia 40 3 2 5 2 3" xfId="25434" xr:uid="{00000000-0005-0000-0000-0000EE3B0000}"/>
    <cellStyle name="Migliaia 40 3 2 5 3" xfId="17481" xr:uid="{00000000-0005-0000-0000-0000EF3B0000}"/>
    <cellStyle name="Migliaia 40 3 2 5 4" xfId="22783" xr:uid="{00000000-0005-0000-0000-0000F03B0000}"/>
    <cellStyle name="Migliaia 40 3 2 6" xfId="3849" xr:uid="{00000000-0005-0000-0000-0000F13B0000}"/>
    <cellStyle name="Migliaia 40 3 2 6 2" xfId="14315" xr:uid="{00000000-0005-0000-0000-0000F23B0000}"/>
    <cellStyle name="Migliaia 40 3 2 6 2 2" xfId="20133" xr:uid="{00000000-0005-0000-0000-0000F33B0000}"/>
    <cellStyle name="Migliaia 40 3 2 6 2 3" xfId="25435" xr:uid="{00000000-0005-0000-0000-0000F43B0000}"/>
    <cellStyle name="Migliaia 40 3 2 6 3" xfId="17482" xr:uid="{00000000-0005-0000-0000-0000F53B0000}"/>
    <cellStyle name="Migliaia 40 3 2 6 4" xfId="22784" xr:uid="{00000000-0005-0000-0000-0000F63B0000}"/>
    <cellStyle name="Migliaia 40 3 3" xfId="3850" xr:uid="{00000000-0005-0000-0000-0000F73B0000}"/>
    <cellStyle name="Migliaia 40 3 3 2" xfId="3851" xr:uid="{00000000-0005-0000-0000-0000F83B0000}"/>
    <cellStyle name="Migliaia 40 3 3 2 2" xfId="14317" xr:uid="{00000000-0005-0000-0000-0000F93B0000}"/>
    <cellStyle name="Migliaia 40 3 3 2 2 2" xfId="20135" xr:uid="{00000000-0005-0000-0000-0000FA3B0000}"/>
    <cellStyle name="Migliaia 40 3 3 2 2 3" xfId="25437" xr:uid="{00000000-0005-0000-0000-0000FB3B0000}"/>
    <cellStyle name="Migliaia 40 3 3 2 3" xfId="17484" xr:uid="{00000000-0005-0000-0000-0000FC3B0000}"/>
    <cellStyle name="Migliaia 40 3 3 2 4" xfId="22786" xr:uid="{00000000-0005-0000-0000-0000FD3B0000}"/>
    <cellStyle name="Migliaia 40 3 3 3" xfId="3852" xr:uid="{00000000-0005-0000-0000-0000FE3B0000}"/>
    <cellStyle name="Migliaia 40 3 3 3 2" xfId="14318" xr:uid="{00000000-0005-0000-0000-0000FF3B0000}"/>
    <cellStyle name="Migliaia 40 3 3 3 2 2" xfId="20136" xr:uid="{00000000-0005-0000-0000-0000003C0000}"/>
    <cellStyle name="Migliaia 40 3 3 3 2 3" xfId="25438" xr:uid="{00000000-0005-0000-0000-0000013C0000}"/>
    <cellStyle name="Migliaia 40 3 3 3 3" xfId="17485" xr:uid="{00000000-0005-0000-0000-0000023C0000}"/>
    <cellStyle name="Migliaia 40 3 3 3 4" xfId="22787" xr:uid="{00000000-0005-0000-0000-0000033C0000}"/>
    <cellStyle name="Migliaia 40 3 3 4" xfId="3853" xr:uid="{00000000-0005-0000-0000-0000043C0000}"/>
    <cellStyle name="Migliaia 40 3 3 4 2" xfId="14319" xr:uid="{00000000-0005-0000-0000-0000053C0000}"/>
    <cellStyle name="Migliaia 40 3 3 4 2 2" xfId="20137" xr:uid="{00000000-0005-0000-0000-0000063C0000}"/>
    <cellStyle name="Migliaia 40 3 3 4 2 3" xfId="25439" xr:uid="{00000000-0005-0000-0000-0000073C0000}"/>
    <cellStyle name="Migliaia 40 3 3 4 3" xfId="17486" xr:uid="{00000000-0005-0000-0000-0000083C0000}"/>
    <cellStyle name="Migliaia 40 3 3 4 4" xfId="22788" xr:uid="{00000000-0005-0000-0000-0000093C0000}"/>
    <cellStyle name="Migliaia 40 3 3 5" xfId="3854" xr:uid="{00000000-0005-0000-0000-00000A3C0000}"/>
    <cellStyle name="Migliaia 40 3 3 5 2" xfId="14320" xr:uid="{00000000-0005-0000-0000-00000B3C0000}"/>
    <cellStyle name="Migliaia 40 3 3 5 2 2" xfId="20138" xr:uid="{00000000-0005-0000-0000-00000C3C0000}"/>
    <cellStyle name="Migliaia 40 3 3 5 2 3" xfId="25440" xr:uid="{00000000-0005-0000-0000-00000D3C0000}"/>
    <cellStyle name="Migliaia 40 3 3 5 3" xfId="17487" xr:uid="{00000000-0005-0000-0000-00000E3C0000}"/>
    <cellStyle name="Migliaia 40 3 3 5 4" xfId="22789" xr:uid="{00000000-0005-0000-0000-00000F3C0000}"/>
    <cellStyle name="Migliaia 40 3 3 6" xfId="14316" xr:uid="{00000000-0005-0000-0000-0000103C0000}"/>
    <cellStyle name="Migliaia 40 3 3 6 2" xfId="20134" xr:uid="{00000000-0005-0000-0000-0000113C0000}"/>
    <cellStyle name="Migliaia 40 3 3 6 3" xfId="25436" xr:uid="{00000000-0005-0000-0000-0000123C0000}"/>
    <cellStyle name="Migliaia 40 3 3 7" xfId="17483" xr:uid="{00000000-0005-0000-0000-0000133C0000}"/>
    <cellStyle name="Migliaia 40 3 3 8" xfId="22785" xr:uid="{00000000-0005-0000-0000-0000143C0000}"/>
    <cellStyle name="Migliaia 40 3 4" xfId="3855" xr:uid="{00000000-0005-0000-0000-0000153C0000}"/>
    <cellStyle name="Migliaia 40 3 4 2" xfId="12204" xr:uid="{00000000-0005-0000-0000-0000163C0000}"/>
    <cellStyle name="Migliaia 40 3 4 3" xfId="12205" xr:uid="{00000000-0005-0000-0000-0000173C0000}"/>
    <cellStyle name="Migliaia 40 3 4 3 2" xfId="15701" xr:uid="{00000000-0005-0000-0000-0000183C0000}"/>
    <cellStyle name="Migliaia 40 3 4 3 2 2" xfId="21047" xr:uid="{00000000-0005-0000-0000-0000193C0000}"/>
    <cellStyle name="Migliaia 40 3 4 3 2 3" xfId="26349" xr:uid="{00000000-0005-0000-0000-00001A3C0000}"/>
    <cellStyle name="Migliaia 40 3 4 3 3" xfId="18396" xr:uid="{00000000-0005-0000-0000-00001B3C0000}"/>
    <cellStyle name="Migliaia 40 3 4 3 4" xfId="23698" xr:uid="{00000000-0005-0000-0000-00001C3C0000}"/>
    <cellStyle name="Migliaia 40 3 4 4" xfId="14321" xr:uid="{00000000-0005-0000-0000-00001D3C0000}"/>
    <cellStyle name="Migliaia 40 3 4 4 2" xfId="20139" xr:uid="{00000000-0005-0000-0000-00001E3C0000}"/>
    <cellStyle name="Migliaia 40 3 4 4 3" xfId="25441" xr:uid="{00000000-0005-0000-0000-00001F3C0000}"/>
    <cellStyle name="Migliaia 40 3 4 5" xfId="17488" xr:uid="{00000000-0005-0000-0000-0000203C0000}"/>
    <cellStyle name="Migliaia 40 3 4 6" xfId="22790" xr:uid="{00000000-0005-0000-0000-0000213C0000}"/>
    <cellStyle name="Migliaia 40 3 5" xfId="3856" xr:uid="{00000000-0005-0000-0000-0000223C0000}"/>
    <cellStyle name="Migliaia 40 3 5 2" xfId="12206" xr:uid="{00000000-0005-0000-0000-0000233C0000}"/>
    <cellStyle name="Migliaia 40 3 5 2 2" xfId="15702" xr:uid="{00000000-0005-0000-0000-0000243C0000}"/>
    <cellStyle name="Migliaia 40 3 5 2 2 2" xfId="21048" xr:uid="{00000000-0005-0000-0000-0000253C0000}"/>
    <cellStyle name="Migliaia 40 3 5 2 2 3" xfId="26350" xr:uid="{00000000-0005-0000-0000-0000263C0000}"/>
    <cellStyle name="Migliaia 40 3 5 2 3" xfId="18397" xr:uid="{00000000-0005-0000-0000-0000273C0000}"/>
    <cellStyle name="Migliaia 40 3 5 2 4" xfId="23699" xr:uid="{00000000-0005-0000-0000-0000283C0000}"/>
    <cellStyle name="Migliaia 40 3 5 3" xfId="14322" xr:uid="{00000000-0005-0000-0000-0000293C0000}"/>
    <cellStyle name="Migliaia 40 3 5 3 2" xfId="20140" xr:uid="{00000000-0005-0000-0000-00002A3C0000}"/>
    <cellStyle name="Migliaia 40 3 5 3 3" xfId="25442" xr:uid="{00000000-0005-0000-0000-00002B3C0000}"/>
    <cellStyle name="Migliaia 40 3 5 4" xfId="17489" xr:uid="{00000000-0005-0000-0000-00002C3C0000}"/>
    <cellStyle name="Migliaia 40 3 5 5" xfId="22791" xr:uid="{00000000-0005-0000-0000-00002D3C0000}"/>
    <cellStyle name="Migliaia 40 3 6" xfId="3857" xr:uid="{00000000-0005-0000-0000-00002E3C0000}"/>
    <cellStyle name="Migliaia 40 3 6 2" xfId="14323" xr:uid="{00000000-0005-0000-0000-00002F3C0000}"/>
    <cellStyle name="Migliaia 40 3 6 2 2" xfId="20141" xr:uid="{00000000-0005-0000-0000-0000303C0000}"/>
    <cellStyle name="Migliaia 40 3 6 2 3" xfId="25443" xr:uid="{00000000-0005-0000-0000-0000313C0000}"/>
    <cellStyle name="Migliaia 40 3 6 3" xfId="17490" xr:uid="{00000000-0005-0000-0000-0000323C0000}"/>
    <cellStyle name="Migliaia 40 3 6 4" xfId="22792" xr:uid="{00000000-0005-0000-0000-0000333C0000}"/>
    <cellStyle name="Migliaia 40 3 7" xfId="3858" xr:uid="{00000000-0005-0000-0000-0000343C0000}"/>
    <cellStyle name="Migliaia 40 3 7 2" xfId="14324" xr:uid="{00000000-0005-0000-0000-0000353C0000}"/>
    <cellStyle name="Migliaia 40 3 7 2 2" xfId="20142" xr:uid="{00000000-0005-0000-0000-0000363C0000}"/>
    <cellStyle name="Migliaia 40 3 7 2 3" xfId="25444" xr:uid="{00000000-0005-0000-0000-0000373C0000}"/>
    <cellStyle name="Migliaia 40 3 7 3" xfId="17491" xr:uid="{00000000-0005-0000-0000-0000383C0000}"/>
    <cellStyle name="Migliaia 40 3 7 4" xfId="22793" xr:uid="{00000000-0005-0000-0000-0000393C0000}"/>
    <cellStyle name="Migliaia 40 3 8" xfId="3859" xr:uid="{00000000-0005-0000-0000-00003A3C0000}"/>
    <cellStyle name="Migliaia 40 3 8 2" xfId="14325" xr:uid="{00000000-0005-0000-0000-00003B3C0000}"/>
    <cellStyle name="Migliaia 40 3 8 2 2" xfId="20143" xr:uid="{00000000-0005-0000-0000-00003C3C0000}"/>
    <cellStyle name="Migliaia 40 3 8 2 3" xfId="25445" xr:uid="{00000000-0005-0000-0000-00003D3C0000}"/>
    <cellStyle name="Migliaia 40 3 8 3" xfId="17492" xr:uid="{00000000-0005-0000-0000-00003E3C0000}"/>
    <cellStyle name="Migliaia 40 3 8 4" xfId="22794"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6" xr:uid="{00000000-0005-0000-0000-0000433C0000}"/>
    <cellStyle name="Migliaia 40 4 2 2 2 2" xfId="20144" xr:uid="{00000000-0005-0000-0000-0000443C0000}"/>
    <cellStyle name="Migliaia 40 4 2 2 2 3" xfId="25446" xr:uid="{00000000-0005-0000-0000-0000453C0000}"/>
    <cellStyle name="Migliaia 40 4 2 2 3" xfId="17493" xr:uid="{00000000-0005-0000-0000-0000463C0000}"/>
    <cellStyle name="Migliaia 40 4 2 2 4" xfId="22795" xr:uid="{00000000-0005-0000-0000-0000473C0000}"/>
    <cellStyle name="Migliaia 40 4 2 3" xfId="3863" xr:uid="{00000000-0005-0000-0000-0000483C0000}"/>
    <cellStyle name="Migliaia 40 4 2 3 2" xfId="14327" xr:uid="{00000000-0005-0000-0000-0000493C0000}"/>
    <cellStyle name="Migliaia 40 4 2 3 2 2" xfId="20145" xr:uid="{00000000-0005-0000-0000-00004A3C0000}"/>
    <cellStyle name="Migliaia 40 4 2 3 2 3" xfId="25447" xr:uid="{00000000-0005-0000-0000-00004B3C0000}"/>
    <cellStyle name="Migliaia 40 4 2 3 3" xfId="17494" xr:uid="{00000000-0005-0000-0000-00004C3C0000}"/>
    <cellStyle name="Migliaia 40 4 2 3 4" xfId="22796" xr:uid="{00000000-0005-0000-0000-00004D3C0000}"/>
    <cellStyle name="Migliaia 40 4 3" xfId="3864" xr:uid="{00000000-0005-0000-0000-00004E3C0000}"/>
    <cellStyle name="Migliaia 40 4 3 2" xfId="14328" xr:uid="{00000000-0005-0000-0000-00004F3C0000}"/>
    <cellStyle name="Migliaia 40 4 3 2 2" xfId="20146" xr:uid="{00000000-0005-0000-0000-0000503C0000}"/>
    <cellStyle name="Migliaia 40 4 3 2 3" xfId="25448" xr:uid="{00000000-0005-0000-0000-0000513C0000}"/>
    <cellStyle name="Migliaia 40 4 3 3" xfId="17495" xr:uid="{00000000-0005-0000-0000-0000523C0000}"/>
    <cellStyle name="Migliaia 40 4 3 4" xfId="22797" xr:uid="{00000000-0005-0000-0000-0000533C0000}"/>
    <cellStyle name="Migliaia 40 4 4" xfId="3865" xr:uid="{00000000-0005-0000-0000-0000543C0000}"/>
    <cellStyle name="Migliaia 40 4 4 2" xfId="14329" xr:uid="{00000000-0005-0000-0000-0000553C0000}"/>
    <cellStyle name="Migliaia 40 4 4 2 2" xfId="20147" xr:uid="{00000000-0005-0000-0000-0000563C0000}"/>
    <cellStyle name="Migliaia 40 4 4 2 3" xfId="25449" xr:uid="{00000000-0005-0000-0000-0000573C0000}"/>
    <cellStyle name="Migliaia 40 4 4 3" xfId="17496" xr:uid="{00000000-0005-0000-0000-0000583C0000}"/>
    <cellStyle name="Migliaia 40 4 4 4" xfId="22798" xr:uid="{00000000-0005-0000-0000-0000593C0000}"/>
    <cellStyle name="Migliaia 40 4 5" xfId="3866" xr:uid="{00000000-0005-0000-0000-00005A3C0000}"/>
    <cellStyle name="Migliaia 40 4 5 2" xfId="14330" xr:uid="{00000000-0005-0000-0000-00005B3C0000}"/>
    <cellStyle name="Migliaia 40 4 5 2 2" xfId="20148" xr:uid="{00000000-0005-0000-0000-00005C3C0000}"/>
    <cellStyle name="Migliaia 40 4 5 2 3" xfId="25450" xr:uid="{00000000-0005-0000-0000-00005D3C0000}"/>
    <cellStyle name="Migliaia 40 4 5 3" xfId="17497" xr:uid="{00000000-0005-0000-0000-00005E3C0000}"/>
    <cellStyle name="Migliaia 40 4 5 4" xfId="22799" xr:uid="{00000000-0005-0000-0000-00005F3C0000}"/>
    <cellStyle name="Migliaia 40 4 6" xfId="3867" xr:uid="{00000000-0005-0000-0000-0000603C0000}"/>
    <cellStyle name="Migliaia 40 4 6 2" xfId="14331" xr:uid="{00000000-0005-0000-0000-0000613C0000}"/>
    <cellStyle name="Migliaia 40 4 6 2 2" xfId="20149" xr:uid="{00000000-0005-0000-0000-0000623C0000}"/>
    <cellStyle name="Migliaia 40 4 6 2 3" xfId="25451" xr:uid="{00000000-0005-0000-0000-0000633C0000}"/>
    <cellStyle name="Migliaia 40 4 6 3" xfId="17498" xr:uid="{00000000-0005-0000-0000-0000643C0000}"/>
    <cellStyle name="Migliaia 40 4 6 4" xfId="22800" xr:uid="{00000000-0005-0000-0000-0000653C0000}"/>
    <cellStyle name="Migliaia 40 4 7" xfId="3868" xr:uid="{00000000-0005-0000-0000-0000663C0000}"/>
    <cellStyle name="Migliaia 40 4 7 2" xfId="14332" xr:uid="{00000000-0005-0000-0000-0000673C0000}"/>
    <cellStyle name="Migliaia 40 4 7 2 2" xfId="20150" xr:uid="{00000000-0005-0000-0000-0000683C0000}"/>
    <cellStyle name="Migliaia 40 4 7 2 3" xfId="25452" xr:uid="{00000000-0005-0000-0000-0000693C0000}"/>
    <cellStyle name="Migliaia 40 4 7 3" xfId="17499" xr:uid="{00000000-0005-0000-0000-00006A3C0000}"/>
    <cellStyle name="Migliaia 40 4 7 4" xfId="22801" xr:uid="{00000000-0005-0000-0000-00006B3C0000}"/>
    <cellStyle name="Migliaia 40 5" xfId="3869" xr:uid="{00000000-0005-0000-0000-00006C3C0000}"/>
    <cellStyle name="Migliaia 40 5 2" xfId="3870" xr:uid="{00000000-0005-0000-0000-00006D3C0000}"/>
    <cellStyle name="Migliaia 40 5 2 2" xfId="14333" xr:uid="{00000000-0005-0000-0000-00006E3C0000}"/>
    <cellStyle name="Migliaia 40 5 2 2 2" xfId="20151" xr:uid="{00000000-0005-0000-0000-00006F3C0000}"/>
    <cellStyle name="Migliaia 40 5 2 2 3" xfId="25453" xr:uid="{00000000-0005-0000-0000-0000703C0000}"/>
    <cellStyle name="Migliaia 40 5 2 3" xfId="17500" xr:uid="{00000000-0005-0000-0000-0000713C0000}"/>
    <cellStyle name="Migliaia 40 5 2 4" xfId="22802" xr:uid="{00000000-0005-0000-0000-0000723C0000}"/>
    <cellStyle name="Migliaia 40 5 3" xfId="3871" xr:uid="{00000000-0005-0000-0000-0000733C0000}"/>
    <cellStyle name="Migliaia 40 5 3 2" xfId="14334" xr:uid="{00000000-0005-0000-0000-0000743C0000}"/>
    <cellStyle name="Migliaia 40 5 3 2 2" xfId="20152" xr:uid="{00000000-0005-0000-0000-0000753C0000}"/>
    <cellStyle name="Migliaia 40 5 3 2 3" xfId="25454" xr:uid="{00000000-0005-0000-0000-0000763C0000}"/>
    <cellStyle name="Migliaia 40 5 3 3" xfId="17501" xr:uid="{00000000-0005-0000-0000-0000773C0000}"/>
    <cellStyle name="Migliaia 40 5 3 4" xfId="22803" xr:uid="{00000000-0005-0000-0000-0000783C0000}"/>
    <cellStyle name="Migliaia 40 5 4" xfId="3872" xr:uid="{00000000-0005-0000-0000-0000793C0000}"/>
    <cellStyle name="Migliaia 40 5 4 2" xfId="14335" xr:uid="{00000000-0005-0000-0000-00007A3C0000}"/>
    <cellStyle name="Migliaia 40 5 4 2 2" xfId="20153" xr:uid="{00000000-0005-0000-0000-00007B3C0000}"/>
    <cellStyle name="Migliaia 40 5 4 2 3" xfId="25455" xr:uid="{00000000-0005-0000-0000-00007C3C0000}"/>
    <cellStyle name="Migliaia 40 5 4 3" xfId="17502" xr:uid="{00000000-0005-0000-0000-00007D3C0000}"/>
    <cellStyle name="Migliaia 40 5 4 4" xfId="22804" xr:uid="{00000000-0005-0000-0000-00007E3C0000}"/>
    <cellStyle name="Migliaia 40 5 5" xfId="3873" xr:uid="{00000000-0005-0000-0000-00007F3C0000}"/>
    <cellStyle name="Migliaia 40 5 5 2" xfId="14336" xr:uid="{00000000-0005-0000-0000-0000803C0000}"/>
    <cellStyle name="Migliaia 40 5 5 2 2" xfId="20154" xr:uid="{00000000-0005-0000-0000-0000813C0000}"/>
    <cellStyle name="Migliaia 40 5 5 2 3" xfId="25456" xr:uid="{00000000-0005-0000-0000-0000823C0000}"/>
    <cellStyle name="Migliaia 40 5 5 3" xfId="17503" xr:uid="{00000000-0005-0000-0000-0000833C0000}"/>
    <cellStyle name="Migliaia 40 5 5 4" xfId="22805" xr:uid="{00000000-0005-0000-0000-0000843C0000}"/>
    <cellStyle name="Migliaia 40 5 6" xfId="3874" xr:uid="{00000000-0005-0000-0000-0000853C0000}"/>
    <cellStyle name="Migliaia 40 5 6 2" xfId="14337" xr:uid="{00000000-0005-0000-0000-0000863C0000}"/>
    <cellStyle name="Migliaia 40 5 6 2 2" xfId="20155" xr:uid="{00000000-0005-0000-0000-0000873C0000}"/>
    <cellStyle name="Migliaia 40 5 6 2 3" xfId="25457" xr:uid="{00000000-0005-0000-0000-0000883C0000}"/>
    <cellStyle name="Migliaia 40 5 6 3" xfId="17504" xr:uid="{00000000-0005-0000-0000-0000893C0000}"/>
    <cellStyle name="Migliaia 40 5 6 4" xfId="22806" xr:uid="{00000000-0005-0000-0000-00008A3C0000}"/>
    <cellStyle name="Migliaia 40 6" xfId="3875" xr:uid="{00000000-0005-0000-0000-00008B3C0000}"/>
    <cellStyle name="Migliaia 40 6 2" xfId="12207" xr:uid="{00000000-0005-0000-0000-00008C3C0000}"/>
    <cellStyle name="Migliaia 40 6 3" xfId="12208" xr:uid="{00000000-0005-0000-0000-00008D3C0000}"/>
    <cellStyle name="Migliaia 40 6 3 2" xfId="15703" xr:uid="{00000000-0005-0000-0000-00008E3C0000}"/>
    <cellStyle name="Migliaia 40 6 3 2 2" xfId="21049" xr:uid="{00000000-0005-0000-0000-00008F3C0000}"/>
    <cellStyle name="Migliaia 40 6 3 2 3" xfId="26351" xr:uid="{00000000-0005-0000-0000-0000903C0000}"/>
    <cellStyle name="Migliaia 40 6 3 3" xfId="18398" xr:uid="{00000000-0005-0000-0000-0000913C0000}"/>
    <cellStyle name="Migliaia 40 6 3 4" xfId="23700" xr:uid="{00000000-0005-0000-0000-0000923C0000}"/>
    <cellStyle name="Migliaia 40 6 4" xfId="14338" xr:uid="{00000000-0005-0000-0000-0000933C0000}"/>
    <cellStyle name="Migliaia 40 6 4 2" xfId="20156" xr:uid="{00000000-0005-0000-0000-0000943C0000}"/>
    <cellStyle name="Migliaia 40 6 4 3" xfId="25458" xr:uid="{00000000-0005-0000-0000-0000953C0000}"/>
    <cellStyle name="Migliaia 40 6 5" xfId="17505" xr:uid="{00000000-0005-0000-0000-0000963C0000}"/>
    <cellStyle name="Migliaia 40 6 6" xfId="22807" xr:uid="{00000000-0005-0000-0000-0000973C0000}"/>
    <cellStyle name="Migliaia 40 7" xfId="3876" xr:uid="{00000000-0005-0000-0000-0000983C0000}"/>
    <cellStyle name="Migliaia 40 7 2" xfId="12209" xr:uid="{00000000-0005-0000-0000-0000993C0000}"/>
    <cellStyle name="Migliaia 40 7 2 2" xfId="15704" xr:uid="{00000000-0005-0000-0000-00009A3C0000}"/>
    <cellStyle name="Migliaia 40 7 2 2 2" xfId="21050" xr:uid="{00000000-0005-0000-0000-00009B3C0000}"/>
    <cellStyle name="Migliaia 40 7 2 2 3" xfId="26352" xr:uid="{00000000-0005-0000-0000-00009C3C0000}"/>
    <cellStyle name="Migliaia 40 7 2 3" xfId="18399" xr:uid="{00000000-0005-0000-0000-00009D3C0000}"/>
    <cellStyle name="Migliaia 40 7 2 4" xfId="23701" xr:uid="{00000000-0005-0000-0000-00009E3C0000}"/>
    <cellStyle name="Migliaia 40 7 3" xfId="14339" xr:uid="{00000000-0005-0000-0000-00009F3C0000}"/>
    <cellStyle name="Migliaia 40 7 3 2" xfId="20157" xr:uid="{00000000-0005-0000-0000-0000A03C0000}"/>
    <cellStyle name="Migliaia 40 7 3 3" xfId="25459" xr:uid="{00000000-0005-0000-0000-0000A13C0000}"/>
    <cellStyle name="Migliaia 40 7 4" xfId="17506" xr:uid="{00000000-0005-0000-0000-0000A23C0000}"/>
    <cellStyle name="Migliaia 40 7 5" xfId="22808" xr:uid="{00000000-0005-0000-0000-0000A33C0000}"/>
    <cellStyle name="Migliaia 40 8" xfId="3877" xr:uid="{00000000-0005-0000-0000-0000A43C0000}"/>
    <cellStyle name="Migliaia 40 8 2" xfId="12210" xr:uid="{00000000-0005-0000-0000-0000A53C0000}"/>
    <cellStyle name="Migliaia 40 8 2 2" xfId="15705" xr:uid="{00000000-0005-0000-0000-0000A63C0000}"/>
    <cellStyle name="Migliaia 40 8 2 2 2" xfId="21051" xr:uid="{00000000-0005-0000-0000-0000A73C0000}"/>
    <cellStyle name="Migliaia 40 8 2 2 3" xfId="26353" xr:uid="{00000000-0005-0000-0000-0000A83C0000}"/>
    <cellStyle name="Migliaia 40 8 2 3" xfId="18400" xr:uid="{00000000-0005-0000-0000-0000A93C0000}"/>
    <cellStyle name="Migliaia 40 8 2 4" xfId="23702" xr:uid="{00000000-0005-0000-0000-0000AA3C0000}"/>
    <cellStyle name="Migliaia 40 8 3" xfId="14340" xr:uid="{00000000-0005-0000-0000-0000AB3C0000}"/>
    <cellStyle name="Migliaia 40 8 3 2" xfId="20158" xr:uid="{00000000-0005-0000-0000-0000AC3C0000}"/>
    <cellStyle name="Migliaia 40 8 3 3" xfId="25460" xr:uid="{00000000-0005-0000-0000-0000AD3C0000}"/>
    <cellStyle name="Migliaia 40 8 4" xfId="17507" xr:uid="{00000000-0005-0000-0000-0000AE3C0000}"/>
    <cellStyle name="Migliaia 40 8 5" xfId="22809" xr:uid="{00000000-0005-0000-0000-0000AF3C0000}"/>
    <cellStyle name="Migliaia 40 9" xfId="3878" xr:uid="{00000000-0005-0000-0000-0000B03C0000}"/>
    <cellStyle name="Migliaia 40 9 2" xfId="14341" xr:uid="{00000000-0005-0000-0000-0000B13C0000}"/>
    <cellStyle name="Migliaia 40 9 2 2" xfId="20159" xr:uid="{00000000-0005-0000-0000-0000B23C0000}"/>
    <cellStyle name="Migliaia 40 9 2 3" xfId="25461" xr:uid="{00000000-0005-0000-0000-0000B33C0000}"/>
    <cellStyle name="Migliaia 40 9 3" xfId="17508" xr:uid="{00000000-0005-0000-0000-0000B43C0000}"/>
    <cellStyle name="Migliaia 40 9 4" xfId="22810" xr:uid="{00000000-0005-0000-0000-0000B53C0000}"/>
    <cellStyle name="Migliaia 41" xfId="320" xr:uid="{00000000-0005-0000-0000-0000B63C0000}"/>
    <cellStyle name="Migliaia 41 10" xfId="14342" xr:uid="{00000000-0005-0000-0000-0000B73C0000}"/>
    <cellStyle name="Migliaia 41 10 2" xfId="20160" xr:uid="{00000000-0005-0000-0000-0000B83C0000}"/>
    <cellStyle name="Migliaia 41 10 3" xfId="25462" xr:uid="{00000000-0005-0000-0000-0000B93C0000}"/>
    <cellStyle name="Migliaia 41 11" xfId="17509" xr:uid="{00000000-0005-0000-0000-0000BA3C0000}"/>
    <cellStyle name="Migliaia 41 12" xfId="22811"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3" xr:uid="{00000000-0005-0000-0000-0000C03C0000}"/>
    <cellStyle name="Migliaia 41 2 2 2 2 2" xfId="20161" xr:uid="{00000000-0005-0000-0000-0000C13C0000}"/>
    <cellStyle name="Migliaia 41 2 2 2 2 3" xfId="25463" xr:uid="{00000000-0005-0000-0000-0000C23C0000}"/>
    <cellStyle name="Migliaia 41 2 2 2 3" xfId="17510" xr:uid="{00000000-0005-0000-0000-0000C33C0000}"/>
    <cellStyle name="Migliaia 41 2 2 2 4" xfId="22812" xr:uid="{00000000-0005-0000-0000-0000C43C0000}"/>
    <cellStyle name="Migliaia 41 2 2 3" xfId="12211" xr:uid="{00000000-0005-0000-0000-0000C53C0000}"/>
    <cellStyle name="Migliaia 41 2 2 3 2" xfId="15706" xr:uid="{00000000-0005-0000-0000-0000C63C0000}"/>
    <cellStyle name="Migliaia 41 2 2 3 2 2" xfId="21052" xr:uid="{00000000-0005-0000-0000-0000C73C0000}"/>
    <cellStyle name="Migliaia 41 2 2 3 2 3" xfId="26354" xr:uid="{00000000-0005-0000-0000-0000C83C0000}"/>
    <cellStyle name="Migliaia 41 2 2 3 3" xfId="18401" xr:uid="{00000000-0005-0000-0000-0000C93C0000}"/>
    <cellStyle name="Migliaia 41 2 2 3 4" xfId="23703" xr:uid="{00000000-0005-0000-0000-0000CA3C0000}"/>
    <cellStyle name="Migliaia 41 2 3" xfId="3883" xr:uid="{00000000-0005-0000-0000-0000CB3C0000}"/>
    <cellStyle name="Migliaia 41 2 3 2" xfId="12212" xr:uid="{00000000-0005-0000-0000-0000CC3C0000}"/>
    <cellStyle name="Migliaia 41 2 3 2 2" xfId="15707" xr:uid="{00000000-0005-0000-0000-0000CD3C0000}"/>
    <cellStyle name="Migliaia 41 2 3 2 2 2" xfId="21053" xr:uid="{00000000-0005-0000-0000-0000CE3C0000}"/>
    <cellStyle name="Migliaia 41 2 3 2 2 3" xfId="26355" xr:uid="{00000000-0005-0000-0000-0000CF3C0000}"/>
    <cellStyle name="Migliaia 41 2 3 2 3" xfId="18402" xr:uid="{00000000-0005-0000-0000-0000D03C0000}"/>
    <cellStyle name="Migliaia 41 2 3 2 4" xfId="23704" xr:uid="{00000000-0005-0000-0000-0000D13C0000}"/>
    <cellStyle name="Migliaia 41 2 3 3" xfId="14344" xr:uid="{00000000-0005-0000-0000-0000D23C0000}"/>
    <cellStyle name="Migliaia 41 2 3 3 2" xfId="20162" xr:uid="{00000000-0005-0000-0000-0000D33C0000}"/>
    <cellStyle name="Migliaia 41 2 3 3 3" xfId="25464" xr:uid="{00000000-0005-0000-0000-0000D43C0000}"/>
    <cellStyle name="Migliaia 41 2 3 4" xfId="17511" xr:uid="{00000000-0005-0000-0000-0000D53C0000}"/>
    <cellStyle name="Migliaia 41 2 3 5" xfId="22813" xr:uid="{00000000-0005-0000-0000-0000D63C0000}"/>
    <cellStyle name="Migliaia 41 2 4" xfId="3884" xr:uid="{00000000-0005-0000-0000-0000D73C0000}"/>
    <cellStyle name="Migliaia 41 2 4 2" xfId="14345" xr:uid="{00000000-0005-0000-0000-0000D83C0000}"/>
    <cellStyle name="Migliaia 41 2 4 2 2" xfId="20163" xr:uid="{00000000-0005-0000-0000-0000D93C0000}"/>
    <cellStyle name="Migliaia 41 2 4 2 3" xfId="25465" xr:uid="{00000000-0005-0000-0000-0000DA3C0000}"/>
    <cellStyle name="Migliaia 41 2 4 3" xfId="17512" xr:uid="{00000000-0005-0000-0000-0000DB3C0000}"/>
    <cellStyle name="Migliaia 41 2 4 4" xfId="22814" xr:uid="{00000000-0005-0000-0000-0000DC3C0000}"/>
    <cellStyle name="Migliaia 41 2 5" xfId="3885" xr:uid="{00000000-0005-0000-0000-0000DD3C0000}"/>
    <cellStyle name="Migliaia 41 2 5 2" xfId="14346" xr:uid="{00000000-0005-0000-0000-0000DE3C0000}"/>
    <cellStyle name="Migliaia 41 2 5 2 2" xfId="20164" xr:uid="{00000000-0005-0000-0000-0000DF3C0000}"/>
    <cellStyle name="Migliaia 41 2 5 2 3" xfId="25466" xr:uid="{00000000-0005-0000-0000-0000E03C0000}"/>
    <cellStyle name="Migliaia 41 2 5 3" xfId="17513" xr:uid="{00000000-0005-0000-0000-0000E13C0000}"/>
    <cellStyle name="Migliaia 41 2 5 4" xfId="22815" xr:uid="{00000000-0005-0000-0000-0000E23C0000}"/>
    <cellStyle name="Migliaia 41 2 6" xfId="3886" xr:uid="{00000000-0005-0000-0000-0000E33C0000}"/>
    <cellStyle name="Migliaia 41 2 6 2" xfId="14347" xr:uid="{00000000-0005-0000-0000-0000E43C0000}"/>
    <cellStyle name="Migliaia 41 2 6 2 2" xfId="20165" xr:uid="{00000000-0005-0000-0000-0000E53C0000}"/>
    <cellStyle name="Migliaia 41 2 6 2 3" xfId="25467" xr:uid="{00000000-0005-0000-0000-0000E63C0000}"/>
    <cellStyle name="Migliaia 41 2 6 3" xfId="17514" xr:uid="{00000000-0005-0000-0000-0000E73C0000}"/>
    <cellStyle name="Migliaia 41 2 6 4" xfId="22816"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8" xr:uid="{00000000-0005-0000-0000-0000EE3C0000}"/>
    <cellStyle name="Migliaia 41 3 2 2 2 2 2" xfId="20166" xr:uid="{00000000-0005-0000-0000-0000EF3C0000}"/>
    <cellStyle name="Migliaia 41 3 2 2 2 2 3" xfId="25468" xr:uid="{00000000-0005-0000-0000-0000F03C0000}"/>
    <cellStyle name="Migliaia 41 3 2 2 2 3" xfId="17515" xr:uid="{00000000-0005-0000-0000-0000F13C0000}"/>
    <cellStyle name="Migliaia 41 3 2 2 2 4" xfId="22817" xr:uid="{00000000-0005-0000-0000-0000F23C0000}"/>
    <cellStyle name="Migliaia 41 3 2 3" xfId="3891" xr:uid="{00000000-0005-0000-0000-0000F33C0000}"/>
    <cellStyle name="Migliaia 41 3 2 3 2" xfId="14349" xr:uid="{00000000-0005-0000-0000-0000F43C0000}"/>
    <cellStyle name="Migliaia 41 3 2 3 2 2" xfId="20167" xr:uid="{00000000-0005-0000-0000-0000F53C0000}"/>
    <cellStyle name="Migliaia 41 3 2 3 2 3" xfId="25469" xr:uid="{00000000-0005-0000-0000-0000F63C0000}"/>
    <cellStyle name="Migliaia 41 3 2 3 3" xfId="17516" xr:uid="{00000000-0005-0000-0000-0000F73C0000}"/>
    <cellStyle name="Migliaia 41 3 2 3 4" xfId="22818" xr:uid="{00000000-0005-0000-0000-0000F83C0000}"/>
    <cellStyle name="Migliaia 41 3 2 4" xfId="3892" xr:uid="{00000000-0005-0000-0000-0000F93C0000}"/>
    <cellStyle name="Migliaia 41 3 2 4 2" xfId="14350" xr:uid="{00000000-0005-0000-0000-0000FA3C0000}"/>
    <cellStyle name="Migliaia 41 3 2 4 2 2" xfId="20168" xr:uid="{00000000-0005-0000-0000-0000FB3C0000}"/>
    <cellStyle name="Migliaia 41 3 2 4 2 3" xfId="25470" xr:uid="{00000000-0005-0000-0000-0000FC3C0000}"/>
    <cellStyle name="Migliaia 41 3 2 4 3" xfId="17517" xr:uid="{00000000-0005-0000-0000-0000FD3C0000}"/>
    <cellStyle name="Migliaia 41 3 2 4 4" xfId="22819" xr:uid="{00000000-0005-0000-0000-0000FE3C0000}"/>
    <cellStyle name="Migliaia 41 3 2 5" xfId="3893" xr:uid="{00000000-0005-0000-0000-0000FF3C0000}"/>
    <cellStyle name="Migliaia 41 3 2 5 2" xfId="14351" xr:uid="{00000000-0005-0000-0000-0000003D0000}"/>
    <cellStyle name="Migliaia 41 3 2 5 2 2" xfId="20169" xr:uid="{00000000-0005-0000-0000-0000013D0000}"/>
    <cellStyle name="Migliaia 41 3 2 5 2 3" xfId="25471" xr:uid="{00000000-0005-0000-0000-0000023D0000}"/>
    <cellStyle name="Migliaia 41 3 2 5 3" xfId="17518" xr:uid="{00000000-0005-0000-0000-0000033D0000}"/>
    <cellStyle name="Migliaia 41 3 2 5 4" xfId="22820" xr:uid="{00000000-0005-0000-0000-0000043D0000}"/>
    <cellStyle name="Migliaia 41 3 2 6" xfId="3894" xr:uid="{00000000-0005-0000-0000-0000053D0000}"/>
    <cellStyle name="Migliaia 41 3 2 6 2" xfId="14352" xr:uid="{00000000-0005-0000-0000-0000063D0000}"/>
    <cellStyle name="Migliaia 41 3 2 6 2 2" xfId="20170" xr:uid="{00000000-0005-0000-0000-0000073D0000}"/>
    <cellStyle name="Migliaia 41 3 2 6 2 3" xfId="25472" xr:uid="{00000000-0005-0000-0000-0000083D0000}"/>
    <cellStyle name="Migliaia 41 3 2 6 3" xfId="17519" xr:uid="{00000000-0005-0000-0000-0000093D0000}"/>
    <cellStyle name="Migliaia 41 3 2 6 4" xfId="22821" xr:uid="{00000000-0005-0000-0000-00000A3D0000}"/>
    <cellStyle name="Migliaia 41 3 3" xfId="3895" xr:uid="{00000000-0005-0000-0000-00000B3D0000}"/>
    <cellStyle name="Migliaia 41 3 3 2" xfId="3896" xr:uid="{00000000-0005-0000-0000-00000C3D0000}"/>
    <cellStyle name="Migliaia 41 3 3 2 2" xfId="14354" xr:uid="{00000000-0005-0000-0000-00000D3D0000}"/>
    <cellStyle name="Migliaia 41 3 3 2 2 2" xfId="20172" xr:uid="{00000000-0005-0000-0000-00000E3D0000}"/>
    <cellStyle name="Migliaia 41 3 3 2 2 3" xfId="25474" xr:uid="{00000000-0005-0000-0000-00000F3D0000}"/>
    <cellStyle name="Migliaia 41 3 3 2 3" xfId="17521" xr:uid="{00000000-0005-0000-0000-0000103D0000}"/>
    <cellStyle name="Migliaia 41 3 3 2 4" xfId="22823" xr:uid="{00000000-0005-0000-0000-0000113D0000}"/>
    <cellStyle name="Migliaia 41 3 3 3" xfId="3897" xr:uid="{00000000-0005-0000-0000-0000123D0000}"/>
    <cellStyle name="Migliaia 41 3 3 3 2" xfId="14355" xr:uid="{00000000-0005-0000-0000-0000133D0000}"/>
    <cellStyle name="Migliaia 41 3 3 3 2 2" xfId="20173" xr:uid="{00000000-0005-0000-0000-0000143D0000}"/>
    <cellStyle name="Migliaia 41 3 3 3 2 3" xfId="25475" xr:uid="{00000000-0005-0000-0000-0000153D0000}"/>
    <cellStyle name="Migliaia 41 3 3 3 3" xfId="17522" xr:uid="{00000000-0005-0000-0000-0000163D0000}"/>
    <cellStyle name="Migliaia 41 3 3 3 4" xfId="22824" xr:uid="{00000000-0005-0000-0000-0000173D0000}"/>
    <cellStyle name="Migliaia 41 3 3 4" xfId="3898" xr:uid="{00000000-0005-0000-0000-0000183D0000}"/>
    <cellStyle name="Migliaia 41 3 3 4 2" xfId="14356" xr:uid="{00000000-0005-0000-0000-0000193D0000}"/>
    <cellStyle name="Migliaia 41 3 3 4 2 2" xfId="20174" xr:uid="{00000000-0005-0000-0000-00001A3D0000}"/>
    <cellStyle name="Migliaia 41 3 3 4 2 3" xfId="25476" xr:uid="{00000000-0005-0000-0000-00001B3D0000}"/>
    <cellStyle name="Migliaia 41 3 3 4 3" xfId="17523" xr:uid="{00000000-0005-0000-0000-00001C3D0000}"/>
    <cellStyle name="Migliaia 41 3 3 4 4" xfId="22825" xr:uid="{00000000-0005-0000-0000-00001D3D0000}"/>
    <cellStyle name="Migliaia 41 3 3 5" xfId="3899" xr:uid="{00000000-0005-0000-0000-00001E3D0000}"/>
    <cellStyle name="Migliaia 41 3 3 5 2" xfId="14357" xr:uid="{00000000-0005-0000-0000-00001F3D0000}"/>
    <cellStyle name="Migliaia 41 3 3 5 2 2" xfId="20175" xr:uid="{00000000-0005-0000-0000-0000203D0000}"/>
    <cellStyle name="Migliaia 41 3 3 5 2 3" xfId="25477" xr:uid="{00000000-0005-0000-0000-0000213D0000}"/>
    <cellStyle name="Migliaia 41 3 3 5 3" xfId="17524" xr:uid="{00000000-0005-0000-0000-0000223D0000}"/>
    <cellStyle name="Migliaia 41 3 3 5 4" xfId="22826" xr:uid="{00000000-0005-0000-0000-0000233D0000}"/>
    <cellStyle name="Migliaia 41 3 3 6" xfId="14353" xr:uid="{00000000-0005-0000-0000-0000243D0000}"/>
    <cellStyle name="Migliaia 41 3 3 6 2" xfId="20171" xr:uid="{00000000-0005-0000-0000-0000253D0000}"/>
    <cellStyle name="Migliaia 41 3 3 6 3" xfId="25473" xr:uid="{00000000-0005-0000-0000-0000263D0000}"/>
    <cellStyle name="Migliaia 41 3 3 7" xfId="17520" xr:uid="{00000000-0005-0000-0000-0000273D0000}"/>
    <cellStyle name="Migliaia 41 3 3 8" xfId="22822" xr:uid="{00000000-0005-0000-0000-0000283D0000}"/>
    <cellStyle name="Migliaia 41 3 4" xfId="3900" xr:uid="{00000000-0005-0000-0000-0000293D0000}"/>
    <cellStyle name="Migliaia 41 3 4 2" xfId="12213" xr:uid="{00000000-0005-0000-0000-00002A3D0000}"/>
    <cellStyle name="Migliaia 41 3 4 3" xfId="12214" xr:uid="{00000000-0005-0000-0000-00002B3D0000}"/>
    <cellStyle name="Migliaia 41 3 4 3 2" xfId="15708" xr:uid="{00000000-0005-0000-0000-00002C3D0000}"/>
    <cellStyle name="Migliaia 41 3 4 3 2 2" xfId="21054" xr:uid="{00000000-0005-0000-0000-00002D3D0000}"/>
    <cellStyle name="Migliaia 41 3 4 3 2 3" xfId="26356" xr:uid="{00000000-0005-0000-0000-00002E3D0000}"/>
    <cellStyle name="Migliaia 41 3 4 3 3" xfId="18403" xr:uid="{00000000-0005-0000-0000-00002F3D0000}"/>
    <cellStyle name="Migliaia 41 3 4 3 4" xfId="23705" xr:uid="{00000000-0005-0000-0000-0000303D0000}"/>
    <cellStyle name="Migliaia 41 3 4 4" xfId="14358" xr:uid="{00000000-0005-0000-0000-0000313D0000}"/>
    <cellStyle name="Migliaia 41 3 4 4 2" xfId="20176" xr:uid="{00000000-0005-0000-0000-0000323D0000}"/>
    <cellStyle name="Migliaia 41 3 4 4 3" xfId="25478" xr:uid="{00000000-0005-0000-0000-0000333D0000}"/>
    <cellStyle name="Migliaia 41 3 4 5" xfId="17525" xr:uid="{00000000-0005-0000-0000-0000343D0000}"/>
    <cellStyle name="Migliaia 41 3 4 6" xfId="22827" xr:uid="{00000000-0005-0000-0000-0000353D0000}"/>
    <cellStyle name="Migliaia 41 3 5" xfId="3901" xr:uid="{00000000-0005-0000-0000-0000363D0000}"/>
    <cellStyle name="Migliaia 41 3 5 2" xfId="12215" xr:uid="{00000000-0005-0000-0000-0000373D0000}"/>
    <cellStyle name="Migliaia 41 3 5 2 2" xfId="15709" xr:uid="{00000000-0005-0000-0000-0000383D0000}"/>
    <cellStyle name="Migliaia 41 3 5 2 2 2" xfId="21055" xr:uid="{00000000-0005-0000-0000-0000393D0000}"/>
    <cellStyle name="Migliaia 41 3 5 2 2 3" xfId="26357" xr:uid="{00000000-0005-0000-0000-00003A3D0000}"/>
    <cellStyle name="Migliaia 41 3 5 2 3" xfId="18404" xr:uid="{00000000-0005-0000-0000-00003B3D0000}"/>
    <cellStyle name="Migliaia 41 3 5 2 4" xfId="23706" xr:uid="{00000000-0005-0000-0000-00003C3D0000}"/>
    <cellStyle name="Migliaia 41 3 5 3" xfId="14359" xr:uid="{00000000-0005-0000-0000-00003D3D0000}"/>
    <cellStyle name="Migliaia 41 3 5 3 2" xfId="20177" xr:uid="{00000000-0005-0000-0000-00003E3D0000}"/>
    <cellStyle name="Migliaia 41 3 5 3 3" xfId="25479" xr:uid="{00000000-0005-0000-0000-00003F3D0000}"/>
    <cellStyle name="Migliaia 41 3 5 4" xfId="17526" xr:uid="{00000000-0005-0000-0000-0000403D0000}"/>
    <cellStyle name="Migliaia 41 3 5 5" xfId="22828" xr:uid="{00000000-0005-0000-0000-0000413D0000}"/>
    <cellStyle name="Migliaia 41 3 6" xfId="3902" xr:uid="{00000000-0005-0000-0000-0000423D0000}"/>
    <cellStyle name="Migliaia 41 3 6 2" xfId="14360" xr:uid="{00000000-0005-0000-0000-0000433D0000}"/>
    <cellStyle name="Migliaia 41 3 6 2 2" xfId="20178" xr:uid="{00000000-0005-0000-0000-0000443D0000}"/>
    <cellStyle name="Migliaia 41 3 6 2 3" xfId="25480" xr:uid="{00000000-0005-0000-0000-0000453D0000}"/>
    <cellStyle name="Migliaia 41 3 6 3" xfId="17527" xr:uid="{00000000-0005-0000-0000-0000463D0000}"/>
    <cellStyle name="Migliaia 41 3 6 4" xfId="22829" xr:uid="{00000000-0005-0000-0000-0000473D0000}"/>
    <cellStyle name="Migliaia 41 3 7" xfId="3903" xr:uid="{00000000-0005-0000-0000-0000483D0000}"/>
    <cellStyle name="Migliaia 41 3 7 2" xfId="14361" xr:uid="{00000000-0005-0000-0000-0000493D0000}"/>
    <cellStyle name="Migliaia 41 3 7 2 2" xfId="20179" xr:uid="{00000000-0005-0000-0000-00004A3D0000}"/>
    <cellStyle name="Migliaia 41 3 7 2 3" xfId="25481" xr:uid="{00000000-0005-0000-0000-00004B3D0000}"/>
    <cellStyle name="Migliaia 41 3 7 3" xfId="17528" xr:uid="{00000000-0005-0000-0000-00004C3D0000}"/>
    <cellStyle name="Migliaia 41 3 7 4" xfId="22830" xr:uid="{00000000-0005-0000-0000-00004D3D0000}"/>
    <cellStyle name="Migliaia 41 3 8" xfId="3904" xr:uid="{00000000-0005-0000-0000-00004E3D0000}"/>
    <cellStyle name="Migliaia 41 3 8 2" xfId="14362" xr:uid="{00000000-0005-0000-0000-00004F3D0000}"/>
    <cellStyle name="Migliaia 41 3 8 2 2" xfId="20180" xr:uid="{00000000-0005-0000-0000-0000503D0000}"/>
    <cellStyle name="Migliaia 41 3 8 2 3" xfId="25482" xr:uid="{00000000-0005-0000-0000-0000513D0000}"/>
    <cellStyle name="Migliaia 41 3 8 3" xfId="17529" xr:uid="{00000000-0005-0000-0000-0000523D0000}"/>
    <cellStyle name="Migliaia 41 3 8 4" xfId="22831"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3" xr:uid="{00000000-0005-0000-0000-0000573D0000}"/>
    <cellStyle name="Migliaia 41 4 2 2 2 2" xfId="20181" xr:uid="{00000000-0005-0000-0000-0000583D0000}"/>
    <cellStyle name="Migliaia 41 4 2 2 2 3" xfId="25483" xr:uid="{00000000-0005-0000-0000-0000593D0000}"/>
    <cellStyle name="Migliaia 41 4 2 2 3" xfId="17530" xr:uid="{00000000-0005-0000-0000-00005A3D0000}"/>
    <cellStyle name="Migliaia 41 4 2 2 4" xfId="22832" xr:uid="{00000000-0005-0000-0000-00005B3D0000}"/>
    <cellStyle name="Migliaia 41 4 2 3" xfId="3908" xr:uid="{00000000-0005-0000-0000-00005C3D0000}"/>
    <cellStyle name="Migliaia 41 4 2 3 2" xfId="14364" xr:uid="{00000000-0005-0000-0000-00005D3D0000}"/>
    <cellStyle name="Migliaia 41 4 2 3 2 2" xfId="20182" xr:uid="{00000000-0005-0000-0000-00005E3D0000}"/>
    <cellStyle name="Migliaia 41 4 2 3 2 3" xfId="25484" xr:uid="{00000000-0005-0000-0000-00005F3D0000}"/>
    <cellStyle name="Migliaia 41 4 2 3 3" xfId="17531" xr:uid="{00000000-0005-0000-0000-0000603D0000}"/>
    <cellStyle name="Migliaia 41 4 2 3 4" xfId="22833" xr:uid="{00000000-0005-0000-0000-0000613D0000}"/>
    <cellStyle name="Migliaia 41 4 3" xfId="3909" xr:uid="{00000000-0005-0000-0000-0000623D0000}"/>
    <cellStyle name="Migliaia 41 4 3 2" xfId="14365" xr:uid="{00000000-0005-0000-0000-0000633D0000}"/>
    <cellStyle name="Migliaia 41 4 3 2 2" xfId="20183" xr:uid="{00000000-0005-0000-0000-0000643D0000}"/>
    <cellStyle name="Migliaia 41 4 3 2 3" xfId="25485" xr:uid="{00000000-0005-0000-0000-0000653D0000}"/>
    <cellStyle name="Migliaia 41 4 3 3" xfId="17532" xr:uid="{00000000-0005-0000-0000-0000663D0000}"/>
    <cellStyle name="Migliaia 41 4 3 4" xfId="22834" xr:uid="{00000000-0005-0000-0000-0000673D0000}"/>
    <cellStyle name="Migliaia 41 4 4" xfId="3910" xr:uid="{00000000-0005-0000-0000-0000683D0000}"/>
    <cellStyle name="Migliaia 41 4 4 2" xfId="14366" xr:uid="{00000000-0005-0000-0000-0000693D0000}"/>
    <cellStyle name="Migliaia 41 4 4 2 2" xfId="20184" xr:uid="{00000000-0005-0000-0000-00006A3D0000}"/>
    <cellStyle name="Migliaia 41 4 4 2 3" xfId="25486" xr:uid="{00000000-0005-0000-0000-00006B3D0000}"/>
    <cellStyle name="Migliaia 41 4 4 3" xfId="17533" xr:uid="{00000000-0005-0000-0000-00006C3D0000}"/>
    <cellStyle name="Migliaia 41 4 4 4" xfId="22835" xr:uid="{00000000-0005-0000-0000-00006D3D0000}"/>
    <cellStyle name="Migliaia 41 4 5" xfId="3911" xr:uid="{00000000-0005-0000-0000-00006E3D0000}"/>
    <cellStyle name="Migliaia 41 4 5 2" xfId="14367" xr:uid="{00000000-0005-0000-0000-00006F3D0000}"/>
    <cellStyle name="Migliaia 41 4 5 2 2" xfId="20185" xr:uid="{00000000-0005-0000-0000-0000703D0000}"/>
    <cellStyle name="Migliaia 41 4 5 2 3" xfId="25487" xr:uid="{00000000-0005-0000-0000-0000713D0000}"/>
    <cellStyle name="Migliaia 41 4 5 3" xfId="17534" xr:uid="{00000000-0005-0000-0000-0000723D0000}"/>
    <cellStyle name="Migliaia 41 4 5 4" xfId="22836" xr:uid="{00000000-0005-0000-0000-0000733D0000}"/>
    <cellStyle name="Migliaia 41 4 6" xfId="3912" xr:uid="{00000000-0005-0000-0000-0000743D0000}"/>
    <cellStyle name="Migliaia 41 4 6 2" xfId="14368" xr:uid="{00000000-0005-0000-0000-0000753D0000}"/>
    <cellStyle name="Migliaia 41 4 6 2 2" xfId="20186" xr:uid="{00000000-0005-0000-0000-0000763D0000}"/>
    <cellStyle name="Migliaia 41 4 6 2 3" xfId="25488" xr:uid="{00000000-0005-0000-0000-0000773D0000}"/>
    <cellStyle name="Migliaia 41 4 6 3" xfId="17535" xr:uid="{00000000-0005-0000-0000-0000783D0000}"/>
    <cellStyle name="Migliaia 41 4 6 4" xfId="22837" xr:uid="{00000000-0005-0000-0000-0000793D0000}"/>
    <cellStyle name="Migliaia 41 4 7" xfId="3913" xr:uid="{00000000-0005-0000-0000-00007A3D0000}"/>
    <cellStyle name="Migliaia 41 4 7 2" xfId="14369" xr:uid="{00000000-0005-0000-0000-00007B3D0000}"/>
    <cellStyle name="Migliaia 41 4 7 2 2" xfId="20187" xr:uid="{00000000-0005-0000-0000-00007C3D0000}"/>
    <cellStyle name="Migliaia 41 4 7 2 3" xfId="25489" xr:uid="{00000000-0005-0000-0000-00007D3D0000}"/>
    <cellStyle name="Migliaia 41 4 7 3" xfId="17536" xr:uid="{00000000-0005-0000-0000-00007E3D0000}"/>
    <cellStyle name="Migliaia 41 4 7 4" xfId="22838" xr:uid="{00000000-0005-0000-0000-00007F3D0000}"/>
    <cellStyle name="Migliaia 41 5" xfId="3914" xr:uid="{00000000-0005-0000-0000-0000803D0000}"/>
    <cellStyle name="Migliaia 41 5 2" xfId="3915" xr:uid="{00000000-0005-0000-0000-0000813D0000}"/>
    <cellStyle name="Migliaia 41 5 2 2" xfId="14370" xr:uid="{00000000-0005-0000-0000-0000823D0000}"/>
    <cellStyle name="Migliaia 41 5 2 2 2" xfId="20188" xr:uid="{00000000-0005-0000-0000-0000833D0000}"/>
    <cellStyle name="Migliaia 41 5 2 2 3" xfId="25490" xr:uid="{00000000-0005-0000-0000-0000843D0000}"/>
    <cellStyle name="Migliaia 41 5 2 3" xfId="17537" xr:uid="{00000000-0005-0000-0000-0000853D0000}"/>
    <cellStyle name="Migliaia 41 5 2 4" xfId="22839" xr:uid="{00000000-0005-0000-0000-0000863D0000}"/>
    <cellStyle name="Migliaia 41 5 3" xfId="3916" xr:uid="{00000000-0005-0000-0000-0000873D0000}"/>
    <cellStyle name="Migliaia 41 5 3 2" xfId="14371" xr:uid="{00000000-0005-0000-0000-0000883D0000}"/>
    <cellStyle name="Migliaia 41 5 3 2 2" xfId="20189" xr:uid="{00000000-0005-0000-0000-0000893D0000}"/>
    <cellStyle name="Migliaia 41 5 3 2 3" xfId="25491" xr:uid="{00000000-0005-0000-0000-00008A3D0000}"/>
    <cellStyle name="Migliaia 41 5 3 3" xfId="17538" xr:uid="{00000000-0005-0000-0000-00008B3D0000}"/>
    <cellStyle name="Migliaia 41 5 3 4" xfId="22840" xr:uid="{00000000-0005-0000-0000-00008C3D0000}"/>
    <cellStyle name="Migliaia 41 5 4" xfId="3917" xr:uid="{00000000-0005-0000-0000-00008D3D0000}"/>
    <cellStyle name="Migliaia 41 5 4 2" xfId="14372" xr:uid="{00000000-0005-0000-0000-00008E3D0000}"/>
    <cellStyle name="Migliaia 41 5 4 2 2" xfId="20190" xr:uid="{00000000-0005-0000-0000-00008F3D0000}"/>
    <cellStyle name="Migliaia 41 5 4 2 3" xfId="25492" xr:uid="{00000000-0005-0000-0000-0000903D0000}"/>
    <cellStyle name="Migliaia 41 5 4 3" xfId="17539" xr:uid="{00000000-0005-0000-0000-0000913D0000}"/>
    <cellStyle name="Migliaia 41 5 4 4" xfId="22841" xr:uid="{00000000-0005-0000-0000-0000923D0000}"/>
    <cellStyle name="Migliaia 41 5 5" xfId="3918" xr:uid="{00000000-0005-0000-0000-0000933D0000}"/>
    <cellStyle name="Migliaia 41 5 5 2" xfId="14373" xr:uid="{00000000-0005-0000-0000-0000943D0000}"/>
    <cellStyle name="Migliaia 41 5 5 2 2" xfId="20191" xr:uid="{00000000-0005-0000-0000-0000953D0000}"/>
    <cellStyle name="Migliaia 41 5 5 2 3" xfId="25493" xr:uid="{00000000-0005-0000-0000-0000963D0000}"/>
    <cellStyle name="Migliaia 41 5 5 3" xfId="17540" xr:uid="{00000000-0005-0000-0000-0000973D0000}"/>
    <cellStyle name="Migliaia 41 5 5 4" xfId="22842" xr:uid="{00000000-0005-0000-0000-0000983D0000}"/>
    <cellStyle name="Migliaia 41 5 6" xfId="3919" xr:uid="{00000000-0005-0000-0000-0000993D0000}"/>
    <cellStyle name="Migliaia 41 5 6 2" xfId="14374" xr:uid="{00000000-0005-0000-0000-00009A3D0000}"/>
    <cellStyle name="Migliaia 41 5 6 2 2" xfId="20192" xr:uid="{00000000-0005-0000-0000-00009B3D0000}"/>
    <cellStyle name="Migliaia 41 5 6 2 3" xfId="25494" xr:uid="{00000000-0005-0000-0000-00009C3D0000}"/>
    <cellStyle name="Migliaia 41 5 6 3" xfId="17541" xr:uid="{00000000-0005-0000-0000-00009D3D0000}"/>
    <cellStyle name="Migliaia 41 5 6 4" xfId="22843" xr:uid="{00000000-0005-0000-0000-00009E3D0000}"/>
    <cellStyle name="Migliaia 41 6" xfId="3920" xr:uid="{00000000-0005-0000-0000-00009F3D0000}"/>
    <cellStyle name="Migliaia 41 6 2" xfId="12216" xr:uid="{00000000-0005-0000-0000-0000A03D0000}"/>
    <cellStyle name="Migliaia 41 6 3" xfId="12217" xr:uid="{00000000-0005-0000-0000-0000A13D0000}"/>
    <cellStyle name="Migliaia 41 6 3 2" xfId="15710" xr:uid="{00000000-0005-0000-0000-0000A23D0000}"/>
    <cellStyle name="Migliaia 41 6 3 2 2" xfId="21056" xr:uid="{00000000-0005-0000-0000-0000A33D0000}"/>
    <cellStyle name="Migliaia 41 6 3 2 3" xfId="26358" xr:uid="{00000000-0005-0000-0000-0000A43D0000}"/>
    <cellStyle name="Migliaia 41 6 3 3" xfId="18405" xr:uid="{00000000-0005-0000-0000-0000A53D0000}"/>
    <cellStyle name="Migliaia 41 6 3 4" xfId="23707" xr:uid="{00000000-0005-0000-0000-0000A63D0000}"/>
    <cellStyle name="Migliaia 41 6 4" xfId="14375" xr:uid="{00000000-0005-0000-0000-0000A73D0000}"/>
    <cellStyle name="Migliaia 41 6 4 2" xfId="20193" xr:uid="{00000000-0005-0000-0000-0000A83D0000}"/>
    <cellStyle name="Migliaia 41 6 4 3" xfId="25495" xr:uid="{00000000-0005-0000-0000-0000A93D0000}"/>
    <cellStyle name="Migliaia 41 6 5" xfId="17542" xr:uid="{00000000-0005-0000-0000-0000AA3D0000}"/>
    <cellStyle name="Migliaia 41 6 6" xfId="22844" xr:uid="{00000000-0005-0000-0000-0000AB3D0000}"/>
    <cellStyle name="Migliaia 41 7" xfId="3921" xr:uid="{00000000-0005-0000-0000-0000AC3D0000}"/>
    <cellStyle name="Migliaia 41 7 2" xfId="12218" xr:uid="{00000000-0005-0000-0000-0000AD3D0000}"/>
    <cellStyle name="Migliaia 41 7 2 2" xfId="15711" xr:uid="{00000000-0005-0000-0000-0000AE3D0000}"/>
    <cellStyle name="Migliaia 41 7 2 2 2" xfId="21057" xr:uid="{00000000-0005-0000-0000-0000AF3D0000}"/>
    <cellStyle name="Migliaia 41 7 2 2 3" xfId="26359" xr:uid="{00000000-0005-0000-0000-0000B03D0000}"/>
    <cellStyle name="Migliaia 41 7 2 3" xfId="18406" xr:uid="{00000000-0005-0000-0000-0000B13D0000}"/>
    <cellStyle name="Migliaia 41 7 2 4" xfId="23708" xr:uid="{00000000-0005-0000-0000-0000B23D0000}"/>
    <cellStyle name="Migliaia 41 7 3" xfId="14376" xr:uid="{00000000-0005-0000-0000-0000B33D0000}"/>
    <cellStyle name="Migliaia 41 7 3 2" xfId="20194" xr:uid="{00000000-0005-0000-0000-0000B43D0000}"/>
    <cellStyle name="Migliaia 41 7 3 3" xfId="25496" xr:uid="{00000000-0005-0000-0000-0000B53D0000}"/>
    <cellStyle name="Migliaia 41 7 4" xfId="17543" xr:uid="{00000000-0005-0000-0000-0000B63D0000}"/>
    <cellStyle name="Migliaia 41 7 5" xfId="22845" xr:uid="{00000000-0005-0000-0000-0000B73D0000}"/>
    <cellStyle name="Migliaia 41 8" xfId="3922" xr:uid="{00000000-0005-0000-0000-0000B83D0000}"/>
    <cellStyle name="Migliaia 41 8 2" xfId="12219" xr:uid="{00000000-0005-0000-0000-0000B93D0000}"/>
    <cellStyle name="Migliaia 41 8 2 2" xfId="15712" xr:uid="{00000000-0005-0000-0000-0000BA3D0000}"/>
    <cellStyle name="Migliaia 41 8 2 2 2" xfId="21058" xr:uid="{00000000-0005-0000-0000-0000BB3D0000}"/>
    <cellStyle name="Migliaia 41 8 2 2 3" xfId="26360" xr:uid="{00000000-0005-0000-0000-0000BC3D0000}"/>
    <cellStyle name="Migliaia 41 8 2 3" xfId="18407" xr:uid="{00000000-0005-0000-0000-0000BD3D0000}"/>
    <cellStyle name="Migliaia 41 8 2 4" xfId="23709" xr:uid="{00000000-0005-0000-0000-0000BE3D0000}"/>
    <cellStyle name="Migliaia 41 8 3" xfId="14377" xr:uid="{00000000-0005-0000-0000-0000BF3D0000}"/>
    <cellStyle name="Migliaia 41 8 3 2" xfId="20195" xr:uid="{00000000-0005-0000-0000-0000C03D0000}"/>
    <cellStyle name="Migliaia 41 8 3 3" xfId="25497" xr:uid="{00000000-0005-0000-0000-0000C13D0000}"/>
    <cellStyle name="Migliaia 41 8 4" xfId="17544" xr:uid="{00000000-0005-0000-0000-0000C23D0000}"/>
    <cellStyle name="Migliaia 41 8 5" xfId="22846" xr:uid="{00000000-0005-0000-0000-0000C33D0000}"/>
    <cellStyle name="Migliaia 41 9" xfId="3923" xr:uid="{00000000-0005-0000-0000-0000C43D0000}"/>
    <cellStyle name="Migliaia 41 9 2" xfId="14378" xr:uid="{00000000-0005-0000-0000-0000C53D0000}"/>
    <cellStyle name="Migliaia 41 9 2 2" xfId="20196" xr:uid="{00000000-0005-0000-0000-0000C63D0000}"/>
    <cellStyle name="Migliaia 41 9 2 3" xfId="25498" xr:uid="{00000000-0005-0000-0000-0000C73D0000}"/>
    <cellStyle name="Migliaia 41 9 3" xfId="17545" xr:uid="{00000000-0005-0000-0000-0000C83D0000}"/>
    <cellStyle name="Migliaia 41 9 4" xfId="22847" xr:uid="{00000000-0005-0000-0000-0000C93D0000}"/>
    <cellStyle name="Migliaia 42" xfId="322" xr:uid="{00000000-0005-0000-0000-0000CA3D0000}"/>
    <cellStyle name="Migliaia 42 10" xfId="14379" xr:uid="{00000000-0005-0000-0000-0000CB3D0000}"/>
    <cellStyle name="Migliaia 42 10 2" xfId="20197" xr:uid="{00000000-0005-0000-0000-0000CC3D0000}"/>
    <cellStyle name="Migliaia 42 10 3" xfId="25499" xr:uid="{00000000-0005-0000-0000-0000CD3D0000}"/>
    <cellStyle name="Migliaia 42 11" xfId="17546" xr:uid="{00000000-0005-0000-0000-0000CE3D0000}"/>
    <cellStyle name="Migliaia 42 12" xfId="22848"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80" xr:uid="{00000000-0005-0000-0000-0000D43D0000}"/>
    <cellStyle name="Migliaia 42 2 2 2 2 2" xfId="20198" xr:uid="{00000000-0005-0000-0000-0000D53D0000}"/>
    <cellStyle name="Migliaia 42 2 2 2 2 3" xfId="25500" xr:uid="{00000000-0005-0000-0000-0000D63D0000}"/>
    <cellStyle name="Migliaia 42 2 2 2 3" xfId="17547" xr:uid="{00000000-0005-0000-0000-0000D73D0000}"/>
    <cellStyle name="Migliaia 42 2 2 2 4" xfId="22849" xr:uid="{00000000-0005-0000-0000-0000D83D0000}"/>
    <cellStyle name="Migliaia 42 2 2 3" xfId="12220" xr:uid="{00000000-0005-0000-0000-0000D93D0000}"/>
    <cellStyle name="Migliaia 42 2 2 3 2" xfId="15713" xr:uid="{00000000-0005-0000-0000-0000DA3D0000}"/>
    <cellStyle name="Migliaia 42 2 2 3 2 2" xfId="21059" xr:uid="{00000000-0005-0000-0000-0000DB3D0000}"/>
    <cellStyle name="Migliaia 42 2 2 3 2 3" xfId="26361" xr:uid="{00000000-0005-0000-0000-0000DC3D0000}"/>
    <cellStyle name="Migliaia 42 2 2 3 3" xfId="18408" xr:uid="{00000000-0005-0000-0000-0000DD3D0000}"/>
    <cellStyle name="Migliaia 42 2 2 3 4" xfId="23710" xr:uid="{00000000-0005-0000-0000-0000DE3D0000}"/>
    <cellStyle name="Migliaia 42 2 3" xfId="3928" xr:uid="{00000000-0005-0000-0000-0000DF3D0000}"/>
    <cellStyle name="Migliaia 42 2 3 2" xfId="12221" xr:uid="{00000000-0005-0000-0000-0000E03D0000}"/>
    <cellStyle name="Migliaia 42 2 3 2 2" xfId="15714" xr:uid="{00000000-0005-0000-0000-0000E13D0000}"/>
    <cellStyle name="Migliaia 42 2 3 2 2 2" xfId="21060" xr:uid="{00000000-0005-0000-0000-0000E23D0000}"/>
    <cellStyle name="Migliaia 42 2 3 2 2 3" xfId="26362" xr:uid="{00000000-0005-0000-0000-0000E33D0000}"/>
    <cellStyle name="Migliaia 42 2 3 2 3" xfId="18409" xr:uid="{00000000-0005-0000-0000-0000E43D0000}"/>
    <cellStyle name="Migliaia 42 2 3 2 4" xfId="23711" xr:uid="{00000000-0005-0000-0000-0000E53D0000}"/>
    <cellStyle name="Migliaia 42 2 3 3" xfId="14381" xr:uid="{00000000-0005-0000-0000-0000E63D0000}"/>
    <cellStyle name="Migliaia 42 2 3 3 2" xfId="20199" xr:uid="{00000000-0005-0000-0000-0000E73D0000}"/>
    <cellStyle name="Migliaia 42 2 3 3 3" xfId="25501" xr:uid="{00000000-0005-0000-0000-0000E83D0000}"/>
    <cellStyle name="Migliaia 42 2 3 4" xfId="17548" xr:uid="{00000000-0005-0000-0000-0000E93D0000}"/>
    <cellStyle name="Migliaia 42 2 3 5" xfId="22850" xr:uid="{00000000-0005-0000-0000-0000EA3D0000}"/>
    <cellStyle name="Migliaia 42 2 4" xfId="3929" xr:uid="{00000000-0005-0000-0000-0000EB3D0000}"/>
    <cellStyle name="Migliaia 42 2 4 2" xfId="14382" xr:uid="{00000000-0005-0000-0000-0000EC3D0000}"/>
    <cellStyle name="Migliaia 42 2 4 2 2" xfId="20200" xr:uid="{00000000-0005-0000-0000-0000ED3D0000}"/>
    <cellStyle name="Migliaia 42 2 4 2 3" xfId="25502" xr:uid="{00000000-0005-0000-0000-0000EE3D0000}"/>
    <cellStyle name="Migliaia 42 2 4 3" xfId="17549" xr:uid="{00000000-0005-0000-0000-0000EF3D0000}"/>
    <cellStyle name="Migliaia 42 2 4 4" xfId="22851" xr:uid="{00000000-0005-0000-0000-0000F03D0000}"/>
    <cellStyle name="Migliaia 42 2 5" xfId="3930" xr:uid="{00000000-0005-0000-0000-0000F13D0000}"/>
    <cellStyle name="Migliaia 42 2 5 2" xfId="14383" xr:uid="{00000000-0005-0000-0000-0000F23D0000}"/>
    <cellStyle name="Migliaia 42 2 5 2 2" xfId="20201" xr:uid="{00000000-0005-0000-0000-0000F33D0000}"/>
    <cellStyle name="Migliaia 42 2 5 2 3" xfId="25503" xr:uid="{00000000-0005-0000-0000-0000F43D0000}"/>
    <cellStyle name="Migliaia 42 2 5 3" xfId="17550" xr:uid="{00000000-0005-0000-0000-0000F53D0000}"/>
    <cellStyle name="Migliaia 42 2 5 4" xfId="22852" xr:uid="{00000000-0005-0000-0000-0000F63D0000}"/>
    <cellStyle name="Migliaia 42 2 6" xfId="3931" xr:uid="{00000000-0005-0000-0000-0000F73D0000}"/>
    <cellStyle name="Migliaia 42 2 6 2" xfId="14384" xr:uid="{00000000-0005-0000-0000-0000F83D0000}"/>
    <cellStyle name="Migliaia 42 2 6 2 2" xfId="20202" xr:uid="{00000000-0005-0000-0000-0000F93D0000}"/>
    <cellStyle name="Migliaia 42 2 6 2 3" xfId="25504" xr:uid="{00000000-0005-0000-0000-0000FA3D0000}"/>
    <cellStyle name="Migliaia 42 2 6 3" xfId="17551" xr:uid="{00000000-0005-0000-0000-0000FB3D0000}"/>
    <cellStyle name="Migliaia 42 2 6 4" xfId="22853"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5" xr:uid="{00000000-0005-0000-0000-0000023E0000}"/>
    <cellStyle name="Migliaia 42 3 2 2 2 2 2" xfId="20203" xr:uid="{00000000-0005-0000-0000-0000033E0000}"/>
    <cellStyle name="Migliaia 42 3 2 2 2 2 3" xfId="25505" xr:uid="{00000000-0005-0000-0000-0000043E0000}"/>
    <cellStyle name="Migliaia 42 3 2 2 2 3" xfId="17552" xr:uid="{00000000-0005-0000-0000-0000053E0000}"/>
    <cellStyle name="Migliaia 42 3 2 2 2 4" xfId="22854" xr:uid="{00000000-0005-0000-0000-0000063E0000}"/>
    <cellStyle name="Migliaia 42 3 2 3" xfId="3936" xr:uid="{00000000-0005-0000-0000-0000073E0000}"/>
    <cellStyle name="Migliaia 42 3 2 3 2" xfId="14386" xr:uid="{00000000-0005-0000-0000-0000083E0000}"/>
    <cellStyle name="Migliaia 42 3 2 3 2 2" xfId="20204" xr:uid="{00000000-0005-0000-0000-0000093E0000}"/>
    <cellStyle name="Migliaia 42 3 2 3 2 3" xfId="25506" xr:uid="{00000000-0005-0000-0000-00000A3E0000}"/>
    <cellStyle name="Migliaia 42 3 2 3 3" xfId="17553" xr:uid="{00000000-0005-0000-0000-00000B3E0000}"/>
    <cellStyle name="Migliaia 42 3 2 3 4" xfId="22855" xr:uid="{00000000-0005-0000-0000-00000C3E0000}"/>
    <cellStyle name="Migliaia 42 3 2 4" xfId="3937" xr:uid="{00000000-0005-0000-0000-00000D3E0000}"/>
    <cellStyle name="Migliaia 42 3 2 4 2" xfId="14387" xr:uid="{00000000-0005-0000-0000-00000E3E0000}"/>
    <cellStyle name="Migliaia 42 3 2 4 2 2" xfId="20205" xr:uid="{00000000-0005-0000-0000-00000F3E0000}"/>
    <cellStyle name="Migliaia 42 3 2 4 2 3" xfId="25507" xr:uid="{00000000-0005-0000-0000-0000103E0000}"/>
    <cellStyle name="Migliaia 42 3 2 4 3" xfId="17554" xr:uid="{00000000-0005-0000-0000-0000113E0000}"/>
    <cellStyle name="Migliaia 42 3 2 4 4" xfId="22856" xr:uid="{00000000-0005-0000-0000-0000123E0000}"/>
    <cellStyle name="Migliaia 42 3 2 5" xfId="3938" xr:uid="{00000000-0005-0000-0000-0000133E0000}"/>
    <cellStyle name="Migliaia 42 3 2 5 2" xfId="14388" xr:uid="{00000000-0005-0000-0000-0000143E0000}"/>
    <cellStyle name="Migliaia 42 3 2 5 2 2" xfId="20206" xr:uid="{00000000-0005-0000-0000-0000153E0000}"/>
    <cellStyle name="Migliaia 42 3 2 5 2 3" xfId="25508" xr:uid="{00000000-0005-0000-0000-0000163E0000}"/>
    <cellStyle name="Migliaia 42 3 2 5 3" xfId="17555" xr:uid="{00000000-0005-0000-0000-0000173E0000}"/>
    <cellStyle name="Migliaia 42 3 2 5 4" xfId="22857" xr:uid="{00000000-0005-0000-0000-0000183E0000}"/>
    <cellStyle name="Migliaia 42 3 2 6" xfId="3939" xr:uid="{00000000-0005-0000-0000-0000193E0000}"/>
    <cellStyle name="Migliaia 42 3 2 6 2" xfId="14389" xr:uid="{00000000-0005-0000-0000-00001A3E0000}"/>
    <cellStyle name="Migliaia 42 3 2 6 2 2" xfId="20207" xr:uid="{00000000-0005-0000-0000-00001B3E0000}"/>
    <cellStyle name="Migliaia 42 3 2 6 2 3" xfId="25509" xr:uid="{00000000-0005-0000-0000-00001C3E0000}"/>
    <cellStyle name="Migliaia 42 3 2 6 3" xfId="17556" xr:uid="{00000000-0005-0000-0000-00001D3E0000}"/>
    <cellStyle name="Migliaia 42 3 2 6 4" xfId="22858" xr:uid="{00000000-0005-0000-0000-00001E3E0000}"/>
    <cellStyle name="Migliaia 42 3 3" xfId="3940" xr:uid="{00000000-0005-0000-0000-00001F3E0000}"/>
    <cellStyle name="Migliaia 42 3 3 2" xfId="3941" xr:uid="{00000000-0005-0000-0000-0000203E0000}"/>
    <cellStyle name="Migliaia 42 3 3 2 2" xfId="14391" xr:uid="{00000000-0005-0000-0000-0000213E0000}"/>
    <cellStyle name="Migliaia 42 3 3 2 2 2" xfId="20209" xr:uid="{00000000-0005-0000-0000-0000223E0000}"/>
    <cellStyle name="Migliaia 42 3 3 2 2 3" xfId="25511" xr:uid="{00000000-0005-0000-0000-0000233E0000}"/>
    <cellStyle name="Migliaia 42 3 3 2 3" xfId="17558" xr:uid="{00000000-0005-0000-0000-0000243E0000}"/>
    <cellStyle name="Migliaia 42 3 3 2 4" xfId="22860" xr:uid="{00000000-0005-0000-0000-0000253E0000}"/>
    <cellStyle name="Migliaia 42 3 3 3" xfId="3942" xr:uid="{00000000-0005-0000-0000-0000263E0000}"/>
    <cellStyle name="Migliaia 42 3 3 3 2" xfId="14392" xr:uid="{00000000-0005-0000-0000-0000273E0000}"/>
    <cellStyle name="Migliaia 42 3 3 3 2 2" xfId="20210" xr:uid="{00000000-0005-0000-0000-0000283E0000}"/>
    <cellStyle name="Migliaia 42 3 3 3 2 3" xfId="25512" xr:uid="{00000000-0005-0000-0000-0000293E0000}"/>
    <cellStyle name="Migliaia 42 3 3 3 3" xfId="17559" xr:uid="{00000000-0005-0000-0000-00002A3E0000}"/>
    <cellStyle name="Migliaia 42 3 3 3 4" xfId="22861" xr:uid="{00000000-0005-0000-0000-00002B3E0000}"/>
    <cellStyle name="Migliaia 42 3 3 4" xfId="3943" xr:uid="{00000000-0005-0000-0000-00002C3E0000}"/>
    <cellStyle name="Migliaia 42 3 3 4 2" xfId="14393" xr:uid="{00000000-0005-0000-0000-00002D3E0000}"/>
    <cellStyle name="Migliaia 42 3 3 4 2 2" xfId="20211" xr:uid="{00000000-0005-0000-0000-00002E3E0000}"/>
    <cellStyle name="Migliaia 42 3 3 4 2 3" xfId="25513" xr:uid="{00000000-0005-0000-0000-00002F3E0000}"/>
    <cellStyle name="Migliaia 42 3 3 4 3" xfId="17560" xr:uid="{00000000-0005-0000-0000-0000303E0000}"/>
    <cellStyle name="Migliaia 42 3 3 4 4" xfId="22862" xr:uid="{00000000-0005-0000-0000-0000313E0000}"/>
    <cellStyle name="Migliaia 42 3 3 5" xfId="3944" xr:uid="{00000000-0005-0000-0000-0000323E0000}"/>
    <cellStyle name="Migliaia 42 3 3 5 2" xfId="14394" xr:uid="{00000000-0005-0000-0000-0000333E0000}"/>
    <cellStyle name="Migliaia 42 3 3 5 2 2" xfId="20212" xr:uid="{00000000-0005-0000-0000-0000343E0000}"/>
    <cellStyle name="Migliaia 42 3 3 5 2 3" xfId="25514" xr:uid="{00000000-0005-0000-0000-0000353E0000}"/>
    <cellStyle name="Migliaia 42 3 3 5 3" xfId="17561" xr:uid="{00000000-0005-0000-0000-0000363E0000}"/>
    <cellStyle name="Migliaia 42 3 3 5 4" xfId="22863" xr:uid="{00000000-0005-0000-0000-0000373E0000}"/>
    <cellStyle name="Migliaia 42 3 3 6" xfId="14390" xr:uid="{00000000-0005-0000-0000-0000383E0000}"/>
    <cellStyle name="Migliaia 42 3 3 6 2" xfId="20208" xr:uid="{00000000-0005-0000-0000-0000393E0000}"/>
    <cellStyle name="Migliaia 42 3 3 6 3" xfId="25510" xr:uid="{00000000-0005-0000-0000-00003A3E0000}"/>
    <cellStyle name="Migliaia 42 3 3 7" xfId="17557" xr:uid="{00000000-0005-0000-0000-00003B3E0000}"/>
    <cellStyle name="Migliaia 42 3 3 8" xfId="22859" xr:uid="{00000000-0005-0000-0000-00003C3E0000}"/>
    <cellStyle name="Migliaia 42 3 4" xfId="3945" xr:uid="{00000000-0005-0000-0000-00003D3E0000}"/>
    <cellStyle name="Migliaia 42 3 4 2" xfId="12222" xr:uid="{00000000-0005-0000-0000-00003E3E0000}"/>
    <cellStyle name="Migliaia 42 3 4 3" xfId="12223" xr:uid="{00000000-0005-0000-0000-00003F3E0000}"/>
    <cellStyle name="Migliaia 42 3 4 3 2" xfId="15715" xr:uid="{00000000-0005-0000-0000-0000403E0000}"/>
    <cellStyle name="Migliaia 42 3 4 3 2 2" xfId="21061" xr:uid="{00000000-0005-0000-0000-0000413E0000}"/>
    <cellStyle name="Migliaia 42 3 4 3 2 3" xfId="26363" xr:uid="{00000000-0005-0000-0000-0000423E0000}"/>
    <cellStyle name="Migliaia 42 3 4 3 3" xfId="18410" xr:uid="{00000000-0005-0000-0000-0000433E0000}"/>
    <cellStyle name="Migliaia 42 3 4 3 4" xfId="23712" xr:uid="{00000000-0005-0000-0000-0000443E0000}"/>
    <cellStyle name="Migliaia 42 3 4 4" xfId="14395" xr:uid="{00000000-0005-0000-0000-0000453E0000}"/>
    <cellStyle name="Migliaia 42 3 4 4 2" xfId="20213" xr:uid="{00000000-0005-0000-0000-0000463E0000}"/>
    <cellStyle name="Migliaia 42 3 4 4 3" xfId="25515" xr:uid="{00000000-0005-0000-0000-0000473E0000}"/>
    <cellStyle name="Migliaia 42 3 4 5" xfId="17562" xr:uid="{00000000-0005-0000-0000-0000483E0000}"/>
    <cellStyle name="Migliaia 42 3 4 6" xfId="22864" xr:uid="{00000000-0005-0000-0000-0000493E0000}"/>
    <cellStyle name="Migliaia 42 3 5" xfId="3946" xr:uid="{00000000-0005-0000-0000-00004A3E0000}"/>
    <cellStyle name="Migliaia 42 3 5 2" xfId="12224" xr:uid="{00000000-0005-0000-0000-00004B3E0000}"/>
    <cellStyle name="Migliaia 42 3 5 2 2" xfId="15716" xr:uid="{00000000-0005-0000-0000-00004C3E0000}"/>
    <cellStyle name="Migliaia 42 3 5 2 2 2" xfId="21062" xr:uid="{00000000-0005-0000-0000-00004D3E0000}"/>
    <cellStyle name="Migliaia 42 3 5 2 2 3" xfId="26364" xr:uid="{00000000-0005-0000-0000-00004E3E0000}"/>
    <cellStyle name="Migliaia 42 3 5 2 3" xfId="18411" xr:uid="{00000000-0005-0000-0000-00004F3E0000}"/>
    <cellStyle name="Migliaia 42 3 5 2 4" xfId="23713" xr:uid="{00000000-0005-0000-0000-0000503E0000}"/>
    <cellStyle name="Migliaia 42 3 5 3" xfId="14396" xr:uid="{00000000-0005-0000-0000-0000513E0000}"/>
    <cellStyle name="Migliaia 42 3 5 3 2" xfId="20214" xr:uid="{00000000-0005-0000-0000-0000523E0000}"/>
    <cellStyle name="Migliaia 42 3 5 3 3" xfId="25516" xr:uid="{00000000-0005-0000-0000-0000533E0000}"/>
    <cellStyle name="Migliaia 42 3 5 4" xfId="17563" xr:uid="{00000000-0005-0000-0000-0000543E0000}"/>
    <cellStyle name="Migliaia 42 3 5 5" xfId="22865" xr:uid="{00000000-0005-0000-0000-0000553E0000}"/>
    <cellStyle name="Migliaia 42 3 6" xfId="3947" xr:uid="{00000000-0005-0000-0000-0000563E0000}"/>
    <cellStyle name="Migliaia 42 3 6 2" xfId="14397" xr:uid="{00000000-0005-0000-0000-0000573E0000}"/>
    <cellStyle name="Migliaia 42 3 6 2 2" xfId="20215" xr:uid="{00000000-0005-0000-0000-0000583E0000}"/>
    <cellStyle name="Migliaia 42 3 6 2 3" xfId="25517" xr:uid="{00000000-0005-0000-0000-0000593E0000}"/>
    <cellStyle name="Migliaia 42 3 6 3" xfId="17564" xr:uid="{00000000-0005-0000-0000-00005A3E0000}"/>
    <cellStyle name="Migliaia 42 3 6 4" xfId="22866" xr:uid="{00000000-0005-0000-0000-00005B3E0000}"/>
    <cellStyle name="Migliaia 42 3 7" xfId="3948" xr:uid="{00000000-0005-0000-0000-00005C3E0000}"/>
    <cellStyle name="Migliaia 42 3 7 2" xfId="14398" xr:uid="{00000000-0005-0000-0000-00005D3E0000}"/>
    <cellStyle name="Migliaia 42 3 7 2 2" xfId="20216" xr:uid="{00000000-0005-0000-0000-00005E3E0000}"/>
    <cellStyle name="Migliaia 42 3 7 2 3" xfId="25518" xr:uid="{00000000-0005-0000-0000-00005F3E0000}"/>
    <cellStyle name="Migliaia 42 3 7 3" xfId="17565" xr:uid="{00000000-0005-0000-0000-0000603E0000}"/>
    <cellStyle name="Migliaia 42 3 7 4" xfId="22867" xr:uid="{00000000-0005-0000-0000-0000613E0000}"/>
    <cellStyle name="Migliaia 42 3 8" xfId="3949" xr:uid="{00000000-0005-0000-0000-0000623E0000}"/>
    <cellStyle name="Migliaia 42 3 8 2" xfId="14399" xr:uid="{00000000-0005-0000-0000-0000633E0000}"/>
    <cellStyle name="Migliaia 42 3 8 2 2" xfId="20217" xr:uid="{00000000-0005-0000-0000-0000643E0000}"/>
    <cellStyle name="Migliaia 42 3 8 2 3" xfId="25519" xr:uid="{00000000-0005-0000-0000-0000653E0000}"/>
    <cellStyle name="Migliaia 42 3 8 3" xfId="17566" xr:uid="{00000000-0005-0000-0000-0000663E0000}"/>
    <cellStyle name="Migliaia 42 3 8 4" xfId="22868"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400" xr:uid="{00000000-0005-0000-0000-00006B3E0000}"/>
    <cellStyle name="Migliaia 42 4 2 2 2 2" xfId="20218" xr:uid="{00000000-0005-0000-0000-00006C3E0000}"/>
    <cellStyle name="Migliaia 42 4 2 2 2 3" xfId="25520" xr:uid="{00000000-0005-0000-0000-00006D3E0000}"/>
    <cellStyle name="Migliaia 42 4 2 2 3" xfId="17567" xr:uid="{00000000-0005-0000-0000-00006E3E0000}"/>
    <cellStyle name="Migliaia 42 4 2 2 4" xfId="22869" xr:uid="{00000000-0005-0000-0000-00006F3E0000}"/>
    <cellStyle name="Migliaia 42 4 2 3" xfId="3953" xr:uid="{00000000-0005-0000-0000-0000703E0000}"/>
    <cellStyle name="Migliaia 42 4 2 3 2" xfId="14401" xr:uid="{00000000-0005-0000-0000-0000713E0000}"/>
    <cellStyle name="Migliaia 42 4 2 3 2 2" xfId="20219" xr:uid="{00000000-0005-0000-0000-0000723E0000}"/>
    <cellStyle name="Migliaia 42 4 2 3 2 3" xfId="25521" xr:uid="{00000000-0005-0000-0000-0000733E0000}"/>
    <cellStyle name="Migliaia 42 4 2 3 3" xfId="17568" xr:uid="{00000000-0005-0000-0000-0000743E0000}"/>
    <cellStyle name="Migliaia 42 4 2 3 4" xfId="22870" xr:uid="{00000000-0005-0000-0000-0000753E0000}"/>
    <cellStyle name="Migliaia 42 4 3" xfId="3954" xr:uid="{00000000-0005-0000-0000-0000763E0000}"/>
    <cellStyle name="Migliaia 42 4 3 2" xfId="14402" xr:uid="{00000000-0005-0000-0000-0000773E0000}"/>
    <cellStyle name="Migliaia 42 4 3 2 2" xfId="20220" xr:uid="{00000000-0005-0000-0000-0000783E0000}"/>
    <cellStyle name="Migliaia 42 4 3 2 3" xfId="25522" xr:uid="{00000000-0005-0000-0000-0000793E0000}"/>
    <cellStyle name="Migliaia 42 4 3 3" xfId="17569" xr:uid="{00000000-0005-0000-0000-00007A3E0000}"/>
    <cellStyle name="Migliaia 42 4 3 4" xfId="22871" xr:uid="{00000000-0005-0000-0000-00007B3E0000}"/>
    <cellStyle name="Migliaia 42 4 4" xfId="3955" xr:uid="{00000000-0005-0000-0000-00007C3E0000}"/>
    <cellStyle name="Migliaia 42 4 4 2" xfId="14403" xr:uid="{00000000-0005-0000-0000-00007D3E0000}"/>
    <cellStyle name="Migliaia 42 4 4 2 2" xfId="20221" xr:uid="{00000000-0005-0000-0000-00007E3E0000}"/>
    <cellStyle name="Migliaia 42 4 4 2 3" xfId="25523" xr:uid="{00000000-0005-0000-0000-00007F3E0000}"/>
    <cellStyle name="Migliaia 42 4 4 3" xfId="17570" xr:uid="{00000000-0005-0000-0000-0000803E0000}"/>
    <cellStyle name="Migliaia 42 4 4 4" xfId="22872" xr:uid="{00000000-0005-0000-0000-0000813E0000}"/>
    <cellStyle name="Migliaia 42 4 5" xfId="3956" xr:uid="{00000000-0005-0000-0000-0000823E0000}"/>
    <cellStyle name="Migliaia 42 4 5 2" xfId="14404" xr:uid="{00000000-0005-0000-0000-0000833E0000}"/>
    <cellStyle name="Migliaia 42 4 5 2 2" xfId="20222" xr:uid="{00000000-0005-0000-0000-0000843E0000}"/>
    <cellStyle name="Migliaia 42 4 5 2 3" xfId="25524" xr:uid="{00000000-0005-0000-0000-0000853E0000}"/>
    <cellStyle name="Migliaia 42 4 5 3" xfId="17571" xr:uid="{00000000-0005-0000-0000-0000863E0000}"/>
    <cellStyle name="Migliaia 42 4 5 4" xfId="22873" xr:uid="{00000000-0005-0000-0000-0000873E0000}"/>
    <cellStyle name="Migliaia 42 4 6" xfId="3957" xr:uid="{00000000-0005-0000-0000-0000883E0000}"/>
    <cellStyle name="Migliaia 42 4 6 2" xfId="14405" xr:uid="{00000000-0005-0000-0000-0000893E0000}"/>
    <cellStyle name="Migliaia 42 4 6 2 2" xfId="20223" xr:uid="{00000000-0005-0000-0000-00008A3E0000}"/>
    <cellStyle name="Migliaia 42 4 6 2 3" xfId="25525" xr:uid="{00000000-0005-0000-0000-00008B3E0000}"/>
    <cellStyle name="Migliaia 42 4 6 3" xfId="17572" xr:uid="{00000000-0005-0000-0000-00008C3E0000}"/>
    <cellStyle name="Migliaia 42 4 6 4" xfId="22874" xr:uid="{00000000-0005-0000-0000-00008D3E0000}"/>
    <cellStyle name="Migliaia 42 4 7" xfId="3958" xr:uid="{00000000-0005-0000-0000-00008E3E0000}"/>
    <cellStyle name="Migliaia 42 4 7 2" xfId="14406" xr:uid="{00000000-0005-0000-0000-00008F3E0000}"/>
    <cellStyle name="Migliaia 42 4 7 2 2" xfId="20224" xr:uid="{00000000-0005-0000-0000-0000903E0000}"/>
    <cellStyle name="Migliaia 42 4 7 2 3" xfId="25526" xr:uid="{00000000-0005-0000-0000-0000913E0000}"/>
    <cellStyle name="Migliaia 42 4 7 3" xfId="17573" xr:uid="{00000000-0005-0000-0000-0000923E0000}"/>
    <cellStyle name="Migliaia 42 4 7 4" xfId="22875" xr:uid="{00000000-0005-0000-0000-0000933E0000}"/>
    <cellStyle name="Migliaia 42 5" xfId="3959" xr:uid="{00000000-0005-0000-0000-0000943E0000}"/>
    <cellStyle name="Migliaia 42 5 2" xfId="3960" xr:uid="{00000000-0005-0000-0000-0000953E0000}"/>
    <cellStyle name="Migliaia 42 5 2 2" xfId="14407" xr:uid="{00000000-0005-0000-0000-0000963E0000}"/>
    <cellStyle name="Migliaia 42 5 2 2 2" xfId="20225" xr:uid="{00000000-0005-0000-0000-0000973E0000}"/>
    <cellStyle name="Migliaia 42 5 2 2 3" xfId="25527" xr:uid="{00000000-0005-0000-0000-0000983E0000}"/>
    <cellStyle name="Migliaia 42 5 2 3" xfId="17574" xr:uid="{00000000-0005-0000-0000-0000993E0000}"/>
    <cellStyle name="Migliaia 42 5 2 4" xfId="22876" xr:uid="{00000000-0005-0000-0000-00009A3E0000}"/>
    <cellStyle name="Migliaia 42 5 3" xfId="3961" xr:uid="{00000000-0005-0000-0000-00009B3E0000}"/>
    <cellStyle name="Migliaia 42 5 3 2" xfId="14408" xr:uid="{00000000-0005-0000-0000-00009C3E0000}"/>
    <cellStyle name="Migliaia 42 5 3 2 2" xfId="20226" xr:uid="{00000000-0005-0000-0000-00009D3E0000}"/>
    <cellStyle name="Migliaia 42 5 3 2 3" xfId="25528" xr:uid="{00000000-0005-0000-0000-00009E3E0000}"/>
    <cellStyle name="Migliaia 42 5 3 3" xfId="17575" xr:uid="{00000000-0005-0000-0000-00009F3E0000}"/>
    <cellStyle name="Migliaia 42 5 3 4" xfId="22877" xr:uid="{00000000-0005-0000-0000-0000A03E0000}"/>
    <cellStyle name="Migliaia 42 5 4" xfId="3962" xr:uid="{00000000-0005-0000-0000-0000A13E0000}"/>
    <cellStyle name="Migliaia 42 5 4 2" xfId="14409" xr:uid="{00000000-0005-0000-0000-0000A23E0000}"/>
    <cellStyle name="Migliaia 42 5 4 2 2" xfId="20227" xr:uid="{00000000-0005-0000-0000-0000A33E0000}"/>
    <cellStyle name="Migliaia 42 5 4 2 3" xfId="25529" xr:uid="{00000000-0005-0000-0000-0000A43E0000}"/>
    <cellStyle name="Migliaia 42 5 4 3" xfId="17576" xr:uid="{00000000-0005-0000-0000-0000A53E0000}"/>
    <cellStyle name="Migliaia 42 5 4 4" xfId="22878" xr:uid="{00000000-0005-0000-0000-0000A63E0000}"/>
    <cellStyle name="Migliaia 42 5 5" xfId="3963" xr:uid="{00000000-0005-0000-0000-0000A73E0000}"/>
    <cellStyle name="Migliaia 42 5 5 2" xfId="14410" xr:uid="{00000000-0005-0000-0000-0000A83E0000}"/>
    <cellStyle name="Migliaia 42 5 5 2 2" xfId="20228" xr:uid="{00000000-0005-0000-0000-0000A93E0000}"/>
    <cellStyle name="Migliaia 42 5 5 2 3" xfId="25530" xr:uid="{00000000-0005-0000-0000-0000AA3E0000}"/>
    <cellStyle name="Migliaia 42 5 5 3" xfId="17577" xr:uid="{00000000-0005-0000-0000-0000AB3E0000}"/>
    <cellStyle name="Migliaia 42 5 5 4" xfId="22879" xr:uid="{00000000-0005-0000-0000-0000AC3E0000}"/>
    <cellStyle name="Migliaia 42 5 6" xfId="3964" xr:uid="{00000000-0005-0000-0000-0000AD3E0000}"/>
    <cellStyle name="Migliaia 42 5 6 2" xfId="14411" xr:uid="{00000000-0005-0000-0000-0000AE3E0000}"/>
    <cellStyle name="Migliaia 42 5 6 2 2" xfId="20229" xr:uid="{00000000-0005-0000-0000-0000AF3E0000}"/>
    <cellStyle name="Migliaia 42 5 6 2 3" xfId="25531" xr:uid="{00000000-0005-0000-0000-0000B03E0000}"/>
    <cellStyle name="Migliaia 42 5 6 3" xfId="17578" xr:uid="{00000000-0005-0000-0000-0000B13E0000}"/>
    <cellStyle name="Migliaia 42 5 6 4" xfId="22880" xr:uid="{00000000-0005-0000-0000-0000B23E0000}"/>
    <cellStyle name="Migliaia 42 6" xfId="3965" xr:uid="{00000000-0005-0000-0000-0000B33E0000}"/>
    <cellStyle name="Migliaia 42 6 2" xfId="12225" xr:uid="{00000000-0005-0000-0000-0000B43E0000}"/>
    <cellStyle name="Migliaia 42 6 3" xfId="12226" xr:uid="{00000000-0005-0000-0000-0000B53E0000}"/>
    <cellStyle name="Migliaia 42 6 3 2" xfId="15717" xr:uid="{00000000-0005-0000-0000-0000B63E0000}"/>
    <cellStyle name="Migliaia 42 6 3 2 2" xfId="21063" xr:uid="{00000000-0005-0000-0000-0000B73E0000}"/>
    <cellStyle name="Migliaia 42 6 3 2 3" xfId="26365" xr:uid="{00000000-0005-0000-0000-0000B83E0000}"/>
    <cellStyle name="Migliaia 42 6 3 3" xfId="18412" xr:uid="{00000000-0005-0000-0000-0000B93E0000}"/>
    <cellStyle name="Migliaia 42 6 3 4" xfId="23714" xr:uid="{00000000-0005-0000-0000-0000BA3E0000}"/>
    <cellStyle name="Migliaia 42 6 4" xfId="14412" xr:uid="{00000000-0005-0000-0000-0000BB3E0000}"/>
    <cellStyle name="Migliaia 42 6 4 2" xfId="20230" xr:uid="{00000000-0005-0000-0000-0000BC3E0000}"/>
    <cellStyle name="Migliaia 42 6 4 3" xfId="25532" xr:uid="{00000000-0005-0000-0000-0000BD3E0000}"/>
    <cellStyle name="Migliaia 42 6 5" xfId="17579" xr:uid="{00000000-0005-0000-0000-0000BE3E0000}"/>
    <cellStyle name="Migliaia 42 6 6" xfId="22881" xr:uid="{00000000-0005-0000-0000-0000BF3E0000}"/>
    <cellStyle name="Migliaia 42 7" xfId="3966" xr:uid="{00000000-0005-0000-0000-0000C03E0000}"/>
    <cellStyle name="Migliaia 42 7 2" xfId="12227" xr:uid="{00000000-0005-0000-0000-0000C13E0000}"/>
    <cellStyle name="Migliaia 42 7 2 2" xfId="15718" xr:uid="{00000000-0005-0000-0000-0000C23E0000}"/>
    <cellStyle name="Migliaia 42 7 2 2 2" xfId="21064" xr:uid="{00000000-0005-0000-0000-0000C33E0000}"/>
    <cellStyle name="Migliaia 42 7 2 2 3" xfId="26366" xr:uid="{00000000-0005-0000-0000-0000C43E0000}"/>
    <cellStyle name="Migliaia 42 7 2 3" xfId="18413" xr:uid="{00000000-0005-0000-0000-0000C53E0000}"/>
    <cellStyle name="Migliaia 42 7 2 4" xfId="23715" xr:uid="{00000000-0005-0000-0000-0000C63E0000}"/>
    <cellStyle name="Migliaia 42 7 3" xfId="14413" xr:uid="{00000000-0005-0000-0000-0000C73E0000}"/>
    <cellStyle name="Migliaia 42 7 3 2" xfId="20231" xr:uid="{00000000-0005-0000-0000-0000C83E0000}"/>
    <cellStyle name="Migliaia 42 7 3 3" xfId="25533" xr:uid="{00000000-0005-0000-0000-0000C93E0000}"/>
    <cellStyle name="Migliaia 42 7 4" xfId="17580" xr:uid="{00000000-0005-0000-0000-0000CA3E0000}"/>
    <cellStyle name="Migliaia 42 7 5" xfId="22882" xr:uid="{00000000-0005-0000-0000-0000CB3E0000}"/>
    <cellStyle name="Migliaia 42 8" xfId="3967" xr:uid="{00000000-0005-0000-0000-0000CC3E0000}"/>
    <cellStyle name="Migliaia 42 8 2" xfId="12228" xr:uid="{00000000-0005-0000-0000-0000CD3E0000}"/>
    <cellStyle name="Migliaia 42 8 2 2" xfId="15719" xr:uid="{00000000-0005-0000-0000-0000CE3E0000}"/>
    <cellStyle name="Migliaia 42 8 2 2 2" xfId="21065" xr:uid="{00000000-0005-0000-0000-0000CF3E0000}"/>
    <cellStyle name="Migliaia 42 8 2 2 3" xfId="26367" xr:uid="{00000000-0005-0000-0000-0000D03E0000}"/>
    <cellStyle name="Migliaia 42 8 2 3" xfId="18414" xr:uid="{00000000-0005-0000-0000-0000D13E0000}"/>
    <cellStyle name="Migliaia 42 8 2 4" xfId="23716" xr:uid="{00000000-0005-0000-0000-0000D23E0000}"/>
    <cellStyle name="Migliaia 42 8 3" xfId="14414" xr:uid="{00000000-0005-0000-0000-0000D33E0000}"/>
    <cellStyle name="Migliaia 42 8 3 2" xfId="20232" xr:uid="{00000000-0005-0000-0000-0000D43E0000}"/>
    <cellStyle name="Migliaia 42 8 3 3" xfId="25534" xr:uid="{00000000-0005-0000-0000-0000D53E0000}"/>
    <cellStyle name="Migliaia 42 8 4" xfId="17581" xr:uid="{00000000-0005-0000-0000-0000D63E0000}"/>
    <cellStyle name="Migliaia 42 8 5" xfId="22883" xr:uid="{00000000-0005-0000-0000-0000D73E0000}"/>
    <cellStyle name="Migliaia 42 9" xfId="3968" xr:uid="{00000000-0005-0000-0000-0000D83E0000}"/>
    <cellStyle name="Migliaia 42 9 2" xfId="14415" xr:uid="{00000000-0005-0000-0000-0000D93E0000}"/>
    <cellStyle name="Migliaia 42 9 2 2" xfId="20233" xr:uid="{00000000-0005-0000-0000-0000DA3E0000}"/>
    <cellStyle name="Migliaia 42 9 2 3" xfId="25535" xr:uid="{00000000-0005-0000-0000-0000DB3E0000}"/>
    <cellStyle name="Migliaia 42 9 3" xfId="17582" xr:uid="{00000000-0005-0000-0000-0000DC3E0000}"/>
    <cellStyle name="Migliaia 42 9 4" xfId="22884" xr:uid="{00000000-0005-0000-0000-0000DD3E0000}"/>
    <cellStyle name="Migliaia 43" xfId="324" xr:uid="{00000000-0005-0000-0000-0000DE3E0000}"/>
    <cellStyle name="Migliaia 43 10" xfId="14416" xr:uid="{00000000-0005-0000-0000-0000DF3E0000}"/>
    <cellStyle name="Migliaia 43 10 2" xfId="20234" xr:uid="{00000000-0005-0000-0000-0000E03E0000}"/>
    <cellStyle name="Migliaia 43 10 3" xfId="25536" xr:uid="{00000000-0005-0000-0000-0000E13E0000}"/>
    <cellStyle name="Migliaia 43 11" xfId="17583" xr:uid="{00000000-0005-0000-0000-0000E23E0000}"/>
    <cellStyle name="Migliaia 43 12" xfId="22885"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7" xr:uid="{00000000-0005-0000-0000-0000E83E0000}"/>
    <cellStyle name="Migliaia 43 2 2 2 2 2" xfId="20235" xr:uid="{00000000-0005-0000-0000-0000E93E0000}"/>
    <cellStyle name="Migliaia 43 2 2 2 2 3" xfId="25537" xr:uid="{00000000-0005-0000-0000-0000EA3E0000}"/>
    <cellStyle name="Migliaia 43 2 2 2 3" xfId="17584" xr:uid="{00000000-0005-0000-0000-0000EB3E0000}"/>
    <cellStyle name="Migliaia 43 2 2 2 4" xfId="22886" xr:uid="{00000000-0005-0000-0000-0000EC3E0000}"/>
    <cellStyle name="Migliaia 43 2 2 3" xfId="12229" xr:uid="{00000000-0005-0000-0000-0000ED3E0000}"/>
    <cellStyle name="Migliaia 43 2 2 3 2" xfId="15720" xr:uid="{00000000-0005-0000-0000-0000EE3E0000}"/>
    <cellStyle name="Migliaia 43 2 2 3 2 2" xfId="21066" xr:uid="{00000000-0005-0000-0000-0000EF3E0000}"/>
    <cellStyle name="Migliaia 43 2 2 3 2 3" xfId="26368" xr:uid="{00000000-0005-0000-0000-0000F03E0000}"/>
    <cellStyle name="Migliaia 43 2 2 3 3" xfId="18415" xr:uid="{00000000-0005-0000-0000-0000F13E0000}"/>
    <cellStyle name="Migliaia 43 2 2 3 4" xfId="23717" xr:uid="{00000000-0005-0000-0000-0000F23E0000}"/>
    <cellStyle name="Migliaia 43 2 3" xfId="3973" xr:uid="{00000000-0005-0000-0000-0000F33E0000}"/>
    <cellStyle name="Migliaia 43 2 3 2" xfId="12230" xr:uid="{00000000-0005-0000-0000-0000F43E0000}"/>
    <cellStyle name="Migliaia 43 2 3 2 2" xfId="15721" xr:uid="{00000000-0005-0000-0000-0000F53E0000}"/>
    <cellStyle name="Migliaia 43 2 3 2 2 2" xfId="21067" xr:uid="{00000000-0005-0000-0000-0000F63E0000}"/>
    <cellStyle name="Migliaia 43 2 3 2 2 3" xfId="26369" xr:uid="{00000000-0005-0000-0000-0000F73E0000}"/>
    <cellStyle name="Migliaia 43 2 3 2 3" xfId="18416" xr:uid="{00000000-0005-0000-0000-0000F83E0000}"/>
    <cellStyle name="Migliaia 43 2 3 2 4" xfId="23718" xr:uid="{00000000-0005-0000-0000-0000F93E0000}"/>
    <cellStyle name="Migliaia 43 2 3 3" xfId="14418" xr:uid="{00000000-0005-0000-0000-0000FA3E0000}"/>
    <cellStyle name="Migliaia 43 2 3 3 2" xfId="20236" xr:uid="{00000000-0005-0000-0000-0000FB3E0000}"/>
    <cellStyle name="Migliaia 43 2 3 3 3" xfId="25538" xr:uid="{00000000-0005-0000-0000-0000FC3E0000}"/>
    <cellStyle name="Migliaia 43 2 3 4" xfId="17585" xr:uid="{00000000-0005-0000-0000-0000FD3E0000}"/>
    <cellStyle name="Migliaia 43 2 3 5" xfId="22887" xr:uid="{00000000-0005-0000-0000-0000FE3E0000}"/>
    <cellStyle name="Migliaia 43 2 4" xfId="3974" xr:uid="{00000000-0005-0000-0000-0000FF3E0000}"/>
    <cellStyle name="Migliaia 43 2 4 2" xfId="14419" xr:uid="{00000000-0005-0000-0000-0000003F0000}"/>
    <cellStyle name="Migliaia 43 2 4 2 2" xfId="20237" xr:uid="{00000000-0005-0000-0000-0000013F0000}"/>
    <cellStyle name="Migliaia 43 2 4 2 3" xfId="25539" xr:uid="{00000000-0005-0000-0000-0000023F0000}"/>
    <cellStyle name="Migliaia 43 2 4 3" xfId="17586" xr:uid="{00000000-0005-0000-0000-0000033F0000}"/>
    <cellStyle name="Migliaia 43 2 4 4" xfId="22888" xr:uid="{00000000-0005-0000-0000-0000043F0000}"/>
    <cellStyle name="Migliaia 43 2 5" xfId="3975" xr:uid="{00000000-0005-0000-0000-0000053F0000}"/>
    <cellStyle name="Migliaia 43 2 5 2" xfId="14420" xr:uid="{00000000-0005-0000-0000-0000063F0000}"/>
    <cellStyle name="Migliaia 43 2 5 2 2" xfId="20238" xr:uid="{00000000-0005-0000-0000-0000073F0000}"/>
    <cellStyle name="Migliaia 43 2 5 2 3" xfId="25540" xr:uid="{00000000-0005-0000-0000-0000083F0000}"/>
    <cellStyle name="Migliaia 43 2 5 3" xfId="17587" xr:uid="{00000000-0005-0000-0000-0000093F0000}"/>
    <cellStyle name="Migliaia 43 2 5 4" xfId="22889" xr:uid="{00000000-0005-0000-0000-00000A3F0000}"/>
    <cellStyle name="Migliaia 43 2 6" xfId="3976" xr:uid="{00000000-0005-0000-0000-00000B3F0000}"/>
    <cellStyle name="Migliaia 43 2 6 2" xfId="14421" xr:uid="{00000000-0005-0000-0000-00000C3F0000}"/>
    <cellStyle name="Migliaia 43 2 6 2 2" xfId="20239" xr:uid="{00000000-0005-0000-0000-00000D3F0000}"/>
    <cellStyle name="Migliaia 43 2 6 2 3" xfId="25541" xr:uid="{00000000-0005-0000-0000-00000E3F0000}"/>
    <cellStyle name="Migliaia 43 2 6 3" xfId="17588" xr:uid="{00000000-0005-0000-0000-00000F3F0000}"/>
    <cellStyle name="Migliaia 43 2 6 4" xfId="22890"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2" xr:uid="{00000000-0005-0000-0000-0000163F0000}"/>
    <cellStyle name="Migliaia 43 3 2 2 2 2 2" xfId="20240" xr:uid="{00000000-0005-0000-0000-0000173F0000}"/>
    <cellStyle name="Migliaia 43 3 2 2 2 2 3" xfId="25542" xr:uid="{00000000-0005-0000-0000-0000183F0000}"/>
    <cellStyle name="Migliaia 43 3 2 2 2 3" xfId="17589" xr:uid="{00000000-0005-0000-0000-0000193F0000}"/>
    <cellStyle name="Migliaia 43 3 2 2 2 4" xfId="22891" xr:uid="{00000000-0005-0000-0000-00001A3F0000}"/>
    <cellStyle name="Migliaia 43 3 2 3" xfId="3981" xr:uid="{00000000-0005-0000-0000-00001B3F0000}"/>
    <cellStyle name="Migliaia 43 3 2 3 2" xfId="14423" xr:uid="{00000000-0005-0000-0000-00001C3F0000}"/>
    <cellStyle name="Migliaia 43 3 2 3 2 2" xfId="20241" xr:uid="{00000000-0005-0000-0000-00001D3F0000}"/>
    <cellStyle name="Migliaia 43 3 2 3 2 3" xfId="25543" xr:uid="{00000000-0005-0000-0000-00001E3F0000}"/>
    <cellStyle name="Migliaia 43 3 2 3 3" xfId="17590" xr:uid="{00000000-0005-0000-0000-00001F3F0000}"/>
    <cellStyle name="Migliaia 43 3 2 3 4" xfId="22892" xr:uid="{00000000-0005-0000-0000-0000203F0000}"/>
    <cellStyle name="Migliaia 43 3 2 4" xfId="3982" xr:uid="{00000000-0005-0000-0000-0000213F0000}"/>
    <cellStyle name="Migliaia 43 3 2 4 2" xfId="14424" xr:uid="{00000000-0005-0000-0000-0000223F0000}"/>
    <cellStyle name="Migliaia 43 3 2 4 2 2" xfId="20242" xr:uid="{00000000-0005-0000-0000-0000233F0000}"/>
    <cellStyle name="Migliaia 43 3 2 4 2 3" xfId="25544" xr:uid="{00000000-0005-0000-0000-0000243F0000}"/>
    <cellStyle name="Migliaia 43 3 2 4 3" xfId="17591" xr:uid="{00000000-0005-0000-0000-0000253F0000}"/>
    <cellStyle name="Migliaia 43 3 2 4 4" xfId="22893" xr:uid="{00000000-0005-0000-0000-0000263F0000}"/>
    <cellStyle name="Migliaia 43 3 2 5" xfId="3983" xr:uid="{00000000-0005-0000-0000-0000273F0000}"/>
    <cellStyle name="Migliaia 43 3 2 5 2" xfId="14425" xr:uid="{00000000-0005-0000-0000-0000283F0000}"/>
    <cellStyle name="Migliaia 43 3 2 5 2 2" xfId="20243" xr:uid="{00000000-0005-0000-0000-0000293F0000}"/>
    <cellStyle name="Migliaia 43 3 2 5 2 3" xfId="25545" xr:uid="{00000000-0005-0000-0000-00002A3F0000}"/>
    <cellStyle name="Migliaia 43 3 2 5 3" xfId="17592" xr:uid="{00000000-0005-0000-0000-00002B3F0000}"/>
    <cellStyle name="Migliaia 43 3 2 5 4" xfId="22894" xr:uid="{00000000-0005-0000-0000-00002C3F0000}"/>
    <cellStyle name="Migliaia 43 3 2 6" xfId="3984" xr:uid="{00000000-0005-0000-0000-00002D3F0000}"/>
    <cellStyle name="Migliaia 43 3 2 6 2" xfId="14426" xr:uid="{00000000-0005-0000-0000-00002E3F0000}"/>
    <cellStyle name="Migliaia 43 3 2 6 2 2" xfId="20244" xr:uid="{00000000-0005-0000-0000-00002F3F0000}"/>
    <cellStyle name="Migliaia 43 3 2 6 2 3" xfId="25546" xr:uid="{00000000-0005-0000-0000-0000303F0000}"/>
    <cellStyle name="Migliaia 43 3 2 6 3" xfId="17593" xr:uid="{00000000-0005-0000-0000-0000313F0000}"/>
    <cellStyle name="Migliaia 43 3 2 6 4" xfId="22895" xr:uid="{00000000-0005-0000-0000-0000323F0000}"/>
    <cellStyle name="Migliaia 43 3 3" xfId="3985" xr:uid="{00000000-0005-0000-0000-0000333F0000}"/>
    <cellStyle name="Migliaia 43 3 3 2" xfId="3986" xr:uid="{00000000-0005-0000-0000-0000343F0000}"/>
    <cellStyle name="Migliaia 43 3 3 2 2" xfId="14428" xr:uid="{00000000-0005-0000-0000-0000353F0000}"/>
    <cellStyle name="Migliaia 43 3 3 2 2 2" xfId="20246" xr:uid="{00000000-0005-0000-0000-0000363F0000}"/>
    <cellStyle name="Migliaia 43 3 3 2 2 3" xfId="25548" xr:uid="{00000000-0005-0000-0000-0000373F0000}"/>
    <cellStyle name="Migliaia 43 3 3 2 3" xfId="17595" xr:uid="{00000000-0005-0000-0000-0000383F0000}"/>
    <cellStyle name="Migliaia 43 3 3 2 4" xfId="22897" xr:uid="{00000000-0005-0000-0000-0000393F0000}"/>
    <cellStyle name="Migliaia 43 3 3 3" xfId="3987" xr:uid="{00000000-0005-0000-0000-00003A3F0000}"/>
    <cellStyle name="Migliaia 43 3 3 3 2" xfId="14429" xr:uid="{00000000-0005-0000-0000-00003B3F0000}"/>
    <cellStyle name="Migliaia 43 3 3 3 2 2" xfId="20247" xr:uid="{00000000-0005-0000-0000-00003C3F0000}"/>
    <cellStyle name="Migliaia 43 3 3 3 2 3" xfId="25549" xr:uid="{00000000-0005-0000-0000-00003D3F0000}"/>
    <cellStyle name="Migliaia 43 3 3 3 3" xfId="17596" xr:uid="{00000000-0005-0000-0000-00003E3F0000}"/>
    <cellStyle name="Migliaia 43 3 3 3 4" xfId="22898" xr:uid="{00000000-0005-0000-0000-00003F3F0000}"/>
    <cellStyle name="Migliaia 43 3 3 4" xfId="3988" xr:uid="{00000000-0005-0000-0000-0000403F0000}"/>
    <cellStyle name="Migliaia 43 3 3 4 2" xfId="14430" xr:uid="{00000000-0005-0000-0000-0000413F0000}"/>
    <cellStyle name="Migliaia 43 3 3 4 2 2" xfId="20248" xr:uid="{00000000-0005-0000-0000-0000423F0000}"/>
    <cellStyle name="Migliaia 43 3 3 4 2 3" xfId="25550" xr:uid="{00000000-0005-0000-0000-0000433F0000}"/>
    <cellStyle name="Migliaia 43 3 3 4 3" xfId="17597" xr:uid="{00000000-0005-0000-0000-0000443F0000}"/>
    <cellStyle name="Migliaia 43 3 3 4 4" xfId="22899" xr:uid="{00000000-0005-0000-0000-0000453F0000}"/>
    <cellStyle name="Migliaia 43 3 3 5" xfId="3989" xr:uid="{00000000-0005-0000-0000-0000463F0000}"/>
    <cellStyle name="Migliaia 43 3 3 5 2" xfId="14431" xr:uid="{00000000-0005-0000-0000-0000473F0000}"/>
    <cellStyle name="Migliaia 43 3 3 5 2 2" xfId="20249" xr:uid="{00000000-0005-0000-0000-0000483F0000}"/>
    <cellStyle name="Migliaia 43 3 3 5 2 3" xfId="25551" xr:uid="{00000000-0005-0000-0000-0000493F0000}"/>
    <cellStyle name="Migliaia 43 3 3 5 3" xfId="17598" xr:uid="{00000000-0005-0000-0000-00004A3F0000}"/>
    <cellStyle name="Migliaia 43 3 3 5 4" xfId="22900" xr:uid="{00000000-0005-0000-0000-00004B3F0000}"/>
    <cellStyle name="Migliaia 43 3 3 6" xfId="14427" xr:uid="{00000000-0005-0000-0000-00004C3F0000}"/>
    <cellStyle name="Migliaia 43 3 3 6 2" xfId="20245" xr:uid="{00000000-0005-0000-0000-00004D3F0000}"/>
    <cellStyle name="Migliaia 43 3 3 6 3" xfId="25547" xr:uid="{00000000-0005-0000-0000-00004E3F0000}"/>
    <cellStyle name="Migliaia 43 3 3 7" xfId="17594" xr:uid="{00000000-0005-0000-0000-00004F3F0000}"/>
    <cellStyle name="Migliaia 43 3 3 8" xfId="22896" xr:uid="{00000000-0005-0000-0000-0000503F0000}"/>
    <cellStyle name="Migliaia 43 3 4" xfId="3990" xr:uid="{00000000-0005-0000-0000-0000513F0000}"/>
    <cellStyle name="Migliaia 43 3 4 2" xfId="12231" xr:uid="{00000000-0005-0000-0000-0000523F0000}"/>
    <cellStyle name="Migliaia 43 3 4 3" xfId="12232" xr:uid="{00000000-0005-0000-0000-0000533F0000}"/>
    <cellStyle name="Migliaia 43 3 4 3 2" xfId="15722" xr:uid="{00000000-0005-0000-0000-0000543F0000}"/>
    <cellStyle name="Migliaia 43 3 4 3 2 2" xfId="21068" xr:uid="{00000000-0005-0000-0000-0000553F0000}"/>
    <cellStyle name="Migliaia 43 3 4 3 2 3" xfId="26370" xr:uid="{00000000-0005-0000-0000-0000563F0000}"/>
    <cellStyle name="Migliaia 43 3 4 3 3" xfId="18417" xr:uid="{00000000-0005-0000-0000-0000573F0000}"/>
    <cellStyle name="Migliaia 43 3 4 3 4" xfId="23719" xr:uid="{00000000-0005-0000-0000-0000583F0000}"/>
    <cellStyle name="Migliaia 43 3 4 4" xfId="14432" xr:uid="{00000000-0005-0000-0000-0000593F0000}"/>
    <cellStyle name="Migliaia 43 3 4 4 2" xfId="20250" xr:uid="{00000000-0005-0000-0000-00005A3F0000}"/>
    <cellStyle name="Migliaia 43 3 4 4 3" xfId="25552" xr:uid="{00000000-0005-0000-0000-00005B3F0000}"/>
    <cellStyle name="Migliaia 43 3 4 5" xfId="17599" xr:uid="{00000000-0005-0000-0000-00005C3F0000}"/>
    <cellStyle name="Migliaia 43 3 4 6" xfId="22901" xr:uid="{00000000-0005-0000-0000-00005D3F0000}"/>
    <cellStyle name="Migliaia 43 3 5" xfId="3991" xr:uid="{00000000-0005-0000-0000-00005E3F0000}"/>
    <cellStyle name="Migliaia 43 3 5 2" xfId="12233" xr:uid="{00000000-0005-0000-0000-00005F3F0000}"/>
    <cellStyle name="Migliaia 43 3 5 2 2" xfId="15723" xr:uid="{00000000-0005-0000-0000-0000603F0000}"/>
    <cellStyle name="Migliaia 43 3 5 2 2 2" xfId="21069" xr:uid="{00000000-0005-0000-0000-0000613F0000}"/>
    <cellStyle name="Migliaia 43 3 5 2 2 3" xfId="26371" xr:uid="{00000000-0005-0000-0000-0000623F0000}"/>
    <cellStyle name="Migliaia 43 3 5 2 3" xfId="18418" xr:uid="{00000000-0005-0000-0000-0000633F0000}"/>
    <cellStyle name="Migliaia 43 3 5 2 4" xfId="23720" xr:uid="{00000000-0005-0000-0000-0000643F0000}"/>
    <cellStyle name="Migliaia 43 3 5 3" xfId="14433" xr:uid="{00000000-0005-0000-0000-0000653F0000}"/>
    <cellStyle name="Migliaia 43 3 5 3 2" xfId="20251" xr:uid="{00000000-0005-0000-0000-0000663F0000}"/>
    <cellStyle name="Migliaia 43 3 5 3 3" xfId="25553" xr:uid="{00000000-0005-0000-0000-0000673F0000}"/>
    <cellStyle name="Migliaia 43 3 5 4" xfId="17600" xr:uid="{00000000-0005-0000-0000-0000683F0000}"/>
    <cellStyle name="Migliaia 43 3 5 5" xfId="22902" xr:uid="{00000000-0005-0000-0000-0000693F0000}"/>
    <cellStyle name="Migliaia 43 3 6" xfId="3992" xr:uid="{00000000-0005-0000-0000-00006A3F0000}"/>
    <cellStyle name="Migliaia 43 3 6 2" xfId="14434" xr:uid="{00000000-0005-0000-0000-00006B3F0000}"/>
    <cellStyle name="Migliaia 43 3 6 2 2" xfId="20252" xr:uid="{00000000-0005-0000-0000-00006C3F0000}"/>
    <cellStyle name="Migliaia 43 3 6 2 3" xfId="25554" xr:uid="{00000000-0005-0000-0000-00006D3F0000}"/>
    <cellStyle name="Migliaia 43 3 6 3" xfId="17601" xr:uid="{00000000-0005-0000-0000-00006E3F0000}"/>
    <cellStyle name="Migliaia 43 3 6 4" xfId="22903" xr:uid="{00000000-0005-0000-0000-00006F3F0000}"/>
    <cellStyle name="Migliaia 43 3 7" xfId="3993" xr:uid="{00000000-0005-0000-0000-0000703F0000}"/>
    <cellStyle name="Migliaia 43 3 7 2" xfId="14435" xr:uid="{00000000-0005-0000-0000-0000713F0000}"/>
    <cellStyle name="Migliaia 43 3 7 2 2" xfId="20253" xr:uid="{00000000-0005-0000-0000-0000723F0000}"/>
    <cellStyle name="Migliaia 43 3 7 2 3" xfId="25555" xr:uid="{00000000-0005-0000-0000-0000733F0000}"/>
    <cellStyle name="Migliaia 43 3 7 3" xfId="17602" xr:uid="{00000000-0005-0000-0000-0000743F0000}"/>
    <cellStyle name="Migliaia 43 3 7 4" xfId="22904" xr:uid="{00000000-0005-0000-0000-0000753F0000}"/>
    <cellStyle name="Migliaia 43 3 8" xfId="3994" xr:uid="{00000000-0005-0000-0000-0000763F0000}"/>
    <cellStyle name="Migliaia 43 3 8 2" xfId="14436" xr:uid="{00000000-0005-0000-0000-0000773F0000}"/>
    <cellStyle name="Migliaia 43 3 8 2 2" xfId="20254" xr:uid="{00000000-0005-0000-0000-0000783F0000}"/>
    <cellStyle name="Migliaia 43 3 8 2 3" xfId="25556" xr:uid="{00000000-0005-0000-0000-0000793F0000}"/>
    <cellStyle name="Migliaia 43 3 8 3" xfId="17603" xr:uid="{00000000-0005-0000-0000-00007A3F0000}"/>
    <cellStyle name="Migliaia 43 3 8 4" xfId="22905"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7" xr:uid="{00000000-0005-0000-0000-00007F3F0000}"/>
    <cellStyle name="Migliaia 43 4 2 2 2 2" xfId="20255" xr:uid="{00000000-0005-0000-0000-0000803F0000}"/>
    <cellStyle name="Migliaia 43 4 2 2 2 3" xfId="25557" xr:uid="{00000000-0005-0000-0000-0000813F0000}"/>
    <cellStyle name="Migliaia 43 4 2 2 3" xfId="17604" xr:uid="{00000000-0005-0000-0000-0000823F0000}"/>
    <cellStyle name="Migliaia 43 4 2 2 4" xfId="22906" xr:uid="{00000000-0005-0000-0000-0000833F0000}"/>
    <cellStyle name="Migliaia 43 4 2 3" xfId="3998" xr:uid="{00000000-0005-0000-0000-0000843F0000}"/>
    <cellStyle name="Migliaia 43 4 2 3 2" xfId="14438" xr:uid="{00000000-0005-0000-0000-0000853F0000}"/>
    <cellStyle name="Migliaia 43 4 2 3 2 2" xfId="20256" xr:uid="{00000000-0005-0000-0000-0000863F0000}"/>
    <cellStyle name="Migliaia 43 4 2 3 2 3" xfId="25558" xr:uid="{00000000-0005-0000-0000-0000873F0000}"/>
    <cellStyle name="Migliaia 43 4 2 3 3" xfId="17605" xr:uid="{00000000-0005-0000-0000-0000883F0000}"/>
    <cellStyle name="Migliaia 43 4 2 3 4" xfId="22907" xr:uid="{00000000-0005-0000-0000-0000893F0000}"/>
    <cellStyle name="Migliaia 43 4 3" xfId="3999" xr:uid="{00000000-0005-0000-0000-00008A3F0000}"/>
    <cellStyle name="Migliaia 43 4 3 2" xfId="14439" xr:uid="{00000000-0005-0000-0000-00008B3F0000}"/>
    <cellStyle name="Migliaia 43 4 3 2 2" xfId="20257" xr:uid="{00000000-0005-0000-0000-00008C3F0000}"/>
    <cellStyle name="Migliaia 43 4 3 2 3" xfId="25559" xr:uid="{00000000-0005-0000-0000-00008D3F0000}"/>
    <cellStyle name="Migliaia 43 4 3 3" xfId="17606" xr:uid="{00000000-0005-0000-0000-00008E3F0000}"/>
    <cellStyle name="Migliaia 43 4 3 4" xfId="22908" xr:uid="{00000000-0005-0000-0000-00008F3F0000}"/>
    <cellStyle name="Migliaia 43 4 4" xfId="4000" xr:uid="{00000000-0005-0000-0000-0000903F0000}"/>
    <cellStyle name="Migliaia 43 4 4 2" xfId="14440" xr:uid="{00000000-0005-0000-0000-0000913F0000}"/>
    <cellStyle name="Migliaia 43 4 4 2 2" xfId="20258" xr:uid="{00000000-0005-0000-0000-0000923F0000}"/>
    <cellStyle name="Migliaia 43 4 4 2 3" xfId="25560" xr:uid="{00000000-0005-0000-0000-0000933F0000}"/>
    <cellStyle name="Migliaia 43 4 4 3" xfId="17607" xr:uid="{00000000-0005-0000-0000-0000943F0000}"/>
    <cellStyle name="Migliaia 43 4 4 4" xfId="22909" xr:uid="{00000000-0005-0000-0000-0000953F0000}"/>
    <cellStyle name="Migliaia 43 4 5" xfId="4001" xr:uid="{00000000-0005-0000-0000-0000963F0000}"/>
    <cellStyle name="Migliaia 43 4 5 2" xfId="14441" xr:uid="{00000000-0005-0000-0000-0000973F0000}"/>
    <cellStyle name="Migliaia 43 4 5 2 2" xfId="20259" xr:uid="{00000000-0005-0000-0000-0000983F0000}"/>
    <cellStyle name="Migliaia 43 4 5 2 3" xfId="25561" xr:uid="{00000000-0005-0000-0000-0000993F0000}"/>
    <cellStyle name="Migliaia 43 4 5 3" xfId="17608" xr:uid="{00000000-0005-0000-0000-00009A3F0000}"/>
    <cellStyle name="Migliaia 43 4 5 4" xfId="22910" xr:uid="{00000000-0005-0000-0000-00009B3F0000}"/>
    <cellStyle name="Migliaia 43 4 6" xfId="4002" xr:uid="{00000000-0005-0000-0000-00009C3F0000}"/>
    <cellStyle name="Migliaia 43 4 6 2" xfId="14442" xr:uid="{00000000-0005-0000-0000-00009D3F0000}"/>
    <cellStyle name="Migliaia 43 4 6 2 2" xfId="20260" xr:uid="{00000000-0005-0000-0000-00009E3F0000}"/>
    <cellStyle name="Migliaia 43 4 6 2 3" xfId="25562" xr:uid="{00000000-0005-0000-0000-00009F3F0000}"/>
    <cellStyle name="Migliaia 43 4 6 3" xfId="17609" xr:uid="{00000000-0005-0000-0000-0000A03F0000}"/>
    <cellStyle name="Migliaia 43 4 6 4" xfId="22911" xr:uid="{00000000-0005-0000-0000-0000A13F0000}"/>
    <cellStyle name="Migliaia 43 4 7" xfId="4003" xr:uid="{00000000-0005-0000-0000-0000A23F0000}"/>
    <cellStyle name="Migliaia 43 4 7 2" xfId="14443" xr:uid="{00000000-0005-0000-0000-0000A33F0000}"/>
    <cellStyle name="Migliaia 43 4 7 2 2" xfId="20261" xr:uid="{00000000-0005-0000-0000-0000A43F0000}"/>
    <cellStyle name="Migliaia 43 4 7 2 3" xfId="25563" xr:uid="{00000000-0005-0000-0000-0000A53F0000}"/>
    <cellStyle name="Migliaia 43 4 7 3" xfId="17610" xr:uid="{00000000-0005-0000-0000-0000A63F0000}"/>
    <cellStyle name="Migliaia 43 4 7 4" xfId="22912" xr:uid="{00000000-0005-0000-0000-0000A73F0000}"/>
    <cellStyle name="Migliaia 43 5" xfId="4004" xr:uid="{00000000-0005-0000-0000-0000A83F0000}"/>
    <cellStyle name="Migliaia 43 5 2" xfId="4005" xr:uid="{00000000-0005-0000-0000-0000A93F0000}"/>
    <cellStyle name="Migliaia 43 5 2 2" xfId="14444" xr:uid="{00000000-0005-0000-0000-0000AA3F0000}"/>
    <cellStyle name="Migliaia 43 5 2 2 2" xfId="20262" xr:uid="{00000000-0005-0000-0000-0000AB3F0000}"/>
    <cellStyle name="Migliaia 43 5 2 2 3" xfId="25564" xr:uid="{00000000-0005-0000-0000-0000AC3F0000}"/>
    <cellStyle name="Migliaia 43 5 2 3" xfId="17611" xr:uid="{00000000-0005-0000-0000-0000AD3F0000}"/>
    <cellStyle name="Migliaia 43 5 2 4" xfId="22913" xr:uid="{00000000-0005-0000-0000-0000AE3F0000}"/>
    <cellStyle name="Migliaia 43 5 3" xfId="4006" xr:uid="{00000000-0005-0000-0000-0000AF3F0000}"/>
    <cellStyle name="Migliaia 43 5 3 2" xfId="14445" xr:uid="{00000000-0005-0000-0000-0000B03F0000}"/>
    <cellStyle name="Migliaia 43 5 3 2 2" xfId="20263" xr:uid="{00000000-0005-0000-0000-0000B13F0000}"/>
    <cellStyle name="Migliaia 43 5 3 2 3" xfId="25565" xr:uid="{00000000-0005-0000-0000-0000B23F0000}"/>
    <cellStyle name="Migliaia 43 5 3 3" xfId="17612" xr:uid="{00000000-0005-0000-0000-0000B33F0000}"/>
    <cellStyle name="Migliaia 43 5 3 4" xfId="22914" xr:uid="{00000000-0005-0000-0000-0000B43F0000}"/>
    <cellStyle name="Migliaia 43 5 4" xfId="4007" xr:uid="{00000000-0005-0000-0000-0000B53F0000}"/>
    <cellStyle name="Migliaia 43 5 4 2" xfId="14446" xr:uid="{00000000-0005-0000-0000-0000B63F0000}"/>
    <cellStyle name="Migliaia 43 5 4 2 2" xfId="20264" xr:uid="{00000000-0005-0000-0000-0000B73F0000}"/>
    <cellStyle name="Migliaia 43 5 4 2 3" xfId="25566" xr:uid="{00000000-0005-0000-0000-0000B83F0000}"/>
    <cellStyle name="Migliaia 43 5 4 3" xfId="17613" xr:uid="{00000000-0005-0000-0000-0000B93F0000}"/>
    <cellStyle name="Migliaia 43 5 4 4" xfId="22915" xr:uid="{00000000-0005-0000-0000-0000BA3F0000}"/>
    <cellStyle name="Migliaia 43 5 5" xfId="4008" xr:uid="{00000000-0005-0000-0000-0000BB3F0000}"/>
    <cellStyle name="Migliaia 43 5 5 2" xfId="14447" xr:uid="{00000000-0005-0000-0000-0000BC3F0000}"/>
    <cellStyle name="Migliaia 43 5 5 2 2" xfId="20265" xr:uid="{00000000-0005-0000-0000-0000BD3F0000}"/>
    <cellStyle name="Migliaia 43 5 5 2 3" xfId="25567" xr:uid="{00000000-0005-0000-0000-0000BE3F0000}"/>
    <cellStyle name="Migliaia 43 5 5 3" xfId="17614" xr:uid="{00000000-0005-0000-0000-0000BF3F0000}"/>
    <cellStyle name="Migliaia 43 5 5 4" xfId="22916" xr:uid="{00000000-0005-0000-0000-0000C03F0000}"/>
    <cellStyle name="Migliaia 43 5 6" xfId="4009" xr:uid="{00000000-0005-0000-0000-0000C13F0000}"/>
    <cellStyle name="Migliaia 43 5 6 2" xfId="14448" xr:uid="{00000000-0005-0000-0000-0000C23F0000}"/>
    <cellStyle name="Migliaia 43 5 6 2 2" xfId="20266" xr:uid="{00000000-0005-0000-0000-0000C33F0000}"/>
    <cellStyle name="Migliaia 43 5 6 2 3" xfId="25568" xr:uid="{00000000-0005-0000-0000-0000C43F0000}"/>
    <cellStyle name="Migliaia 43 5 6 3" xfId="17615" xr:uid="{00000000-0005-0000-0000-0000C53F0000}"/>
    <cellStyle name="Migliaia 43 5 6 4" xfId="22917" xr:uid="{00000000-0005-0000-0000-0000C63F0000}"/>
    <cellStyle name="Migliaia 43 6" xfId="4010" xr:uid="{00000000-0005-0000-0000-0000C73F0000}"/>
    <cellStyle name="Migliaia 43 6 2" xfId="12234" xr:uid="{00000000-0005-0000-0000-0000C83F0000}"/>
    <cellStyle name="Migliaia 43 6 3" xfId="12235" xr:uid="{00000000-0005-0000-0000-0000C93F0000}"/>
    <cellStyle name="Migliaia 43 6 3 2" xfId="15724" xr:uid="{00000000-0005-0000-0000-0000CA3F0000}"/>
    <cellStyle name="Migliaia 43 6 3 2 2" xfId="21070" xr:uid="{00000000-0005-0000-0000-0000CB3F0000}"/>
    <cellStyle name="Migliaia 43 6 3 2 3" xfId="26372" xr:uid="{00000000-0005-0000-0000-0000CC3F0000}"/>
    <cellStyle name="Migliaia 43 6 3 3" xfId="18419" xr:uid="{00000000-0005-0000-0000-0000CD3F0000}"/>
    <cellStyle name="Migliaia 43 6 3 4" xfId="23721" xr:uid="{00000000-0005-0000-0000-0000CE3F0000}"/>
    <cellStyle name="Migliaia 43 6 4" xfId="14449" xr:uid="{00000000-0005-0000-0000-0000CF3F0000}"/>
    <cellStyle name="Migliaia 43 6 4 2" xfId="20267" xr:uid="{00000000-0005-0000-0000-0000D03F0000}"/>
    <cellStyle name="Migliaia 43 6 4 3" xfId="25569" xr:uid="{00000000-0005-0000-0000-0000D13F0000}"/>
    <cellStyle name="Migliaia 43 6 5" xfId="17616" xr:uid="{00000000-0005-0000-0000-0000D23F0000}"/>
    <cellStyle name="Migliaia 43 6 6" xfId="22918" xr:uid="{00000000-0005-0000-0000-0000D33F0000}"/>
    <cellStyle name="Migliaia 43 7" xfId="4011" xr:uid="{00000000-0005-0000-0000-0000D43F0000}"/>
    <cellStyle name="Migliaia 43 7 2" xfId="12236" xr:uid="{00000000-0005-0000-0000-0000D53F0000}"/>
    <cellStyle name="Migliaia 43 7 2 2" xfId="15725" xr:uid="{00000000-0005-0000-0000-0000D63F0000}"/>
    <cellStyle name="Migliaia 43 7 2 2 2" xfId="21071" xr:uid="{00000000-0005-0000-0000-0000D73F0000}"/>
    <cellStyle name="Migliaia 43 7 2 2 3" xfId="26373" xr:uid="{00000000-0005-0000-0000-0000D83F0000}"/>
    <cellStyle name="Migliaia 43 7 2 3" xfId="18420" xr:uid="{00000000-0005-0000-0000-0000D93F0000}"/>
    <cellStyle name="Migliaia 43 7 2 4" xfId="23722" xr:uid="{00000000-0005-0000-0000-0000DA3F0000}"/>
    <cellStyle name="Migliaia 43 7 3" xfId="14450" xr:uid="{00000000-0005-0000-0000-0000DB3F0000}"/>
    <cellStyle name="Migliaia 43 7 3 2" xfId="20268" xr:uid="{00000000-0005-0000-0000-0000DC3F0000}"/>
    <cellStyle name="Migliaia 43 7 3 3" xfId="25570" xr:uid="{00000000-0005-0000-0000-0000DD3F0000}"/>
    <cellStyle name="Migliaia 43 7 4" xfId="17617" xr:uid="{00000000-0005-0000-0000-0000DE3F0000}"/>
    <cellStyle name="Migliaia 43 7 5" xfId="22919" xr:uid="{00000000-0005-0000-0000-0000DF3F0000}"/>
    <cellStyle name="Migliaia 43 8" xfId="4012" xr:uid="{00000000-0005-0000-0000-0000E03F0000}"/>
    <cellStyle name="Migliaia 43 8 2" xfId="12237" xr:uid="{00000000-0005-0000-0000-0000E13F0000}"/>
    <cellStyle name="Migliaia 43 8 2 2" xfId="15726" xr:uid="{00000000-0005-0000-0000-0000E23F0000}"/>
    <cellStyle name="Migliaia 43 8 2 2 2" xfId="21072" xr:uid="{00000000-0005-0000-0000-0000E33F0000}"/>
    <cellStyle name="Migliaia 43 8 2 2 3" xfId="26374" xr:uid="{00000000-0005-0000-0000-0000E43F0000}"/>
    <cellStyle name="Migliaia 43 8 2 3" xfId="18421" xr:uid="{00000000-0005-0000-0000-0000E53F0000}"/>
    <cellStyle name="Migliaia 43 8 2 4" xfId="23723" xr:uid="{00000000-0005-0000-0000-0000E63F0000}"/>
    <cellStyle name="Migliaia 43 8 3" xfId="14451" xr:uid="{00000000-0005-0000-0000-0000E73F0000}"/>
    <cellStyle name="Migliaia 43 8 3 2" xfId="20269" xr:uid="{00000000-0005-0000-0000-0000E83F0000}"/>
    <cellStyle name="Migliaia 43 8 3 3" xfId="25571" xr:uid="{00000000-0005-0000-0000-0000E93F0000}"/>
    <cellStyle name="Migliaia 43 8 4" xfId="17618" xr:uid="{00000000-0005-0000-0000-0000EA3F0000}"/>
    <cellStyle name="Migliaia 43 8 5" xfId="22920" xr:uid="{00000000-0005-0000-0000-0000EB3F0000}"/>
    <cellStyle name="Migliaia 43 9" xfId="4013" xr:uid="{00000000-0005-0000-0000-0000EC3F0000}"/>
    <cellStyle name="Migliaia 43 9 2" xfId="14452" xr:uid="{00000000-0005-0000-0000-0000ED3F0000}"/>
    <cellStyle name="Migliaia 43 9 2 2" xfId="20270" xr:uid="{00000000-0005-0000-0000-0000EE3F0000}"/>
    <cellStyle name="Migliaia 43 9 2 3" xfId="25572" xr:uid="{00000000-0005-0000-0000-0000EF3F0000}"/>
    <cellStyle name="Migliaia 43 9 3" xfId="17619" xr:uid="{00000000-0005-0000-0000-0000F03F0000}"/>
    <cellStyle name="Migliaia 43 9 4" xfId="22921" xr:uid="{00000000-0005-0000-0000-0000F13F0000}"/>
    <cellStyle name="Migliaia 44" xfId="326" xr:uid="{00000000-0005-0000-0000-0000F23F0000}"/>
    <cellStyle name="Migliaia 44 10" xfId="14453" xr:uid="{00000000-0005-0000-0000-0000F33F0000}"/>
    <cellStyle name="Migliaia 44 10 2" xfId="20271" xr:uid="{00000000-0005-0000-0000-0000F43F0000}"/>
    <cellStyle name="Migliaia 44 10 3" xfId="25573" xr:uid="{00000000-0005-0000-0000-0000F53F0000}"/>
    <cellStyle name="Migliaia 44 11" xfId="17620" xr:uid="{00000000-0005-0000-0000-0000F63F0000}"/>
    <cellStyle name="Migliaia 44 12" xfId="22922"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4" xr:uid="{00000000-0005-0000-0000-0000FC3F0000}"/>
    <cellStyle name="Migliaia 44 2 2 2 2 2" xfId="20272" xr:uid="{00000000-0005-0000-0000-0000FD3F0000}"/>
    <cellStyle name="Migliaia 44 2 2 2 2 3" xfId="25574" xr:uid="{00000000-0005-0000-0000-0000FE3F0000}"/>
    <cellStyle name="Migliaia 44 2 2 2 3" xfId="17621" xr:uid="{00000000-0005-0000-0000-0000FF3F0000}"/>
    <cellStyle name="Migliaia 44 2 2 2 4" xfId="22923" xr:uid="{00000000-0005-0000-0000-000000400000}"/>
    <cellStyle name="Migliaia 44 2 2 3" xfId="12238" xr:uid="{00000000-0005-0000-0000-000001400000}"/>
    <cellStyle name="Migliaia 44 2 2 3 2" xfId="15727" xr:uid="{00000000-0005-0000-0000-000002400000}"/>
    <cellStyle name="Migliaia 44 2 2 3 2 2" xfId="21073" xr:uid="{00000000-0005-0000-0000-000003400000}"/>
    <cellStyle name="Migliaia 44 2 2 3 2 3" xfId="26375" xr:uid="{00000000-0005-0000-0000-000004400000}"/>
    <cellStyle name="Migliaia 44 2 2 3 3" xfId="18422" xr:uid="{00000000-0005-0000-0000-000005400000}"/>
    <cellStyle name="Migliaia 44 2 2 3 4" xfId="23724" xr:uid="{00000000-0005-0000-0000-000006400000}"/>
    <cellStyle name="Migliaia 44 2 3" xfId="4018" xr:uid="{00000000-0005-0000-0000-000007400000}"/>
    <cellStyle name="Migliaia 44 2 3 2" xfId="12239" xr:uid="{00000000-0005-0000-0000-000008400000}"/>
    <cellStyle name="Migliaia 44 2 3 2 2" xfId="15728" xr:uid="{00000000-0005-0000-0000-000009400000}"/>
    <cellStyle name="Migliaia 44 2 3 2 2 2" xfId="21074" xr:uid="{00000000-0005-0000-0000-00000A400000}"/>
    <cellStyle name="Migliaia 44 2 3 2 2 3" xfId="26376" xr:uid="{00000000-0005-0000-0000-00000B400000}"/>
    <cellStyle name="Migliaia 44 2 3 2 3" xfId="18423" xr:uid="{00000000-0005-0000-0000-00000C400000}"/>
    <cellStyle name="Migliaia 44 2 3 2 4" xfId="23725" xr:uid="{00000000-0005-0000-0000-00000D400000}"/>
    <cellStyle name="Migliaia 44 2 3 3" xfId="14455" xr:uid="{00000000-0005-0000-0000-00000E400000}"/>
    <cellStyle name="Migliaia 44 2 3 3 2" xfId="20273" xr:uid="{00000000-0005-0000-0000-00000F400000}"/>
    <cellStyle name="Migliaia 44 2 3 3 3" xfId="25575" xr:uid="{00000000-0005-0000-0000-000010400000}"/>
    <cellStyle name="Migliaia 44 2 3 4" xfId="17622" xr:uid="{00000000-0005-0000-0000-000011400000}"/>
    <cellStyle name="Migliaia 44 2 3 5" xfId="22924" xr:uid="{00000000-0005-0000-0000-000012400000}"/>
    <cellStyle name="Migliaia 44 2 4" xfId="4019" xr:uid="{00000000-0005-0000-0000-000013400000}"/>
    <cellStyle name="Migliaia 44 2 4 2" xfId="14456" xr:uid="{00000000-0005-0000-0000-000014400000}"/>
    <cellStyle name="Migliaia 44 2 4 2 2" xfId="20274" xr:uid="{00000000-0005-0000-0000-000015400000}"/>
    <cellStyle name="Migliaia 44 2 4 2 3" xfId="25576" xr:uid="{00000000-0005-0000-0000-000016400000}"/>
    <cellStyle name="Migliaia 44 2 4 3" xfId="17623" xr:uid="{00000000-0005-0000-0000-000017400000}"/>
    <cellStyle name="Migliaia 44 2 4 4" xfId="22925" xr:uid="{00000000-0005-0000-0000-000018400000}"/>
    <cellStyle name="Migliaia 44 2 5" xfId="4020" xr:uid="{00000000-0005-0000-0000-000019400000}"/>
    <cellStyle name="Migliaia 44 2 5 2" xfId="14457" xr:uid="{00000000-0005-0000-0000-00001A400000}"/>
    <cellStyle name="Migliaia 44 2 5 2 2" xfId="20275" xr:uid="{00000000-0005-0000-0000-00001B400000}"/>
    <cellStyle name="Migliaia 44 2 5 2 3" xfId="25577" xr:uid="{00000000-0005-0000-0000-00001C400000}"/>
    <cellStyle name="Migliaia 44 2 5 3" xfId="17624" xr:uid="{00000000-0005-0000-0000-00001D400000}"/>
    <cellStyle name="Migliaia 44 2 5 4" xfId="22926" xr:uid="{00000000-0005-0000-0000-00001E400000}"/>
    <cellStyle name="Migliaia 44 2 6" xfId="4021" xr:uid="{00000000-0005-0000-0000-00001F400000}"/>
    <cellStyle name="Migliaia 44 2 6 2" xfId="14458" xr:uid="{00000000-0005-0000-0000-000020400000}"/>
    <cellStyle name="Migliaia 44 2 6 2 2" xfId="20276" xr:uid="{00000000-0005-0000-0000-000021400000}"/>
    <cellStyle name="Migliaia 44 2 6 2 3" xfId="25578" xr:uid="{00000000-0005-0000-0000-000022400000}"/>
    <cellStyle name="Migliaia 44 2 6 3" xfId="17625" xr:uid="{00000000-0005-0000-0000-000023400000}"/>
    <cellStyle name="Migliaia 44 2 6 4" xfId="22927"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9" xr:uid="{00000000-0005-0000-0000-00002A400000}"/>
    <cellStyle name="Migliaia 44 3 2 2 2 2 2" xfId="20277" xr:uid="{00000000-0005-0000-0000-00002B400000}"/>
    <cellStyle name="Migliaia 44 3 2 2 2 2 3" xfId="25579" xr:uid="{00000000-0005-0000-0000-00002C400000}"/>
    <cellStyle name="Migliaia 44 3 2 2 2 3" xfId="17626" xr:uid="{00000000-0005-0000-0000-00002D400000}"/>
    <cellStyle name="Migliaia 44 3 2 2 2 4" xfId="22928" xr:uid="{00000000-0005-0000-0000-00002E400000}"/>
    <cellStyle name="Migliaia 44 3 2 3" xfId="4026" xr:uid="{00000000-0005-0000-0000-00002F400000}"/>
    <cellStyle name="Migliaia 44 3 2 3 2" xfId="14460" xr:uid="{00000000-0005-0000-0000-000030400000}"/>
    <cellStyle name="Migliaia 44 3 2 3 2 2" xfId="20278" xr:uid="{00000000-0005-0000-0000-000031400000}"/>
    <cellStyle name="Migliaia 44 3 2 3 2 3" xfId="25580" xr:uid="{00000000-0005-0000-0000-000032400000}"/>
    <cellStyle name="Migliaia 44 3 2 3 3" xfId="17627" xr:uid="{00000000-0005-0000-0000-000033400000}"/>
    <cellStyle name="Migliaia 44 3 2 3 4" xfId="22929" xr:uid="{00000000-0005-0000-0000-000034400000}"/>
    <cellStyle name="Migliaia 44 3 2 4" xfId="4027" xr:uid="{00000000-0005-0000-0000-000035400000}"/>
    <cellStyle name="Migliaia 44 3 2 4 2" xfId="14461" xr:uid="{00000000-0005-0000-0000-000036400000}"/>
    <cellStyle name="Migliaia 44 3 2 4 2 2" xfId="20279" xr:uid="{00000000-0005-0000-0000-000037400000}"/>
    <cellStyle name="Migliaia 44 3 2 4 2 3" xfId="25581" xr:uid="{00000000-0005-0000-0000-000038400000}"/>
    <cellStyle name="Migliaia 44 3 2 4 3" xfId="17628" xr:uid="{00000000-0005-0000-0000-000039400000}"/>
    <cellStyle name="Migliaia 44 3 2 4 4" xfId="22930" xr:uid="{00000000-0005-0000-0000-00003A400000}"/>
    <cellStyle name="Migliaia 44 3 2 5" xfId="4028" xr:uid="{00000000-0005-0000-0000-00003B400000}"/>
    <cellStyle name="Migliaia 44 3 2 5 2" xfId="14462" xr:uid="{00000000-0005-0000-0000-00003C400000}"/>
    <cellStyle name="Migliaia 44 3 2 5 2 2" xfId="20280" xr:uid="{00000000-0005-0000-0000-00003D400000}"/>
    <cellStyle name="Migliaia 44 3 2 5 2 3" xfId="25582" xr:uid="{00000000-0005-0000-0000-00003E400000}"/>
    <cellStyle name="Migliaia 44 3 2 5 3" xfId="17629" xr:uid="{00000000-0005-0000-0000-00003F400000}"/>
    <cellStyle name="Migliaia 44 3 2 5 4" xfId="22931" xr:uid="{00000000-0005-0000-0000-000040400000}"/>
    <cellStyle name="Migliaia 44 3 2 6" xfId="4029" xr:uid="{00000000-0005-0000-0000-000041400000}"/>
    <cellStyle name="Migliaia 44 3 2 6 2" xfId="14463" xr:uid="{00000000-0005-0000-0000-000042400000}"/>
    <cellStyle name="Migliaia 44 3 2 6 2 2" xfId="20281" xr:uid="{00000000-0005-0000-0000-000043400000}"/>
    <cellStyle name="Migliaia 44 3 2 6 2 3" xfId="25583" xr:uid="{00000000-0005-0000-0000-000044400000}"/>
    <cellStyle name="Migliaia 44 3 2 6 3" xfId="17630" xr:uid="{00000000-0005-0000-0000-000045400000}"/>
    <cellStyle name="Migliaia 44 3 2 6 4" xfId="22932" xr:uid="{00000000-0005-0000-0000-000046400000}"/>
    <cellStyle name="Migliaia 44 3 3" xfId="4030" xr:uid="{00000000-0005-0000-0000-000047400000}"/>
    <cellStyle name="Migliaia 44 3 3 2" xfId="4031" xr:uid="{00000000-0005-0000-0000-000048400000}"/>
    <cellStyle name="Migliaia 44 3 3 2 2" xfId="14465" xr:uid="{00000000-0005-0000-0000-000049400000}"/>
    <cellStyle name="Migliaia 44 3 3 2 2 2" xfId="20283" xr:uid="{00000000-0005-0000-0000-00004A400000}"/>
    <cellStyle name="Migliaia 44 3 3 2 2 3" xfId="25585" xr:uid="{00000000-0005-0000-0000-00004B400000}"/>
    <cellStyle name="Migliaia 44 3 3 2 3" xfId="17632" xr:uid="{00000000-0005-0000-0000-00004C400000}"/>
    <cellStyle name="Migliaia 44 3 3 2 4" xfId="22934" xr:uid="{00000000-0005-0000-0000-00004D400000}"/>
    <cellStyle name="Migliaia 44 3 3 3" xfId="4032" xr:uid="{00000000-0005-0000-0000-00004E400000}"/>
    <cellStyle name="Migliaia 44 3 3 3 2" xfId="14466" xr:uid="{00000000-0005-0000-0000-00004F400000}"/>
    <cellStyle name="Migliaia 44 3 3 3 2 2" xfId="20284" xr:uid="{00000000-0005-0000-0000-000050400000}"/>
    <cellStyle name="Migliaia 44 3 3 3 2 3" xfId="25586" xr:uid="{00000000-0005-0000-0000-000051400000}"/>
    <cellStyle name="Migliaia 44 3 3 3 3" xfId="17633" xr:uid="{00000000-0005-0000-0000-000052400000}"/>
    <cellStyle name="Migliaia 44 3 3 3 4" xfId="22935" xr:uid="{00000000-0005-0000-0000-000053400000}"/>
    <cellStyle name="Migliaia 44 3 3 4" xfId="4033" xr:uid="{00000000-0005-0000-0000-000054400000}"/>
    <cellStyle name="Migliaia 44 3 3 4 2" xfId="14467" xr:uid="{00000000-0005-0000-0000-000055400000}"/>
    <cellStyle name="Migliaia 44 3 3 4 2 2" xfId="20285" xr:uid="{00000000-0005-0000-0000-000056400000}"/>
    <cellStyle name="Migliaia 44 3 3 4 2 3" xfId="25587" xr:uid="{00000000-0005-0000-0000-000057400000}"/>
    <cellStyle name="Migliaia 44 3 3 4 3" xfId="17634" xr:uid="{00000000-0005-0000-0000-000058400000}"/>
    <cellStyle name="Migliaia 44 3 3 4 4" xfId="22936" xr:uid="{00000000-0005-0000-0000-000059400000}"/>
    <cellStyle name="Migliaia 44 3 3 5" xfId="4034" xr:uid="{00000000-0005-0000-0000-00005A400000}"/>
    <cellStyle name="Migliaia 44 3 3 5 2" xfId="14468" xr:uid="{00000000-0005-0000-0000-00005B400000}"/>
    <cellStyle name="Migliaia 44 3 3 5 2 2" xfId="20286" xr:uid="{00000000-0005-0000-0000-00005C400000}"/>
    <cellStyle name="Migliaia 44 3 3 5 2 3" xfId="25588" xr:uid="{00000000-0005-0000-0000-00005D400000}"/>
    <cellStyle name="Migliaia 44 3 3 5 3" xfId="17635" xr:uid="{00000000-0005-0000-0000-00005E400000}"/>
    <cellStyle name="Migliaia 44 3 3 5 4" xfId="22937" xr:uid="{00000000-0005-0000-0000-00005F400000}"/>
    <cellStyle name="Migliaia 44 3 3 6" xfId="14464" xr:uid="{00000000-0005-0000-0000-000060400000}"/>
    <cellStyle name="Migliaia 44 3 3 6 2" xfId="20282" xr:uid="{00000000-0005-0000-0000-000061400000}"/>
    <cellStyle name="Migliaia 44 3 3 6 3" xfId="25584" xr:uid="{00000000-0005-0000-0000-000062400000}"/>
    <cellStyle name="Migliaia 44 3 3 7" xfId="17631" xr:uid="{00000000-0005-0000-0000-000063400000}"/>
    <cellStyle name="Migliaia 44 3 3 8" xfId="22933" xr:uid="{00000000-0005-0000-0000-000064400000}"/>
    <cellStyle name="Migliaia 44 3 4" xfId="4035" xr:uid="{00000000-0005-0000-0000-000065400000}"/>
    <cellStyle name="Migliaia 44 3 4 2" xfId="12240" xr:uid="{00000000-0005-0000-0000-000066400000}"/>
    <cellStyle name="Migliaia 44 3 4 3" xfId="12241" xr:uid="{00000000-0005-0000-0000-000067400000}"/>
    <cellStyle name="Migliaia 44 3 4 3 2" xfId="15729" xr:uid="{00000000-0005-0000-0000-000068400000}"/>
    <cellStyle name="Migliaia 44 3 4 3 2 2" xfId="21075" xr:uid="{00000000-0005-0000-0000-000069400000}"/>
    <cellStyle name="Migliaia 44 3 4 3 2 3" xfId="26377" xr:uid="{00000000-0005-0000-0000-00006A400000}"/>
    <cellStyle name="Migliaia 44 3 4 3 3" xfId="18424" xr:uid="{00000000-0005-0000-0000-00006B400000}"/>
    <cellStyle name="Migliaia 44 3 4 3 4" xfId="23726" xr:uid="{00000000-0005-0000-0000-00006C400000}"/>
    <cellStyle name="Migliaia 44 3 4 4" xfId="14469" xr:uid="{00000000-0005-0000-0000-00006D400000}"/>
    <cellStyle name="Migliaia 44 3 4 4 2" xfId="20287" xr:uid="{00000000-0005-0000-0000-00006E400000}"/>
    <cellStyle name="Migliaia 44 3 4 4 3" xfId="25589" xr:uid="{00000000-0005-0000-0000-00006F400000}"/>
    <cellStyle name="Migliaia 44 3 4 5" xfId="17636" xr:uid="{00000000-0005-0000-0000-000070400000}"/>
    <cellStyle name="Migliaia 44 3 4 6" xfId="22938" xr:uid="{00000000-0005-0000-0000-000071400000}"/>
    <cellStyle name="Migliaia 44 3 5" xfId="4036" xr:uid="{00000000-0005-0000-0000-000072400000}"/>
    <cellStyle name="Migliaia 44 3 5 2" xfId="12242" xr:uid="{00000000-0005-0000-0000-000073400000}"/>
    <cellStyle name="Migliaia 44 3 5 2 2" xfId="15730" xr:uid="{00000000-0005-0000-0000-000074400000}"/>
    <cellStyle name="Migliaia 44 3 5 2 2 2" xfId="21076" xr:uid="{00000000-0005-0000-0000-000075400000}"/>
    <cellStyle name="Migliaia 44 3 5 2 2 3" xfId="26378" xr:uid="{00000000-0005-0000-0000-000076400000}"/>
    <cellStyle name="Migliaia 44 3 5 2 3" xfId="18425" xr:uid="{00000000-0005-0000-0000-000077400000}"/>
    <cellStyle name="Migliaia 44 3 5 2 4" xfId="23727" xr:uid="{00000000-0005-0000-0000-000078400000}"/>
    <cellStyle name="Migliaia 44 3 5 3" xfId="14470" xr:uid="{00000000-0005-0000-0000-000079400000}"/>
    <cellStyle name="Migliaia 44 3 5 3 2" xfId="20288" xr:uid="{00000000-0005-0000-0000-00007A400000}"/>
    <cellStyle name="Migliaia 44 3 5 3 3" xfId="25590" xr:uid="{00000000-0005-0000-0000-00007B400000}"/>
    <cellStyle name="Migliaia 44 3 5 4" xfId="17637" xr:uid="{00000000-0005-0000-0000-00007C400000}"/>
    <cellStyle name="Migliaia 44 3 5 5" xfId="22939" xr:uid="{00000000-0005-0000-0000-00007D400000}"/>
    <cellStyle name="Migliaia 44 3 6" xfId="4037" xr:uid="{00000000-0005-0000-0000-00007E400000}"/>
    <cellStyle name="Migliaia 44 3 6 2" xfId="14471" xr:uid="{00000000-0005-0000-0000-00007F400000}"/>
    <cellStyle name="Migliaia 44 3 6 2 2" xfId="20289" xr:uid="{00000000-0005-0000-0000-000080400000}"/>
    <cellStyle name="Migliaia 44 3 6 2 3" xfId="25591" xr:uid="{00000000-0005-0000-0000-000081400000}"/>
    <cellStyle name="Migliaia 44 3 6 3" xfId="17638" xr:uid="{00000000-0005-0000-0000-000082400000}"/>
    <cellStyle name="Migliaia 44 3 6 4" xfId="22940" xr:uid="{00000000-0005-0000-0000-000083400000}"/>
    <cellStyle name="Migliaia 44 3 7" xfId="4038" xr:uid="{00000000-0005-0000-0000-000084400000}"/>
    <cellStyle name="Migliaia 44 3 7 2" xfId="14472" xr:uid="{00000000-0005-0000-0000-000085400000}"/>
    <cellStyle name="Migliaia 44 3 7 2 2" xfId="20290" xr:uid="{00000000-0005-0000-0000-000086400000}"/>
    <cellStyle name="Migliaia 44 3 7 2 3" xfId="25592" xr:uid="{00000000-0005-0000-0000-000087400000}"/>
    <cellStyle name="Migliaia 44 3 7 3" xfId="17639" xr:uid="{00000000-0005-0000-0000-000088400000}"/>
    <cellStyle name="Migliaia 44 3 7 4" xfId="22941" xr:uid="{00000000-0005-0000-0000-000089400000}"/>
    <cellStyle name="Migliaia 44 3 8" xfId="4039" xr:uid="{00000000-0005-0000-0000-00008A400000}"/>
    <cellStyle name="Migliaia 44 3 8 2" xfId="14473" xr:uid="{00000000-0005-0000-0000-00008B400000}"/>
    <cellStyle name="Migliaia 44 3 8 2 2" xfId="20291" xr:uid="{00000000-0005-0000-0000-00008C400000}"/>
    <cellStyle name="Migliaia 44 3 8 2 3" xfId="25593" xr:uid="{00000000-0005-0000-0000-00008D400000}"/>
    <cellStyle name="Migliaia 44 3 8 3" xfId="17640" xr:uid="{00000000-0005-0000-0000-00008E400000}"/>
    <cellStyle name="Migliaia 44 3 8 4" xfId="22942"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4" xr:uid="{00000000-0005-0000-0000-000093400000}"/>
    <cellStyle name="Migliaia 44 4 2 2 2 2" xfId="20292" xr:uid="{00000000-0005-0000-0000-000094400000}"/>
    <cellStyle name="Migliaia 44 4 2 2 2 3" xfId="25594" xr:uid="{00000000-0005-0000-0000-000095400000}"/>
    <cellStyle name="Migliaia 44 4 2 2 3" xfId="17641" xr:uid="{00000000-0005-0000-0000-000096400000}"/>
    <cellStyle name="Migliaia 44 4 2 2 4" xfId="22943" xr:uid="{00000000-0005-0000-0000-000097400000}"/>
    <cellStyle name="Migliaia 44 4 2 3" xfId="4043" xr:uid="{00000000-0005-0000-0000-000098400000}"/>
    <cellStyle name="Migliaia 44 4 2 3 2" xfId="14475" xr:uid="{00000000-0005-0000-0000-000099400000}"/>
    <cellStyle name="Migliaia 44 4 2 3 2 2" xfId="20293" xr:uid="{00000000-0005-0000-0000-00009A400000}"/>
    <cellStyle name="Migliaia 44 4 2 3 2 3" xfId="25595" xr:uid="{00000000-0005-0000-0000-00009B400000}"/>
    <cellStyle name="Migliaia 44 4 2 3 3" xfId="17642" xr:uid="{00000000-0005-0000-0000-00009C400000}"/>
    <cellStyle name="Migliaia 44 4 2 3 4" xfId="22944" xr:uid="{00000000-0005-0000-0000-00009D400000}"/>
    <cellStyle name="Migliaia 44 4 3" xfId="4044" xr:uid="{00000000-0005-0000-0000-00009E400000}"/>
    <cellStyle name="Migliaia 44 4 3 2" xfId="14476" xr:uid="{00000000-0005-0000-0000-00009F400000}"/>
    <cellStyle name="Migliaia 44 4 3 2 2" xfId="20294" xr:uid="{00000000-0005-0000-0000-0000A0400000}"/>
    <cellStyle name="Migliaia 44 4 3 2 3" xfId="25596" xr:uid="{00000000-0005-0000-0000-0000A1400000}"/>
    <cellStyle name="Migliaia 44 4 3 3" xfId="17643" xr:uid="{00000000-0005-0000-0000-0000A2400000}"/>
    <cellStyle name="Migliaia 44 4 3 4" xfId="22945" xr:uid="{00000000-0005-0000-0000-0000A3400000}"/>
    <cellStyle name="Migliaia 44 4 4" xfId="4045" xr:uid="{00000000-0005-0000-0000-0000A4400000}"/>
    <cellStyle name="Migliaia 44 4 4 2" xfId="14477" xr:uid="{00000000-0005-0000-0000-0000A5400000}"/>
    <cellStyle name="Migliaia 44 4 4 2 2" xfId="20295" xr:uid="{00000000-0005-0000-0000-0000A6400000}"/>
    <cellStyle name="Migliaia 44 4 4 2 3" xfId="25597" xr:uid="{00000000-0005-0000-0000-0000A7400000}"/>
    <cellStyle name="Migliaia 44 4 4 3" xfId="17644" xr:uid="{00000000-0005-0000-0000-0000A8400000}"/>
    <cellStyle name="Migliaia 44 4 4 4" xfId="22946" xr:uid="{00000000-0005-0000-0000-0000A9400000}"/>
    <cellStyle name="Migliaia 44 4 5" xfId="4046" xr:uid="{00000000-0005-0000-0000-0000AA400000}"/>
    <cellStyle name="Migliaia 44 4 5 2" xfId="14478" xr:uid="{00000000-0005-0000-0000-0000AB400000}"/>
    <cellStyle name="Migliaia 44 4 5 2 2" xfId="20296" xr:uid="{00000000-0005-0000-0000-0000AC400000}"/>
    <cellStyle name="Migliaia 44 4 5 2 3" xfId="25598" xr:uid="{00000000-0005-0000-0000-0000AD400000}"/>
    <cellStyle name="Migliaia 44 4 5 3" xfId="17645" xr:uid="{00000000-0005-0000-0000-0000AE400000}"/>
    <cellStyle name="Migliaia 44 4 5 4" xfId="22947" xr:uid="{00000000-0005-0000-0000-0000AF400000}"/>
    <cellStyle name="Migliaia 44 4 6" xfId="4047" xr:uid="{00000000-0005-0000-0000-0000B0400000}"/>
    <cellStyle name="Migliaia 44 4 6 2" xfId="14479" xr:uid="{00000000-0005-0000-0000-0000B1400000}"/>
    <cellStyle name="Migliaia 44 4 6 2 2" xfId="20297" xr:uid="{00000000-0005-0000-0000-0000B2400000}"/>
    <cellStyle name="Migliaia 44 4 6 2 3" xfId="25599" xr:uid="{00000000-0005-0000-0000-0000B3400000}"/>
    <cellStyle name="Migliaia 44 4 6 3" xfId="17646" xr:uid="{00000000-0005-0000-0000-0000B4400000}"/>
    <cellStyle name="Migliaia 44 4 6 4" xfId="22948" xr:uid="{00000000-0005-0000-0000-0000B5400000}"/>
    <cellStyle name="Migliaia 44 4 7" xfId="4048" xr:uid="{00000000-0005-0000-0000-0000B6400000}"/>
    <cellStyle name="Migliaia 44 4 7 2" xfId="14480" xr:uid="{00000000-0005-0000-0000-0000B7400000}"/>
    <cellStyle name="Migliaia 44 4 7 2 2" xfId="20298" xr:uid="{00000000-0005-0000-0000-0000B8400000}"/>
    <cellStyle name="Migliaia 44 4 7 2 3" xfId="25600" xr:uid="{00000000-0005-0000-0000-0000B9400000}"/>
    <cellStyle name="Migliaia 44 4 7 3" xfId="17647" xr:uid="{00000000-0005-0000-0000-0000BA400000}"/>
    <cellStyle name="Migliaia 44 4 7 4" xfId="22949" xr:uid="{00000000-0005-0000-0000-0000BB400000}"/>
    <cellStyle name="Migliaia 44 5" xfId="4049" xr:uid="{00000000-0005-0000-0000-0000BC400000}"/>
    <cellStyle name="Migliaia 44 5 2" xfId="4050" xr:uid="{00000000-0005-0000-0000-0000BD400000}"/>
    <cellStyle name="Migliaia 44 5 2 2" xfId="14481" xr:uid="{00000000-0005-0000-0000-0000BE400000}"/>
    <cellStyle name="Migliaia 44 5 2 2 2" xfId="20299" xr:uid="{00000000-0005-0000-0000-0000BF400000}"/>
    <cellStyle name="Migliaia 44 5 2 2 3" xfId="25601" xr:uid="{00000000-0005-0000-0000-0000C0400000}"/>
    <cellStyle name="Migliaia 44 5 2 3" xfId="17648" xr:uid="{00000000-0005-0000-0000-0000C1400000}"/>
    <cellStyle name="Migliaia 44 5 2 4" xfId="22950" xr:uid="{00000000-0005-0000-0000-0000C2400000}"/>
    <cellStyle name="Migliaia 44 5 3" xfId="4051" xr:uid="{00000000-0005-0000-0000-0000C3400000}"/>
    <cellStyle name="Migliaia 44 5 3 2" xfId="14482" xr:uid="{00000000-0005-0000-0000-0000C4400000}"/>
    <cellStyle name="Migliaia 44 5 3 2 2" xfId="20300" xr:uid="{00000000-0005-0000-0000-0000C5400000}"/>
    <cellStyle name="Migliaia 44 5 3 2 3" xfId="25602" xr:uid="{00000000-0005-0000-0000-0000C6400000}"/>
    <cellStyle name="Migliaia 44 5 3 3" xfId="17649" xr:uid="{00000000-0005-0000-0000-0000C7400000}"/>
    <cellStyle name="Migliaia 44 5 3 4" xfId="22951" xr:uid="{00000000-0005-0000-0000-0000C8400000}"/>
    <cellStyle name="Migliaia 44 5 4" xfId="4052" xr:uid="{00000000-0005-0000-0000-0000C9400000}"/>
    <cellStyle name="Migliaia 44 5 4 2" xfId="14483" xr:uid="{00000000-0005-0000-0000-0000CA400000}"/>
    <cellStyle name="Migliaia 44 5 4 2 2" xfId="20301" xr:uid="{00000000-0005-0000-0000-0000CB400000}"/>
    <cellStyle name="Migliaia 44 5 4 2 3" xfId="25603" xr:uid="{00000000-0005-0000-0000-0000CC400000}"/>
    <cellStyle name="Migliaia 44 5 4 3" xfId="17650" xr:uid="{00000000-0005-0000-0000-0000CD400000}"/>
    <cellStyle name="Migliaia 44 5 4 4" xfId="22952" xr:uid="{00000000-0005-0000-0000-0000CE400000}"/>
    <cellStyle name="Migliaia 44 5 5" xfId="4053" xr:uid="{00000000-0005-0000-0000-0000CF400000}"/>
    <cellStyle name="Migliaia 44 5 5 2" xfId="14484" xr:uid="{00000000-0005-0000-0000-0000D0400000}"/>
    <cellStyle name="Migliaia 44 5 5 2 2" xfId="20302" xr:uid="{00000000-0005-0000-0000-0000D1400000}"/>
    <cellStyle name="Migliaia 44 5 5 2 3" xfId="25604" xr:uid="{00000000-0005-0000-0000-0000D2400000}"/>
    <cellStyle name="Migliaia 44 5 5 3" xfId="17651" xr:uid="{00000000-0005-0000-0000-0000D3400000}"/>
    <cellStyle name="Migliaia 44 5 5 4" xfId="22953" xr:uid="{00000000-0005-0000-0000-0000D4400000}"/>
    <cellStyle name="Migliaia 44 5 6" xfId="4054" xr:uid="{00000000-0005-0000-0000-0000D5400000}"/>
    <cellStyle name="Migliaia 44 5 6 2" xfId="14485" xr:uid="{00000000-0005-0000-0000-0000D6400000}"/>
    <cellStyle name="Migliaia 44 5 6 2 2" xfId="20303" xr:uid="{00000000-0005-0000-0000-0000D7400000}"/>
    <cellStyle name="Migliaia 44 5 6 2 3" xfId="25605" xr:uid="{00000000-0005-0000-0000-0000D8400000}"/>
    <cellStyle name="Migliaia 44 5 6 3" xfId="17652" xr:uid="{00000000-0005-0000-0000-0000D9400000}"/>
    <cellStyle name="Migliaia 44 5 6 4" xfId="22954" xr:uid="{00000000-0005-0000-0000-0000DA400000}"/>
    <cellStyle name="Migliaia 44 6" xfId="4055" xr:uid="{00000000-0005-0000-0000-0000DB400000}"/>
    <cellStyle name="Migliaia 44 6 2" xfId="12243" xr:uid="{00000000-0005-0000-0000-0000DC400000}"/>
    <cellStyle name="Migliaia 44 6 3" xfId="12244" xr:uid="{00000000-0005-0000-0000-0000DD400000}"/>
    <cellStyle name="Migliaia 44 6 3 2" xfId="15731" xr:uid="{00000000-0005-0000-0000-0000DE400000}"/>
    <cellStyle name="Migliaia 44 6 3 2 2" xfId="21077" xr:uid="{00000000-0005-0000-0000-0000DF400000}"/>
    <cellStyle name="Migliaia 44 6 3 2 3" xfId="26379" xr:uid="{00000000-0005-0000-0000-0000E0400000}"/>
    <cellStyle name="Migliaia 44 6 3 3" xfId="18426" xr:uid="{00000000-0005-0000-0000-0000E1400000}"/>
    <cellStyle name="Migliaia 44 6 3 4" xfId="23728" xr:uid="{00000000-0005-0000-0000-0000E2400000}"/>
    <cellStyle name="Migliaia 44 6 4" xfId="14486" xr:uid="{00000000-0005-0000-0000-0000E3400000}"/>
    <cellStyle name="Migliaia 44 6 4 2" xfId="20304" xr:uid="{00000000-0005-0000-0000-0000E4400000}"/>
    <cellStyle name="Migliaia 44 6 4 3" xfId="25606" xr:uid="{00000000-0005-0000-0000-0000E5400000}"/>
    <cellStyle name="Migliaia 44 6 5" xfId="17653" xr:uid="{00000000-0005-0000-0000-0000E6400000}"/>
    <cellStyle name="Migliaia 44 6 6" xfId="22955" xr:uid="{00000000-0005-0000-0000-0000E7400000}"/>
    <cellStyle name="Migliaia 44 7" xfId="4056" xr:uid="{00000000-0005-0000-0000-0000E8400000}"/>
    <cellStyle name="Migliaia 44 7 2" xfId="12245" xr:uid="{00000000-0005-0000-0000-0000E9400000}"/>
    <cellStyle name="Migliaia 44 7 2 2" xfId="15732" xr:uid="{00000000-0005-0000-0000-0000EA400000}"/>
    <cellStyle name="Migliaia 44 7 2 2 2" xfId="21078" xr:uid="{00000000-0005-0000-0000-0000EB400000}"/>
    <cellStyle name="Migliaia 44 7 2 2 3" xfId="26380" xr:uid="{00000000-0005-0000-0000-0000EC400000}"/>
    <cellStyle name="Migliaia 44 7 2 3" xfId="18427" xr:uid="{00000000-0005-0000-0000-0000ED400000}"/>
    <cellStyle name="Migliaia 44 7 2 4" xfId="23729" xr:uid="{00000000-0005-0000-0000-0000EE400000}"/>
    <cellStyle name="Migliaia 44 7 3" xfId="14487" xr:uid="{00000000-0005-0000-0000-0000EF400000}"/>
    <cellStyle name="Migliaia 44 7 3 2" xfId="20305" xr:uid="{00000000-0005-0000-0000-0000F0400000}"/>
    <cellStyle name="Migliaia 44 7 3 3" xfId="25607" xr:uid="{00000000-0005-0000-0000-0000F1400000}"/>
    <cellStyle name="Migliaia 44 7 4" xfId="17654" xr:uid="{00000000-0005-0000-0000-0000F2400000}"/>
    <cellStyle name="Migliaia 44 7 5" xfId="22956" xr:uid="{00000000-0005-0000-0000-0000F3400000}"/>
    <cellStyle name="Migliaia 44 8" xfId="4057" xr:uid="{00000000-0005-0000-0000-0000F4400000}"/>
    <cellStyle name="Migliaia 44 8 2" xfId="12246" xr:uid="{00000000-0005-0000-0000-0000F5400000}"/>
    <cellStyle name="Migliaia 44 8 2 2" xfId="15733" xr:uid="{00000000-0005-0000-0000-0000F6400000}"/>
    <cellStyle name="Migliaia 44 8 2 2 2" xfId="21079" xr:uid="{00000000-0005-0000-0000-0000F7400000}"/>
    <cellStyle name="Migliaia 44 8 2 2 3" xfId="26381" xr:uid="{00000000-0005-0000-0000-0000F8400000}"/>
    <cellStyle name="Migliaia 44 8 2 3" xfId="18428" xr:uid="{00000000-0005-0000-0000-0000F9400000}"/>
    <cellStyle name="Migliaia 44 8 2 4" xfId="23730" xr:uid="{00000000-0005-0000-0000-0000FA400000}"/>
    <cellStyle name="Migliaia 44 8 3" xfId="14488" xr:uid="{00000000-0005-0000-0000-0000FB400000}"/>
    <cellStyle name="Migliaia 44 8 3 2" xfId="20306" xr:uid="{00000000-0005-0000-0000-0000FC400000}"/>
    <cellStyle name="Migliaia 44 8 3 3" xfId="25608" xr:uid="{00000000-0005-0000-0000-0000FD400000}"/>
    <cellStyle name="Migliaia 44 8 4" xfId="17655" xr:uid="{00000000-0005-0000-0000-0000FE400000}"/>
    <cellStyle name="Migliaia 44 8 5" xfId="22957" xr:uid="{00000000-0005-0000-0000-0000FF400000}"/>
    <cellStyle name="Migliaia 44 9" xfId="4058" xr:uid="{00000000-0005-0000-0000-000000410000}"/>
    <cellStyle name="Migliaia 44 9 2" xfId="14489" xr:uid="{00000000-0005-0000-0000-000001410000}"/>
    <cellStyle name="Migliaia 44 9 2 2" xfId="20307" xr:uid="{00000000-0005-0000-0000-000002410000}"/>
    <cellStyle name="Migliaia 44 9 2 3" xfId="25609" xr:uid="{00000000-0005-0000-0000-000003410000}"/>
    <cellStyle name="Migliaia 44 9 3" xfId="17656" xr:uid="{00000000-0005-0000-0000-000004410000}"/>
    <cellStyle name="Migliaia 44 9 4" xfId="22958" xr:uid="{00000000-0005-0000-0000-000005410000}"/>
    <cellStyle name="Migliaia 45" xfId="328" xr:uid="{00000000-0005-0000-0000-000006410000}"/>
    <cellStyle name="Migliaia 45 10" xfId="14490" xr:uid="{00000000-0005-0000-0000-000007410000}"/>
    <cellStyle name="Migliaia 45 10 2" xfId="20308" xr:uid="{00000000-0005-0000-0000-000008410000}"/>
    <cellStyle name="Migliaia 45 10 3" xfId="25610" xr:uid="{00000000-0005-0000-0000-000009410000}"/>
    <cellStyle name="Migliaia 45 11" xfId="17657" xr:uid="{00000000-0005-0000-0000-00000A410000}"/>
    <cellStyle name="Migliaia 45 12" xfId="22959"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1" xr:uid="{00000000-0005-0000-0000-000010410000}"/>
    <cellStyle name="Migliaia 45 2 2 2 2 2" xfId="20309" xr:uid="{00000000-0005-0000-0000-000011410000}"/>
    <cellStyle name="Migliaia 45 2 2 2 2 3" xfId="25611" xr:uid="{00000000-0005-0000-0000-000012410000}"/>
    <cellStyle name="Migliaia 45 2 2 2 3" xfId="17658" xr:uid="{00000000-0005-0000-0000-000013410000}"/>
    <cellStyle name="Migliaia 45 2 2 2 4" xfId="22960" xr:uid="{00000000-0005-0000-0000-000014410000}"/>
    <cellStyle name="Migliaia 45 2 2 3" xfId="12247" xr:uid="{00000000-0005-0000-0000-000015410000}"/>
    <cellStyle name="Migliaia 45 2 2 3 2" xfId="15734" xr:uid="{00000000-0005-0000-0000-000016410000}"/>
    <cellStyle name="Migliaia 45 2 2 3 2 2" xfId="21080" xr:uid="{00000000-0005-0000-0000-000017410000}"/>
    <cellStyle name="Migliaia 45 2 2 3 2 3" xfId="26382" xr:uid="{00000000-0005-0000-0000-000018410000}"/>
    <cellStyle name="Migliaia 45 2 2 3 3" xfId="18429" xr:uid="{00000000-0005-0000-0000-000019410000}"/>
    <cellStyle name="Migliaia 45 2 2 3 4" xfId="23731" xr:uid="{00000000-0005-0000-0000-00001A410000}"/>
    <cellStyle name="Migliaia 45 2 3" xfId="4063" xr:uid="{00000000-0005-0000-0000-00001B410000}"/>
    <cellStyle name="Migliaia 45 2 3 2" xfId="12248" xr:uid="{00000000-0005-0000-0000-00001C410000}"/>
    <cellStyle name="Migliaia 45 2 3 2 2" xfId="15735" xr:uid="{00000000-0005-0000-0000-00001D410000}"/>
    <cellStyle name="Migliaia 45 2 3 2 2 2" xfId="21081" xr:uid="{00000000-0005-0000-0000-00001E410000}"/>
    <cellStyle name="Migliaia 45 2 3 2 2 3" xfId="26383" xr:uid="{00000000-0005-0000-0000-00001F410000}"/>
    <cellStyle name="Migliaia 45 2 3 2 3" xfId="18430" xr:uid="{00000000-0005-0000-0000-000020410000}"/>
    <cellStyle name="Migliaia 45 2 3 2 4" xfId="23732" xr:uid="{00000000-0005-0000-0000-000021410000}"/>
    <cellStyle name="Migliaia 45 2 3 3" xfId="14492" xr:uid="{00000000-0005-0000-0000-000022410000}"/>
    <cellStyle name="Migliaia 45 2 3 3 2" xfId="20310" xr:uid="{00000000-0005-0000-0000-000023410000}"/>
    <cellStyle name="Migliaia 45 2 3 3 3" xfId="25612" xr:uid="{00000000-0005-0000-0000-000024410000}"/>
    <cellStyle name="Migliaia 45 2 3 4" xfId="17659" xr:uid="{00000000-0005-0000-0000-000025410000}"/>
    <cellStyle name="Migliaia 45 2 3 5" xfId="22961" xr:uid="{00000000-0005-0000-0000-000026410000}"/>
    <cellStyle name="Migliaia 45 2 4" xfId="4064" xr:uid="{00000000-0005-0000-0000-000027410000}"/>
    <cellStyle name="Migliaia 45 2 4 2" xfId="14493" xr:uid="{00000000-0005-0000-0000-000028410000}"/>
    <cellStyle name="Migliaia 45 2 4 2 2" xfId="20311" xr:uid="{00000000-0005-0000-0000-000029410000}"/>
    <cellStyle name="Migliaia 45 2 4 2 3" xfId="25613" xr:uid="{00000000-0005-0000-0000-00002A410000}"/>
    <cellStyle name="Migliaia 45 2 4 3" xfId="17660" xr:uid="{00000000-0005-0000-0000-00002B410000}"/>
    <cellStyle name="Migliaia 45 2 4 4" xfId="22962" xr:uid="{00000000-0005-0000-0000-00002C410000}"/>
    <cellStyle name="Migliaia 45 2 5" xfId="4065" xr:uid="{00000000-0005-0000-0000-00002D410000}"/>
    <cellStyle name="Migliaia 45 2 5 2" xfId="14494" xr:uid="{00000000-0005-0000-0000-00002E410000}"/>
    <cellStyle name="Migliaia 45 2 5 2 2" xfId="20312" xr:uid="{00000000-0005-0000-0000-00002F410000}"/>
    <cellStyle name="Migliaia 45 2 5 2 3" xfId="25614" xr:uid="{00000000-0005-0000-0000-000030410000}"/>
    <cellStyle name="Migliaia 45 2 5 3" xfId="17661" xr:uid="{00000000-0005-0000-0000-000031410000}"/>
    <cellStyle name="Migliaia 45 2 5 4" xfId="22963" xr:uid="{00000000-0005-0000-0000-000032410000}"/>
    <cellStyle name="Migliaia 45 2 6" xfId="4066" xr:uid="{00000000-0005-0000-0000-000033410000}"/>
    <cellStyle name="Migliaia 45 2 6 2" xfId="14495" xr:uid="{00000000-0005-0000-0000-000034410000}"/>
    <cellStyle name="Migliaia 45 2 6 2 2" xfId="20313" xr:uid="{00000000-0005-0000-0000-000035410000}"/>
    <cellStyle name="Migliaia 45 2 6 2 3" xfId="25615" xr:uid="{00000000-0005-0000-0000-000036410000}"/>
    <cellStyle name="Migliaia 45 2 6 3" xfId="17662" xr:uid="{00000000-0005-0000-0000-000037410000}"/>
    <cellStyle name="Migliaia 45 2 6 4" xfId="22964"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6" xr:uid="{00000000-0005-0000-0000-00003E410000}"/>
    <cellStyle name="Migliaia 45 3 2 2 2 2 2" xfId="20314" xr:uid="{00000000-0005-0000-0000-00003F410000}"/>
    <cellStyle name="Migliaia 45 3 2 2 2 2 3" xfId="25616" xr:uid="{00000000-0005-0000-0000-000040410000}"/>
    <cellStyle name="Migliaia 45 3 2 2 2 3" xfId="17663" xr:uid="{00000000-0005-0000-0000-000041410000}"/>
    <cellStyle name="Migliaia 45 3 2 2 2 4" xfId="22965" xr:uid="{00000000-0005-0000-0000-000042410000}"/>
    <cellStyle name="Migliaia 45 3 2 3" xfId="4071" xr:uid="{00000000-0005-0000-0000-000043410000}"/>
    <cellStyle name="Migliaia 45 3 2 3 2" xfId="14497" xr:uid="{00000000-0005-0000-0000-000044410000}"/>
    <cellStyle name="Migliaia 45 3 2 3 2 2" xfId="20315" xr:uid="{00000000-0005-0000-0000-000045410000}"/>
    <cellStyle name="Migliaia 45 3 2 3 2 3" xfId="25617" xr:uid="{00000000-0005-0000-0000-000046410000}"/>
    <cellStyle name="Migliaia 45 3 2 3 3" xfId="17664" xr:uid="{00000000-0005-0000-0000-000047410000}"/>
    <cellStyle name="Migliaia 45 3 2 3 4" xfId="22966" xr:uid="{00000000-0005-0000-0000-000048410000}"/>
    <cellStyle name="Migliaia 45 3 2 4" xfId="4072" xr:uid="{00000000-0005-0000-0000-000049410000}"/>
    <cellStyle name="Migliaia 45 3 2 4 2" xfId="14498" xr:uid="{00000000-0005-0000-0000-00004A410000}"/>
    <cellStyle name="Migliaia 45 3 2 4 2 2" xfId="20316" xr:uid="{00000000-0005-0000-0000-00004B410000}"/>
    <cellStyle name="Migliaia 45 3 2 4 2 3" xfId="25618" xr:uid="{00000000-0005-0000-0000-00004C410000}"/>
    <cellStyle name="Migliaia 45 3 2 4 3" xfId="17665" xr:uid="{00000000-0005-0000-0000-00004D410000}"/>
    <cellStyle name="Migliaia 45 3 2 4 4" xfId="22967" xr:uid="{00000000-0005-0000-0000-00004E410000}"/>
    <cellStyle name="Migliaia 45 3 2 5" xfId="4073" xr:uid="{00000000-0005-0000-0000-00004F410000}"/>
    <cellStyle name="Migliaia 45 3 2 5 2" xfId="14499" xr:uid="{00000000-0005-0000-0000-000050410000}"/>
    <cellStyle name="Migliaia 45 3 2 5 2 2" xfId="20317" xr:uid="{00000000-0005-0000-0000-000051410000}"/>
    <cellStyle name="Migliaia 45 3 2 5 2 3" xfId="25619" xr:uid="{00000000-0005-0000-0000-000052410000}"/>
    <cellStyle name="Migliaia 45 3 2 5 3" xfId="17666" xr:uid="{00000000-0005-0000-0000-000053410000}"/>
    <cellStyle name="Migliaia 45 3 2 5 4" xfId="22968" xr:uid="{00000000-0005-0000-0000-000054410000}"/>
    <cellStyle name="Migliaia 45 3 2 6" xfId="4074" xr:uid="{00000000-0005-0000-0000-000055410000}"/>
    <cellStyle name="Migliaia 45 3 2 6 2" xfId="14500" xr:uid="{00000000-0005-0000-0000-000056410000}"/>
    <cellStyle name="Migliaia 45 3 2 6 2 2" xfId="20318" xr:uid="{00000000-0005-0000-0000-000057410000}"/>
    <cellStyle name="Migliaia 45 3 2 6 2 3" xfId="25620" xr:uid="{00000000-0005-0000-0000-000058410000}"/>
    <cellStyle name="Migliaia 45 3 2 6 3" xfId="17667" xr:uid="{00000000-0005-0000-0000-000059410000}"/>
    <cellStyle name="Migliaia 45 3 2 6 4" xfId="22969" xr:uid="{00000000-0005-0000-0000-00005A410000}"/>
    <cellStyle name="Migliaia 45 3 3" xfId="4075" xr:uid="{00000000-0005-0000-0000-00005B410000}"/>
    <cellStyle name="Migliaia 45 3 3 2" xfId="4076" xr:uid="{00000000-0005-0000-0000-00005C410000}"/>
    <cellStyle name="Migliaia 45 3 3 2 2" xfId="14502" xr:uid="{00000000-0005-0000-0000-00005D410000}"/>
    <cellStyle name="Migliaia 45 3 3 2 2 2" xfId="20320" xr:uid="{00000000-0005-0000-0000-00005E410000}"/>
    <cellStyle name="Migliaia 45 3 3 2 2 3" xfId="25622" xr:uid="{00000000-0005-0000-0000-00005F410000}"/>
    <cellStyle name="Migliaia 45 3 3 2 3" xfId="17669" xr:uid="{00000000-0005-0000-0000-000060410000}"/>
    <cellStyle name="Migliaia 45 3 3 2 4" xfId="22971" xr:uid="{00000000-0005-0000-0000-000061410000}"/>
    <cellStyle name="Migliaia 45 3 3 3" xfId="4077" xr:uid="{00000000-0005-0000-0000-000062410000}"/>
    <cellStyle name="Migliaia 45 3 3 3 2" xfId="14503" xr:uid="{00000000-0005-0000-0000-000063410000}"/>
    <cellStyle name="Migliaia 45 3 3 3 2 2" xfId="20321" xr:uid="{00000000-0005-0000-0000-000064410000}"/>
    <cellStyle name="Migliaia 45 3 3 3 2 3" xfId="25623" xr:uid="{00000000-0005-0000-0000-000065410000}"/>
    <cellStyle name="Migliaia 45 3 3 3 3" xfId="17670" xr:uid="{00000000-0005-0000-0000-000066410000}"/>
    <cellStyle name="Migliaia 45 3 3 3 4" xfId="22972" xr:uid="{00000000-0005-0000-0000-000067410000}"/>
    <cellStyle name="Migliaia 45 3 3 4" xfId="4078" xr:uid="{00000000-0005-0000-0000-000068410000}"/>
    <cellStyle name="Migliaia 45 3 3 4 2" xfId="14504" xr:uid="{00000000-0005-0000-0000-000069410000}"/>
    <cellStyle name="Migliaia 45 3 3 4 2 2" xfId="20322" xr:uid="{00000000-0005-0000-0000-00006A410000}"/>
    <cellStyle name="Migliaia 45 3 3 4 2 3" xfId="25624" xr:uid="{00000000-0005-0000-0000-00006B410000}"/>
    <cellStyle name="Migliaia 45 3 3 4 3" xfId="17671" xr:uid="{00000000-0005-0000-0000-00006C410000}"/>
    <cellStyle name="Migliaia 45 3 3 4 4" xfId="22973" xr:uid="{00000000-0005-0000-0000-00006D410000}"/>
    <cellStyle name="Migliaia 45 3 3 5" xfId="4079" xr:uid="{00000000-0005-0000-0000-00006E410000}"/>
    <cellStyle name="Migliaia 45 3 3 5 2" xfId="14505" xr:uid="{00000000-0005-0000-0000-00006F410000}"/>
    <cellStyle name="Migliaia 45 3 3 5 2 2" xfId="20323" xr:uid="{00000000-0005-0000-0000-000070410000}"/>
    <cellStyle name="Migliaia 45 3 3 5 2 3" xfId="25625" xr:uid="{00000000-0005-0000-0000-000071410000}"/>
    <cellStyle name="Migliaia 45 3 3 5 3" xfId="17672" xr:uid="{00000000-0005-0000-0000-000072410000}"/>
    <cellStyle name="Migliaia 45 3 3 5 4" xfId="22974" xr:uid="{00000000-0005-0000-0000-000073410000}"/>
    <cellStyle name="Migliaia 45 3 3 6" xfId="14501" xr:uid="{00000000-0005-0000-0000-000074410000}"/>
    <cellStyle name="Migliaia 45 3 3 6 2" xfId="20319" xr:uid="{00000000-0005-0000-0000-000075410000}"/>
    <cellStyle name="Migliaia 45 3 3 6 3" xfId="25621" xr:uid="{00000000-0005-0000-0000-000076410000}"/>
    <cellStyle name="Migliaia 45 3 3 7" xfId="17668" xr:uid="{00000000-0005-0000-0000-000077410000}"/>
    <cellStyle name="Migliaia 45 3 3 8" xfId="22970" xr:uid="{00000000-0005-0000-0000-000078410000}"/>
    <cellStyle name="Migliaia 45 3 4" xfId="4080" xr:uid="{00000000-0005-0000-0000-000079410000}"/>
    <cellStyle name="Migliaia 45 3 4 2" xfId="12249" xr:uid="{00000000-0005-0000-0000-00007A410000}"/>
    <cellStyle name="Migliaia 45 3 4 3" xfId="12250" xr:uid="{00000000-0005-0000-0000-00007B410000}"/>
    <cellStyle name="Migliaia 45 3 4 3 2" xfId="15736" xr:uid="{00000000-0005-0000-0000-00007C410000}"/>
    <cellStyle name="Migliaia 45 3 4 3 2 2" xfId="21082" xr:uid="{00000000-0005-0000-0000-00007D410000}"/>
    <cellStyle name="Migliaia 45 3 4 3 2 3" xfId="26384" xr:uid="{00000000-0005-0000-0000-00007E410000}"/>
    <cellStyle name="Migliaia 45 3 4 3 3" xfId="18431" xr:uid="{00000000-0005-0000-0000-00007F410000}"/>
    <cellStyle name="Migliaia 45 3 4 3 4" xfId="23733" xr:uid="{00000000-0005-0000-0000-000080410000}"/>
    <cellStyle name="Migliaia 45 3 4 4" xfId="14506" xr:uid="{00000000-0005-0000-0000-000081410000}"/>
    <cellStyle name="Migliaia 45 3 4 4 2" xfId="20324" xr:uid="{00000000-0005-0000-0000-000082410000}"/>
    <cellStyle name="Migliaia 45 3 4 4 3" xfId="25626" xr:uid="{00000000-0005-0000-0000-000083410000}"/>
    <cellStyle name="Migliaia 45 3 4 5" xfId="17673" xr:uid="{00000000-0005-0000-0000-000084410000}"/>
    <cellStyle name="Migliaia 45 3 4 6" xfId="22975" xr:uid="{00000000-0005-0000-0000-000085410000}"/>
    <cellStyle name="Migliaia 45 3 5" xfId="4081" xr:uid="{00000000-0005-0000-0000-000086410000}"/>
    <cellStyle name="Migliaia 45 3 5 2" xfId="12251" xr:uid="{00000000-0005-0000-0000-000087410000}"/>
    <cellStyle name="Migliaia 45 3 5 2 2" xfId="15737" xr:uid="{00000000-0005-0000-0000-000088410000}"/>
    <cellStyle name="Migliaia 45 3 5 2 2 2" xfId="21083" xr:uid="{00000000-0005-0000-0000-000089410000}"/>
    <cellStyle name="Migliaia 45 3 5 2 2 3" xfId="26385" xr:uid="{00000000-0005-0000-0000-00008A410000}"/>
    <cellStyle name="Migliaia 45 3 5 2 3" xfId="18432" xr:uid="{00000000-0005-0000-0000-00008B410000}"/>
    <cellStyle name="Migliaia 45 3 5 2 4" xfId="23734" xr:uid="{00000000-0005-0000-0000-00008C410000}"/>
    <cellStyle name="Migliaia 45 3 5 3" xfId="14507" xr:uid="{00000000-0005-0000-0000-00008D410000}"/>
    <cellStyle name="Migliaia 45 3 5 3 2" xfId="20325" xr:uid="{00000000-0005-0000-0000-00008E410000}"/>
    <cellStyle name="Migliaia 45 3 5 3 3" xfId="25627" xr:uid="{00000000-0005-0000-0000-00008F410000}"/>
    <cellStyle name="Migliaia 45 3 5 4" xfId="17674" xr:uid="{00000000-0005-0000-0000-000090410000}"/>
    <cellStyle name="Migliaia 45 3 5 5" xfId="22976" xr:uid="{00000000-0005-0000-0000-000091410000}"/>
    <cellStyle name="Migliaia 45 3 6" xfId="4082" xr:uid="{00000000-0005-0000-0000-000092410000}"/>
    <cellStyle name="Migliaia 45 3 6 2" xfId="14508" xr:uid="{00000000-0005-0000-0000-000093410000}"/>
    <cellStyle name="Migliaia 45 3 6 2 2" xfId="20326" xr:uid="{00000000-0005-0000-0000-000094410000}"/>
    <cellStyle name="Migliaia 45 3 6 2 3" xfId="25628" xr:uid="{00000000-0005-0000-0000-000095410000}"/>
    <cellStyle name="Migliaia 45 3 6 3" xfId="17675" xr:uid="{00000000-0005-0000-0000-000096410000}"/>
    <cellStyle name="Migliaia 45 3 6 4" xfId="22977" xr:uid="{00000000-0005-0000-0000-000097410000}"/>
    <cellStyle name="Migliaia 45 3 7" xfId="4083" xr:uid="{00000000-0005-0000-0000-000098410000}"/>
    <cellStyle name="Migliaia 45 3 7 2" xfId="14509" xr:uid="{00000000-0005-0000-0000-000099410000}"/>
    <cellStyle name="Migliaia 45 3 7 2 2" xfId="20327" xr:uid="{00000000-0005-0000-0000-00009A410000}"/>
    <cellStyle name="Migliaia 45 3 7 2 3" xfId="25629" xr:uid="{00000000-0005-0000-0000-00009B410000}"/>
    <cellStyle name="Migliaia 45 3 7 3" xfId="17676" xr:uid="{00000000-0005-0000-0000-00009C410000}"/>
    <cellStyle name="Migliaia 45 3 7 4" xfId="22978" xr:uid="{00000000-0005-0000-0000-00009D410000}"/>
    <cellStyle name="Migliaia 45 3 8" xfId="4084" xr:uid="{00000000-0005-0000-0000-00009E410000}"/>
    <cellStyle name="Migliaia 45 3 8 2" xfId="14510" xr:uid="{00000000-0005-0000-0000-00009F410000}"/>
    <cellStyle name="Migliaia 45 3 8 2 2" xfId="20328" xr:uid="{00000000-0005-0000-0000-0000A0410000}"/>
    <cellStyle name="Migliaia 45 3 8 2 3" xfId="25630" xr:uid="{00000000-0005-0000-0000-0000A1410000}"/>
    <cellStyle name="Migliaia 45 3 8 3" xfId="17677" xr:uid="{00000000-0005-0000-0000-0000A2410000}"/>
    <cellStyle name="Migliaia 45 3 8 4" xfId="22979"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1" xr:uid="{00000000-0005-0000-0000-0000A7410000}"/>
    <cellStyle name="Migliaia 45 4 2 2 2 2" xfId="20329" xr:uid="{00000000-0005-0000-0000-0000A8410000}"/>
    <cellStyle name="Migliaia 45 4 2 2 2 3" xfId="25631" xr:uid="{00000000-0005-0000-0000-0000A9410000}"/>
    <cellStyle name="Migliaia 45 4 2 2 3" xfId="17678" xr:uid="{00000000-0005-0000-0000-0000AA410000}"/>
    <cellStyle name="Migliaia 45 4 2 2 4" xfId="22980" xr:uid="{00000000-0005-0000-0000-0000AB410000}"/>
    <cellStyle name="Migliaia 45 4 2 3" xfId="4088" xr:uid="{00000000-0005-0000-0000-0000AC410000}"/>
    <cellStyle name="Migliaia 45 4 2 3 2" xfId="14512" xr:uid="{00000000-0005-0000-0000-0000AD410000}"/>
    <cellStyle name="Migliaia 45 4 2 3 2 2" xfId="20330" xr:uid="{00000000-0005-0000-0000-0000AE410000}"/>
    <cellStyle name="Migliaia 45 4 2 3 2 3" xfId="25632" xr:uid="{00000000-0005-0000-0000-0000AF410000}"/>
    <cellStyle name="Migliaia 45 4 2 3 3" xfId="17679" xr:uid="{00000000-0005-0000-0000-0000B0410000}"/>
    <cellStyle name="Migliaia 45 4 2 3 4" xfId="22981" xr:uid="{00000000-0005-0000-0000-0000B1410000}"/>
    <cellStyle name="Migliaia 45 4 3" xfId="4089" xr:uid="{00000000-0005-0000-0000-0000B2410000}"/>
    <cellStyle name="Migliaia 45 4 3 2" xfId="14513" xr:uid="{00000000-0005-0000-0000-0000B3410000}"/>
    <cellStyle name="Migliaia 45 4 3 2 2" xfId="20331" xr:uid="{00000000-0005-0000-0000-0000B4410000}"/>
    <cellStyle name="Migliaia 45 4 3 2 3" xfId="25633" xr:uid="{00000000-0005-0000-0000-0000B5410000}"/>
    <cellStyle name="Migliaia 45 4 3 3" xfId="17680" xr:uid="{00000000-0005-0000-0000-0000B6410000}"/>
    <cellStyle name="Migliaia 45 4 3 4" xfId="22982" xr:uid="{00000000-0005-0000-0000-0000B7410000}"/>
    <cellStyle name="Migliaia 45 4 4" xfId="4090" xr:uid="{00000000-0005-0000-0000-0000B8410000}"/>
    <cellStyle name="Migliaia 45 4 4 2" xfId="14514" xr:uid="{00000000-0005-0000-0000-0000B9410000}"/>
    <cellStyle name="Migliaia 45 4 4 2 2" xfId="20332" xr:uid="{00000000-0005-0000-0000-0000BA410000}"/>
    <cellStyle name="Migliaia 45 4 4 2 3" xfId="25634" xr:uid="{00000000-0005-0000-0000-0000BB410000}"/>
    <cellStyle name="Migliaia 45 4 4 3" xfId="17681" xr:uid="{00000000-0005-0000-0000-0000BC410000}"/>
    <cellStyle name="Migliaia 45 4 4 4" xfId="22983" xr:uid="{00000000-0005-0000-0000-0000BD410000}"/>
    <cellStyle name="Migliaia 45 4 5" xfId="4091" xr:uid="{00000000-0005-0000-0000-0000BE410000}"/>
    <cellStyle name="Migliaia 45 4 5 2" xfId="14515" xr:uid="{00000000-0005-0000-0000-0000BF410000}"/>
    <cellStyle name="Migliaia 45 4 5 2 2" xfId="20333" xr:uid="{00000000-0005-0000-0000-0000C0410000}"/>
    <cellStyle name="Migliaia 45 4 5 2 3" xfId="25635" xr:uid="{00000000-0005-0000-0000-0000C1410000}"/>
    <cellStyle name="Migliaia 45 4 5 3" xfId="17682" xr:uid="{00000000-0005-0000-0000-0000C2410000}"/>
    <cellStyle name="Migliaia 45 4 5 4" xfId="22984" xr:uid="{00000000-0005-0000-0000-0000C3410000}"/>
    <cellStyle name="Migliaia 45 4 6" xfId="4092" xr:uid="{00000000-0005-0000-0000-0000C4410000}"/>
    <cellStyle name="Migliaia 45 4 6 2" xfId="14516" xr:uid="{00000000-0005-0000-0000-0000C5410000}"/>
    <cellStyle name="Migliaia 45 4 6 2 2" xfId="20334" xr:uid="{00000000-0005-0000-0000-0000C6410000}"/>
    <cellStyle name="Migliaia 45 4 6 2 3" xfId="25636" xr:uid="{00000000-0005-0000-0000-0000C7410000}"/>
    <cellStyle name="Migliaia 45 4 6 3" xfId="17683" xr:uid="{00000000-0005-0000-0000-0000C8410000}"/>
    <cellStyle name="Migliaia 45 4 6 4" xfId="22985" xr:uid="{00000000-0005-0000-0000-0000C9410000}"/>
    <cellStyle name="Migliaia 45 4 7" xfId="4093" xr:uid="{00000000-0005-0000-0000-0000CA410000}"/>
    <cellStyle name="Migliaia 45 4 7 2" xfId="14517" xr:uid="{00000000-0005-0000-0000-0000CB410000}"/>
    <cellStyle name="Migliaia 45 4 7 2 2" xfId="20335" xr:uid="{00000000-0005-0000-0000-0000CC410000}"/>
    <cellStyle name="Migliaia 45 4 7 2 3" xfId="25637" xr:uid="{00000000-0005-0000-0000-0000CD410000}"/>
    <cellStyle name="Migliaia 45 4 7 3" xfId="17684" xr:uid="{00000000-0005-0000-0000-0000CE410000}"/>
    <cellStyle name="Migliaia 45 4 7 4" xfId="22986" xr:uid="{00000000-0005-0000-0000-0000CF410000}"/>
    <cellStyle name="Migliaia 45 5" xfId="4094" xr:uid="{00000000-0005-0000-0000-0000D0410000}"/>
    <cellStyle name="Migliaia 45 5 2" xfId="4095" xr:uid="{00000000-0005-0000-0000-0000D1410000}"/>
    <cellStyle name="Migliaia 45 5 2 2" xfId="14518" xr:uid="{00000000-0005-0000-0000-0000D2410000}"/>
    <cellStyle name="Migliaia 45 5 2 2 2" xfId="20336" xr:uid="{00000000-0005-0000-0000-0000D3410000}"/>
    <cellStyle name="Migliaia 45 5 2 2 3" xfId="25638" xr:uid="{00000000-0005-0000-0000-0000D4410000}"/>
    <cellStyle name="Migliaia 45 5 2 3" xfId="17685" xr:uid="{00000000-0005-0000-0000-0000D5410000}"/>
    <cellStyle name="Migliaia 45 5 2 4" xfId="22987" xr:uid="{00000000-0005-0000-0000-0000D6410000}"/>
    <cellStyle name="Migliaia 45 5 3" xfId="4096" xr:uid="{00000000-0005-0000-0000-0000D7410000}"/>
    <cellStyle name="Migliaia 45 5 3 2" xfId="14519" xr:uid="{00000000-0005-0000-0000-0000D8410000}"/>
    <cellStyle name="Migliaia 45 5 3 2 2" xfId="20337" xr:uid="{00000000-0005-0000-0000-0000D9410000}"/>
    <cellStyle name="Migliaia 45 5 3 2 3" xfId="25639" xr:uid="{00000000-0005-0000-0000-0000DA410000}"/>
    <cellStyle name="Migliaia 45 5 3 3" xfId="17686" xr:uid="{00000000-0005-0000-0000-0000DB410000}"/>
    <cellStyle name="Migliaia 45 5 3 4" xfId="22988" xr:uid="{00000000-0005-0000-0000-0000DC410000}"/>
    <cellStyle name="Migliaia 45 5 4" xfId="4097" xr:uid="{00000000-0005-0000-0000-0000DD410000}"/>
    <cellStyle name="Migliaia 45 5 4 2" xfId="14520" xr:uid="{00000000-0005-0000-0000-0000DE410000}"/>
    <cellStyle name="Migliaia 45 5 4 2 2" xfId="20338" xr:uid="{00000000-0005-0000-0000-0000DF410000}"/>
    <cellStyle name="Migliaia 45 5 4 2 3" xfId="25640" xr:uid="{00000000-0005-0000-0000-0000E0410000}"/>
    <cellStyle name="Migliaia 45 5 4 3" xfId="17687" xr:uid="{00000000-0005-0000-0000-0000E1410000}"/>
    <cellStyle name="Migliaia 45 5 4 4" xfId="22989" xr:uid="{00000000-0005-0000-0000-0000E2410000}"/>
    <cellStyle name="Migliaia 45 5 5" xfId="4098" xr:uid="{00000000-0005-0000-0000-0000E3410000}"/>
    <cellStyle name="Migliaia 45 5 5 2" xfId="14521" xr:uid="{00000000-0005-0000-0000-0000E4410000}"/>
    <cellStyle name="Migliaia 45 5 5 2 2" xfId="20339" xr:uid="{00000000-0005-0000-0000-0000E5410000}"/>
    <cellStyle name="Migliaia 45 5 5 2 3" xfId="25641" xr:uid="{00000000-0005-0000-0000-0000E6410000}"/>
    <cellStyle name="Migliaia 45 5 5 3" xfId="17688" xr:uid="{00000000-0005-0000-0000-0000E7410000}"/>
    <cellStyle name="Migliaia 45 5 5 4" xfId="22990" xr:uid="{00000000-0005-0000-0000-0000E8410000}"/>
    <cellStyle name="Migliaia 45 5 6" xfId="4099" xr:uid="{00000000-0005-0000-0000-0000E9410000}"/>
    <cellStyle name="Migliaia 45 5 6 2" xfId="14522" xr:uid="{00000000-0005-0000-0000-0000EA410000}"/>
    <cellStyle name="Migliaia 45 5 6 2 2" xfId="20340" xr:uid="{00000000-0005-0000-0000-0000EB410000}"/>
    <cellStyle name="Migliaia 45 5 6 2 3" xfId="25642" xr:uid="{00000000-0005-0000-0000-0000EC410000}"/>
    <cellStyle name="Migliaia 45 5 6 3" xfId="17689" xr:uid="{00000000-0005-0000-0000-0000ED410000}"/>
    <cellStyle name="Migliaia 45 5 6 4" xfId="22991" xr:uid="{00000000-0005-0000-0000-0000EE410000}"/>
    <cellStyle name="Migliaia 45 6" xfId="4100" xr:uid="{00000000-0005-0000-0000-0000EF410000}"/>
    <cellStyle name="Migliaia 45 6 2" xfId="12252" xr:uid="{00000000-0005-0000-0000-0000F0410000}"/>
    <cellStyle name="Migliaia 45 6 3" xfId="12253" xr:uid="{00000000-0005-0000-0000-0000F1410000}"/>
    <cellStyle name="Migliaia 45 6 3 2" xfId="15738" xr:uid="{00000000-0005-0000-0000-0000F2410000}"/>
    <cellStyle name="Migliaia 45 6 3 2 2" xfId="21084" xr:uid="{00000000-0005-0000-0000-0000F3410000}"/>
    <cellStyle name="Migliaia 45 6 3 2 3" xfId="26386" xr:uid="{00000000-0005-0000-0000-0000F4410000}"/>
    <cellStyle name="Migliaia 45 6 3 3" xfId="18433" xr:uid="{00000000-0005-0000-0000-0000F5410000}"/>
    <cellStyle name="Migliaia 45 6 3 4" xfId="23735" xr:uid="{00000000-0005-0000-0000-0000F6410000}"/>
    <cellStyle name="Migliaia 45 6 4" xfId="14523" xr:uid="{00000000-0005-0000-0000-0000F7410000}"/>
    <cellStyle name="Migliaia 45 6 4 2" xfId="20341" xr:uid="{00000000-0005-0000-0000-0000F8410000}"/>
    <cellStyle name="Migliaia 45 6 4 3" xfId="25643" xr:uid="{00000000-0005-0000-0000-0000F9410000}"/>
    <cellStyle name="Migliaia 45 6 5" xfId="17690" xr:uid="{00000000-0005-0000-0000-0000FA410000}"/>
    <cellStyle name="Migliaia 45 6 6" xfId="22992" xr:uid="{00000000-0005-0000-0000-0000FB410000}"/>
    <cellStyle name="Migliaia 45 7" xfId="4101" xr:uid="{00000000-0005-0000-0000-0000FC410000}"/>
    <cellStyle name="Migliaia 45 7 2" xfId="12254" xr:uid="{00000000-0005-0000-0000-0000FD410000}"/>
    <cellStyle name="Migliaia 45 7 2 2" xfId="15739" xr:uid="{00000000-0005-0000-0000-0000FE410000}"/>
    <cellStyle name="Migliaia 45 7 2 2 2" xfId="21085" xr:uid="{00000000-0005-0000-0000-0000FF410000}"/>
    <cellStyle name="Migliaia 45 7 2 2 3" xfId="26387" xr:uid="{00000000-0005-0000-0000-000000420000}"/>
    <cellStyle name="Migliaia 45 7 2 3" xfId="18434" xr:uid="{00000000-0005-0000-0000-000001420000}"/>
    <cellStyle name="Migliaia 45 7 2 4" xfId="23736" xr:uid="{00000000-0005-0000-0000-000002420000}"/>
    <cellStyle name="Migliaia 45 7 3" xfId="14524" xr:uid="{00000000-0005-0000-0000-000003420000}"/>
    <cellStyle name="Migliaia 45 7 3 2" xfId="20342" xr:uid="{00000000-0005-0000-0000-000004420000}"/>
    <cellStyle name="Migliaia 45 7 3 3" xfId="25644" xr:uid="{00000000-0005-0000-0000-000005420000}"/>
    <cellStyle name="Migliaia 45 7 4" xfId="17691" xr:uid="{00000000-0005-0000-0000-000006420000}"/>
    <cellStyle name="Migliaia 45 7 5" xfId="22993" xr:uid="{00000000-0005-0000-0000-000007420000}"/>
    <cellStyle name="Migliaia 45 8" xfId="4102" xr:uid="{00000000-0005-0000-0000-000008420000}"/>
    <cellStyle name="Migliaia 45 8 2" xfId="12255" xr:uid="{00000000-0005-0000-0000-000009420000}"/>
    <cellStyle name="Migliaia 45 8 2 2" xfId="15740" xr:uid="{00000000-0005-0000-0000-00000A420000}"/>
    <cellStyle name="Migliaia 45 8 2 2 2" xfId="21086" xr:uid="{00000000-0005-0000-0000-00000B420000}"/>
    <cellStyle name="Migliaia 45 8 2 2 3" xfId="26388" xr:uid="{00000000-0005-0000-0000-00000C420000}"/>
    <cellStyle name="Migliaia 45 8 2 3" xfId="18435" xr:uid="{00000000-0005-0000-0000-00000D420000}"/>
    <cellStyle name="Migliaia 45 8 2 4" xfId="23737" xr:uid="{00000000-0005-0000-0000-00000E420000}"/>
    <cellStyle name="Migliaia 45 8 3" xfId="14525" xr:uid="{00000000-0005-0000-0000-00000F420000}"/>
    <cellStyle name="Migliaia 45 8 3 2" xfId="20343" xr:uid="{00000000-0005-0000-0000-000010420000}"/>
    <cellStyle name="Migliaia 45 8 3 3" xfId="25645" xr:uid="{00000000-0005-0000-0000-000011420000}"/>
    <cellStyle name="Migliaia 45 8 4" xfId="17692" xr:uid="{00000000-0005-0000-0000-000012420000}"/>
    <cellStyle name="Migliaia 45 8 5" xfId="22994" xr:uid="{00000000-0005-0000-0000-000013420000}"/>
    <cellStyle name="Migliaia 45 9" xfId="4103" xr:uid="{00000000-0005-0000-0000-000014420000}"/>
    <cellStyle name="Migliaia 45 9 2" xfId="14526" xr:uid="{00000000-0005-0000-0000-000015420000}"/>
    <cellStyle name="Migliaia 45 9 2 2" xfId="20344" xr:uid="{00000000-0005-0000-0000-000016420000}"/>
    <cellStyle name="Migliaia 45 9 2 3" xfId="25646" xr:uid="{00000000-0005-0000-0000-000017420000}"/>
    <cellStyle name="Migliaia 45 9 3" xfId="17693" xr:uid="{00000000-0005-0000-0000-000018420000}"/>
    <cellStyle name="Migliaia 45 9 4" xfId="22995" xr:uid="{00000000-0005-0000-0000-000019420000}"/>
    <cellStyle name="Migliaia 46" xfId="330" xr:uid="{00000000-0005-0000-0000-00001A420000}"/>
    <cellStyle name="Migliaia 46 10" xfId="14527" xr:uid="{00000000-0005-0000-0000-00001B420000}"/>
    <cellStyle name="Migliaia 46 10 2" xfId="20345" xr:uid="{00000000-0005-0000-0000-00001C420000}"/>
    <cellStyle name="Migliaia 46 10 3" xfId="25647" xr:uid="{00000000-0005-0000-0000-00001D420000}"/>
    <cellStyle name="Migliaia 46 11" xfId="17694" xr:uid="{00000000-0005-0000-0000-00001E420000}"/>
    <cellStyle name="Migliaia 46 12" xfId="22996"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8" xr:uid="{00000000-0005-0000-0000-000024420000}"/>
    <cellStyle name="Migliaia 46 2 2 2 2 2" xfId="20346" xr:uid="{00000000-0005-0000-0000-000025420000}"/>
    <cellStyle name="Migliaia 46 2 2 2 2 3" xfId="25648" xr:uid="{00000000-0005-0000-0000-000026420000}"/>
    <cellStyle name="Migliaia 46 2 2 2 3" xfId="17695" xr:uid="{00000000-0005-0000-0000-000027420000}"/>
    <cellStyle name="Migliaia 46 2 2 2 4" xfId="22997" xr:uid="{00000000-0005-0000-0000-000028420000}"/>
    <cellStyle name="Migliaia 46 2 2 3" xfId="12256" xr:uid="{00000000-0005-0000-0000-000029420000}"/>
    <cellStyle name="Migliaia 46 2 2 3 2" xfId="15741" xr:uid="{00000000-0005-0000-0000-00002A420000}"/>
    <cellStyle name="Migliaia 46 2 2 3 2 2" xfId="21087" xr:uid="{00000000-0005-0000-0000-00002B420000}"/>
    <cellStyle name="Migliaia 46 2 2 3 2 3" xfId="26389" xr:uid="{00000000-0005-0000-0000-00002C420000}"/>
    <cellStyle name="Migliaia 46 2 2 3 3" xfId="18436" xr:uid="{00000000-0005-0000-0000-00002D420000}"/>
    <cellStyle name="Migliaia 46 2 2 3 4" xfId="23738" xr:uid="{00000000-0005-0000-0000-00002E420000}"/>
    <cellStyle name="Migliaia 46 2 3" xfId="4108" xr:uid="{00000000-0005-0000-0000-00002F420000}"/>
    <cellStyle name="Migliaia 46 2 3 2" xfId="12257" xr:uid="{00000000-0005-0000-0000-000030420000}"/>
    <cellStyle name="Migliaia 46 2 3 2 2" xfId="15742" xr:uid="{00000000-0005-0000-0000-000031420000}"/>
    <cellStyle name="Migliaia 46 2 3 2 2 2" xfId="21088" xr:uid="{00000000-0005-0000-0000-000032420000}"/>
    <cellStyle name="Migliaia 46 2 3 2 2 3" xfId="26390" xr:uid="{00000000-0005-0000-0000-000033420000}"/>
    <cellStyle name="Migliaia 46 2 3 2 3" xfId="18437" xr:uid="{00000000-0005-0000-0000-000034420000}"/>
    <cellStyle name="Migliaia 46 2 3 2 4" xfId="23739" xr:uid="{00000000-0005-0000-0000-000035420000}"/>
    <cellStyle name="Migliaia 46 2 3 3" xfId="14529" xr:uid="{00000000-0005-0000-0000-000036420000}"/>
    <cellStyle name="Migliaia 46 2 3 3 2" xfId="20347" xr:uid="{00000000-0005-0000-0000-000037420000}"/>
    <cellStyle name="Migliaia 46 2 3 3 3" xfId="25649" xr:uid="{00000000-0005-0000-0000-000038420000}"/>
    <cellStyle name="Migliaia 46 2 3 4" xfId="17696" xr:uid="{00000000-0005-0000-0000-000039420000}"/>
    <cellStyle name="Migliaia 46 2 3 5" xfId="22998" xr:uid="{00000000-0005-0000-0000-00003A420000}"/>
    <cellStyle name="Migliaia 46 2 4" xfId="4109" xr:uid="{00000000-0005-0000-0000-00003B420000}"/>
    <cellStyle name="Migliaia 46 2 4 2" xfId="14530" xr:uid="{00000000-0005-0000-0000-00003C420000}"/>
    <cellStyle name="Migliaia 46 2 4 2 2" xfId="20348" xr:uid="{00000000-0005-0000-0000-00003D420000}"/>
    <cellStyle name="Migliaia 46 2 4 2 3" xfId="25650" xr:uid="{00000000-0005-0000-0000-00003E420000}"/>
    <cellStyle name="Migliaia 46 2 4 3" xfId="17697" xr:uid="{00000000-0005-0000-0000-00003F420000}"/>
    <cellStyle name="Migliaia 46 2 4 4" xfId="22999" xr:uid="{00000000-0005-0000-0000-000040420000}"/>
    <cellStyle name="Migliaia 46 2 5" xfId="4110" xr:uid="{00000000-0005-0000-0000-000041420000}"/>
    <cellStyle name="Migliaia 46 2 5 2" xfId="14531" xr:uid="{00000000-0005-0000-0000-000042420000}"/>
    <cellStyle name="Migliaia 46 2 5 2 2" xfId="20349" xr:uid="{00000000-0005-0000-0000-000043420000}"/>
    <cellStyle name="Migliaia 46 2 5 2 3" xfId="25651" xr:uid="{00000000-0005-0000-0000-000044420000}"/>
    <cellStyle name="Migliaia 46 2 5 3" xfId="17698" xr:uid="{00000000-0005-0000-0000-000045420000}"/>
    <cellStyle name="Migliaia 46 2 5 4" xfId="23000" xr:uid="{00000000-0005-0000-0000-000046420000}"/>
    <cellStyle name="Migliaia 46 2 6" xfId="4111" xr:uid="{00000000-0005-0000-0000-000047420000}"/>
    <cellStyle name="Migliaia 46 2 6 2" xfId="14532" xr:uid="{00000000-0005-0000-0000-000048420000}"/>
    <cellStyle name="Migliaia 46 2 6 2 2" xfId="20350" xr:uid="{00000000-0005-0000-0000-000049420000}"/>
    <cellStyle name="Migliaia 46 2 6 2 3" xfId="25652" xr:uid="{00000000-0005-0000-0000-00004A420000}"/>
    <cellStyle name="Migliaia 46 2 6 3" xfId="17699" xr:uid="{00000000-0005-0000-0000-00004B420000}"/>
    <cellStyle name="Migliaia 46 2 6 4" xfId="23001"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3" xr:uid="{00000000-0005-0000-0000-000052420000}"/>
    <cellStyle name="Migliaia 46 3 2 2 2 2 2" xfId="20351" xr:uid="{00000000-0005-0000-0000-000053420000}"/>
    <cellStyle name="Migliaia 46 3 2 2 2 2 3" xfId="25653" xr:uid="{00000000-0005-0000-0000-000054420000}"/>
    <cellStyle name="Migliaia 46 3 2 2 2 3" xfId="17700" xr:uid="{00000000-0005-0000-0000-000055420000}"/>
    <cellStyle name="Migliaia 46 3 2 2 2 4" xfId="23002" xr:uid="{00000000-0005-0000-0000-000056420000}"/>
    <cellStyle name="Migliaia 46 3 2 3" xfId="4116" xr:uid="{00000000-0005-0000-0000-000057420000}"/>
    <cellStyle name="Migliaia 46 3 2 3 2" xfId="14534" xr:uid="{00000000-0005-0000-0000-000058420000}"/>
    <cellStyle name="Migliaia 46 3 2 3 2 2" xfId="20352" xr:uid="{00000000-0005-0000-0000-000059420000}"/>
    <cellStyle name="Migliaia 46 3 2 3 2 3" xfId="25654" xr:uid="{00000000-0005-0000-0000-00005A420000}"/>
    <cellStyle name="Migliaia 46 3 2 3 3" xfId="17701" xr:uid="{00000000-0005-0000-0000-00005B420000}"/>
    <cellStyle name="Migliaia 46 3 2 3 4" xfId="23003" xr:uid="{00000000-0005-0000-0000-00005C420000}"/>
    <cellStyle name="Migliaia 46 3 2 4" xfId="4117" xr:uid="{00000000-0005-0000-0000-00005D420000}"/>
    <cellStyle name="Migliaia 46 3 2 4 2" xfId="14535" xr:uid="{00000000-0005-0000-0000-00005E420000}"/>
    <cellStyle name="Migliaia 46 3 2 4 2 2" xfId="20353" xr:uid="{00000000-0005-0000-0000-00005F420000}"/>
    <cellStyle name="Migliaia 46 3 2 4 2 3" xfId="25655" xr:uid="{00000000-0005-0000-0000-000060420000}"/>
    <cellStyle name="Migliaia 46 3 2 4 3" xfId="17702" xr:uid="{00000000-0005-0000-0000-000061420000}"/>
    <cellStyle name="Migliaia 46 3 2 4 4" xfId="23004" xr:uid="{00000000-0005-0000-0000-000062420000}"/>
    <cellStyle name="Migliaia 46 3 2 5" xfId="4118" xr:uid="{00000000-0005-0000-0000-000063420000}"/>
    <cellStyle name="Migliaia 46 3 2 5 2" xfId="14536" xr:uid="{00000000-0005-0000-0000-000064420000}"/>
    <cellStyle name="Migliaia 46 3 2 5 2 2" xfId="20354" xr:uid="{00000000-0005-0000-0000-000065420000}"/>
    <cellStyle name="Migliaia 46 3 2 5 2 3" xfId="25656" xr:uid="{00000000-0005-0000-0000-000066420000}"/>
    <cellStyle name="Migliaia 46 3 2 5 3" xfId="17703" xr:uid="{00000000-0005-0000-0000-000067420000}"/>
    <cellStyle name="Migliaia 46 3 2 5 4" xfId="23005" xr:uid="{00000000-0005-0000-0000-000068420000}"/>
    <cellStyle name="Migliaia 46 3 2 6" xfId="4119" xr:uid="{00000000-0005-0000-0000-000069420000}"/>
    <cellStyle name="Migliaia 46 3 2 6 2" xfId="14537" xr:uid="{00000000-0005-0000-0000-00006A420000}"/>
    <cellStyle name="Migliaia 46 3 2 6 2 2" xfId="20355" xr:uid="{00000000-0005-0000-0000-00006B420000}"/>
    <cellStyle name="Migliaia 46 3 2 6 2 3" xfId="25657" xr:uid="{00000000-0005-0000-0000-00006C420000}"/>
    <cellStyle name="Migliaia 46 3 2 6 3" xfId="17704" xr:uid="{00000000-0005-0000-0000-00006D420000}"/>
    <cellStyle name="Migliaia 46 3 2 6 4" xfId="23006" xr:uid="{00000000-0005-0000-0000-00006E420000}"/>
    <cellStyle name="Migliaia 46 3 3" xfId="4120" xr:uid="{00000000-0005-0000-0000-00006F420000}"/>
    <cellStyle name="Migliaia 46 3 3 2" xfId="4121" xr:uid="{00000000-0005-0000-0000-000070420000}"/>
    <cellStyle name="Migliaia 46 3 3 2 2" xfId="14539" xr:uid="{00000000-0005-0000-0000-000071420000}"/>
    <cellStyle name="Migliaia 46 3 3 2 2 2" xfId="20357" xr:uid="{00000000-0005-0000-0000-000072420000}"/>
    <cellStyle name="Migliaia 46 3 3 2 2 3" xfId="25659" xr:uid="{00000000-0005-0000-0000-000073420000}"/>
    <cellStyle name="Migliaia 46 3 3 2 3" xfId="17706" xr:uid="{00000000-0005-0000-0000-000074420000}"/>
    <cellStyle name="Migliaia 46 3 3 2 4" xfId="23008" xr:uid="{00000000-0005-0000-0000-000075420000}"/>
    <cellStyle name="Migliaia 46 3 3 3" xfId="4122" xr:uid="{00000000-0005-0000-0000-000076420000}"/>
    <cellStyle name="Migliaia 46 3 3 3 2" xfId="14540" xr:uid="{00000000-0005-0000-0000-000077420000}"/>
    <cellStyle name="Migliaia 46 3 3 3 2 2" xfId="20358" xr:uid="{00000000-0005-0000-0000-000078420000}"/>
    <cellStyle name="Migliaia 46 3 3 3 2 3" xfId="25660" xr:uid="{00000000-0005-0000-0000-000079420000}"/>
    <cellStyle name="Migliaia 46 3 3 3 3" xfId="17707" xr:uid="{00000000-0005-0000-0000-00007A420000}"/>
    <cellStyle name="Migliaia 46 3 3 3 4" xfId="23009" xr:uid="{00000000-0005-0000-0000-00007B420000}"/>
    <cellStyle name="Migliaia 46 3 3 4" xfId="4123" xr:uid="{00000000-0005-0000-0000-00007C420000}"/>
    <cellStyle name="Migliaia 46 3 3 4 2" xfId="14541" xr:uid="{00000000-0005-0000-0000-00007D420000}"/>
    <cellStyle name="Migliaia 46 3 3 4 2 2" xfId="20359" xr:uid="{00000000-0005-0000-0000-00007E420000}"/>
    <cellStyle name="Migliaia 46 3 3 4 2 3" xfId="25661" xr:uid="{00000000-0005-0000-0000-00007F420000}"/>
    <cellStyle name="Migliaia 46 3 3 4 3" xfId="17708" xr:uid="{00000000-0005-0000-0000-000080420000}"/>
    <cellStyle name="Migliaia 46 3 3 4 4" xfId="23010" xr:uid="{00000000-0005-0000-0000-000081420000}"/>
    <cellStyle name="Migliaia 46 3 3 5" xfId="4124" xr:uid="{00000000-0005-0000-0000-000082420000}"/>
    <cellStyle name="Migliaia 46 3 3 5 2" xfId="14542" xr:uid="{00000000-0005-0000-0000-000083420000}"/>
    <cellStyle name="Migliaia 46 3 3 5 2 2" xfId="20360" xr:uid="{00000000-0005-0000-0000-000084420000}"/>
    <cellStyle name="Migliaia 46 3 3 5 2 3" xfId="25662" xr:uid="{00000000-0005-0000-0000-000085420000}"/>
    <cellStyle name="Migliaia 46 3 3 5 3" xfId="17709" xr:uid="{00000000-0005-0000-0000-000086420000}"/>
    <cellStyle name="Migliaia 46 3 3 5 4" xfId="23011" xr:uid="{00000000-0005-0000-0000-000087420000}"/>
    <cellStyle name="Migliaia 46 3 3 6" xfId="14538" xr:uid="{00000000-0005-0000-0000-000088420000}"/>
    <cellStyle name="Migliaia 46 3 3 6 2" xfId="20356" xr:uid="{00000000-0005-0000-0000-000089420000}"/>
    <cellStyle name="Migliaia 46 3 3 6 3" xfId="25658" xr:uid="{00000000-0005-0000-0000-00008A420000}"/>
    <cellStyle name="Migliaia 46 3 3 7" xfId="17705" xr:uid="{00000000-0005-0000-0000-00008B420000}"/>
    <cellStyle name="Migliaia 46 3 3 8" xfId="23007" xr:uid="{00000000-0005-0000-0000-00008C420000}"/>
    <cellStyle name="Migliaia 46 3 4" xfId="4125" xr:uid="{00000000-0005-0000-0000-00008D420000}"/>
    <cellStyle name="Migliaia 46 3 4 2" xfId="12258" xr:uid="{00000000-0005-0000-0000-00008E420000}"/>
    <cellStyle name="Migliaia 46 3 4 3" xfId="12259" xr:uid="{00000000-0005-0000-0000-00008F420000}"/>
    <cellStyle name="Migliaia 46 3 4 3 2" xfId="15743" xr:uid="{00000000-0005-0000-0000-000090420000}"/>
    <cellStyle name="Migliaia 46 3 4 3 2 2" xfId="21089" xr:uid="{00000000-0005-0000-0000-000091420000}"/>
    <cellStyle name="Migliaia 46 3 4 3 2 3" xfId="26391" xr:uid="{00000000-0005-0000-0000-000092420000}"/>
    <cellStyle name="Migliaia 46 3 4 3 3" xfId="18438" xr:uid="{00000000-0005-0000-0000-000093420000}"/>
    <cellStyle name="Migliaia 46 3 4 3 4" xfId="23740" xr:uid="{00000000-0005-0000-0000-000094420000}"/>
    <cellStyle name="Migliaia 46 3 4 4" xfId="14543" xr:uid="{00000000-0005-0000-0000-000095420000}"/>
    <cellStyle name="Migliaia 46 3 4 4 2" xfId="20361" xr:uid="{00000000-0005-0000-0000-000096420000}"/>
    <cellStyle name="Migliaia 46 3 4 4 3" xfId="25663" xr:uid="{00000000-0005-0000-0000-000097420000}"/>
    <cellStyle name="Migliaia 46 3 4 5" xfId="17710" xr:uid="{00000000-0005-0000-0000-000098420000}"/>
    <cellStyle name="Migliaia 46 3 4 6" xfId="23012" xr:uid="{00000000-0005-0000-0000-000099420000}"/>
    <cellStyle name="Migliaia 46 3 5" xfId="4126" xr:uid="{00000000-0005-0000-0000-00009A420000}"/>
    <cellStyle name="Migliaia 46 3 5 2" xfId="12260" xr:uid="{00000000-0005-0000-0000-00009B420000}"/>
    <cellStyle name="Migliaia 46 3 5 2 2" xfId="15744" xr:uid="{00000000-0005-0000-0000-00009C420000}"/>
    <cellStyle name="Migliaia 46 3 5 2 2 2" xfId="21090" xr:uid="{00000000-0005-0000-0000-00009D420000}"/>
    <cellStyle name="Migliaia 46 3 5 2 2 3" xfId="26392" xr:uid="{00000000-0005-0000-0000-00009E420000}"/>
    <cellStyle name="Migliaia 46 3 5 2 3" xfId="18439" xr:uid="{00000000-0005-0000-0000-00009F420000}"/>
    <cellStyle name="Migliaia 46 3 5 2 4" xfId="23741" xr:uid="{00000000-0005-0000-0000-0000A0420000}"/>
    <cellStyle name="Migliaia 46 3 5 3" xfId="14544" xr:uid="{00000000-0005-0000-0000-0000A1420000}"/>
    <cellStyle name="Migliaia 46 3 5 3 2" xfId="20362" xr:uid="{00000000-0005-0000-0000-0000A2420000}"/>
    <cellStyle name="Migliaia 46 3 5 3 3" xfId="25664" xr:uid="{00000000-0005-0000-0000-0000A3420000}"/>
    <cellStyle name="Migliaia 46 3 5 4" xfId="17711" xr:uid="{00000000-0005-0000-0000-0000A4420000}"/>
    <cellStyle name="Migliaia 46 3 5 5" xfId="23013" xr:uid="{00000000-0005-0000-0000-0000A5420000}"/>
    <cellStyle name="Migliaia 46 3 6" xfId="4127" xr:uid="{00000000-0005-0000-0000-0000A6420000}"/>
    <cellStyle name="Migliaia 46 3 6 2" xfId="14545" xr:uid="{00000000-0005-0000-0000-0000A7420000}"/>
    <cellStyle name="Migliaia 46 3 6 2 2" xfId="20363" xr:uid="{00000000-0005-0000-0000-0000A8420000}"/>
    <cellStyle name="Migliaia 46 3 6 2 3" xfId="25665" xr:uid="{00000000-0005-0000-0000-0000A9420000}"/>
    <cellStyle name="Migliaia 46 3 6 3" xfId="17712" xr:uid="{00000000-0005-0000-0000-0000AA420000}"/>
    <cellStyle name="Migliaia 46 3 6 4" xfId="23014" xr:uid="{00000000-0005-0000-0000-0000AB420000}"/>
    <cellStyle name="Migliaia 46 3 7" xfId="4128" xr:uid="{00000000-0005-0000-0000-0000AC420000}"/>
    <cellStyle name="Migliaia 46 3 7 2" xfId="14546" xr:uid="{00000000-0005-0000-0000-0000AD420000}"/>
    <cellStyle name="Migliaia 46 3 7 2 2" xfId="20364" xr:uid="{00000000-0005-0000-0000-0000AE420000}"/>
    <cellStyle name="Migliaia 46 3 7 2 3" xfId="25666" xr:uid="{00000000-0005-0000-0000-0000AF420000}"/>
    <cellStyle name="Migliaia 46 3 7 3" xfId="17713" xr:uid="{00000000-0005-0000-0000-0000B0420000}"/>
    <cellStyle name="Migliaia 46 3 7 4" xfId="23015" xr:uid="{00000000-0005-0000-0000-0000B1420000}"/>
    <cellStyle name="Migliaia 46 3 8" xfId="4129" xr:uid="{00000000-0005-0000-0000-0000B2420000}"/>
    <cellStyle name="Migliaia 46 3 8 2" xfId="14547" xr:uid="{00000000-0005-0000-0000-0000B3420000}"/>
    <cellStyle name="Migliaia 46 3 8 2 2" xfId="20365" xr:uid="{00000000-0005-0000-0000-0000B4420000}"/>
    <cellStyle name="Migliaia 46 3 8 2 3" xfId="25667" xr:uid="{00000000-0005-0000-0000-0000B5420000}"/>
    <cellStyle name="Migliaia 46 3 8 3" xfId="17714" xr:uid="{00000000-0005-0000-0000-0000B6420000}"/>
    <cellStyle name="Migliaia 46 3 8 4" xfId="23016"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8" xr:uid="{00000000-0005-0000-0000-0000BB420000}"/>
    <cellStyle name="Migliaia 46 4 2 2 2 2" xfId="20366" xr:uid="{00000000-0005-0000-0000-0000BC420000}"/>
    <cellStyle name="Migliaia 46 4 2 2 2 3" xfId="25668" xr:uid="{00000000-0005-0000-0000-0000BD420000}"/>
    <cellStyle name="Migliaia 46 4 2 2 3" xfId="17715" xr:uid="{00000000-0005-0000-0000-0000BE420000}"/>
    <cellStyle name="Migliaia 46 4 2 2 4" xfId="23017" xr:uid="{00000000-0005-0000-0000-0000BF420000}"/>
    <cellStyle name="Migliaia 46 4 2 3" xfId="4133" xr:uid="{00000000-0005-0000-0000-0000C0420000}"/>
    <cellStyle name="Migliaia 46 4 2 3 2" xfId="14549" xr:uid="{00000000-0005-0000-0000-0000C1420000}"/>
    <cellStyle name="Migliaia 46 4 2 3 2 2" xfId="20367" xr:uid="{00000000-0005-0000-0000-0000C2420000}"/>
    <cellStyle name="Migliaia 46 4 2 3 2 3" xfId="25669" xr:uid="{00000000-0005-0000-0000-0000C3420000}"/>
    <cellStyle name="Migliaia 46 4 2 3 3" xfId="17716" xr:uid="{00000000-0005-0000-0000-0000C4420000}"/>
    <cellStyle name="Migliaia 46 4 2 3 4" xfId="23018" xr:uid="{00000000-0005-0000-0000-0000C5420000}"/>
    <cellStyle name="Migliaia 46 4 3" xfId="4134" xr:uid="{00000000-0005-0000-0000-0000C6420000}"/>
    <cellStyle name="Migliaia 46 4 3 2" xfId="14550" xr:uid="{00000000-0005-0000-0000-0000C7420000}"/>
    <cellStyle name="Migliaia 46 4 3 2 2" xfId="20368" xr:uid="{00000000-0005-0000-0000-0000C8420000}"/>
    <cellStyle name="Migliaia 46 4 3 2 3" xfId="25670" xr:uid="{00000000-0005-0000-0000-0000C9420000}"/>
    <cellStyle name="Migliaia 46 4 3 3" xfId="17717" xr:uid="{00000000-0005-0000-0000-0000CA420000}"/>
    <cellStyle name="Migliaia 46 4 3 4" xfId="23019" xr:uid="{00000000-0005-0000-0000-0000CB420000}"/>
    <cellStyle name="Migliaia 46 4 4" xfId="4135" xr:uid="{00000000-0005-0000-0000-0000CC420000}"/>
    <cellStyle name="Migliaia 46 4 4 2" xfId="14551" xr:uid="{00000000-0005-0000-0000-0000CD420000}"/>
    <cellStyle name="Migliaia 46 4 4 2 2" xfId="20369" xr:uid="{00000000-0005-0000-0000-0000CE420000}"/>
    <cellStyle name="Migliaia 46 4 4 2 3" xfId="25671" xr:uid="{00000000-0005-0000-0000-0000CF420000}"/>
    <cellStyle name="Migliaia 46 4 4 3" xfId="17718" xr:uid="{00000000-0005-0000-0000-0000D0420000}"/>
    <cellStyle name="Migliaia 46 4 4 4" xfId="23020" xr:uid="{00000000-0005-0000-0000-0000D1420000}"/>
    <cellStyle name="Migliaia 46 4 5" xfId="4136" xr:uid="{00000000-0005-0000-0000-0000D2420000}"/>
    <cellStyle name="Migliaia 46 4 5 2" xfId="14552" xr:uid="{00000000-0005-0000-0000-0000D3420000}"/>
    <cellStyle name="Migliaia 46 4 5 2 2" xfId="20370" xr:uid="{00000000-0005-0000-0000-0000D4420000}"/>
    <cellStyle name="Migliaia 46 4 5 2 3" xfId="25672" xr:uid="{00000000-0005-0000-0000-0000D5420000}"/>
    <cellStyle name="Migliaia 46 4 5 3" xfId="17719" xr:uid="{00000000-0005-0000-0000-0000D6420000}"/>
    <cellStyle name="Migliaia 46 4 5 4" xfId="23021" xr:uid="{00000000-0005-0000-0000-0000D7420000}"/>
    <cellStyle name="Migliaia 46 4 6" xfId="4137" xr:uid="{00000000-0005-0000-0000-0000D8420000}"/>
    <cellStyle name="Migliaia 46 4 6 2" xfId="14553" xr:uid="{00000000-0005-0000-0000-0000D9420000}"/>
    <cellStyle name="Migliaia 46 4 6 2 2" xfId="20371" xr:uid="{00000000-0005-0000-0000-0000DA420000}"/>
    <cellStyle name="Migliaia 46 4 6 2 3" xfId="25673" xr:uid="{00000000-0005-0000-0000-0000DB420000}"/>
    <cellStyle name="Migliaia 46 4 6 3" xfId="17720" xr:uid="{00000000-0005-0000-0000-0000DC420000}"/>
    <cellStyle name="Migliaia 46 4 6 4" xfId="23022" xr:uid="{00000000-0005-0000-0000-0000DD420000}"/>
    <cellStyle name="Migliaia 46 4 7" xfId="4138" xr:uid="{00000000-0005-0000-0000-0000DE420000}"/>
    <cellStyle name="Migliaia 46 4 7 2" xfId="14554" xr:uid="{00000000-0005-0000-0000-0000DF420000}"/>
    <cellStyle name="Migliaia 46 4 7 2 2" xfId="20372" xr:uid="{00000000-0005-0000-0000-0000E0420000}"/>
    <cellStyle name="Migliaia 46 4 7 2 3" xfId="25674" xr:uid="{00000000-0005-0000-0000-0000E1420000}"/>
    <cellStyle name="Migliaia 46 4 7 3" xfId="17721" xr:uid="{00000000-0005-0000-0000-0000E2420000}"/>
    <cellStyle name="Migliaia 46 4 7 4" xfId="23023" xr:uid="{00000000-0005-0000-0000-0000E3420000}"/>
    <cellStyle name="Migliaia 46 5" xfId="4139" xr:uid="{00000000-0005-0000-0000-0000E4420000}"/>
    <cellStyle name="Migliaia 46 5 2" xfId="4140" xr:uid="{00000000-0005-0000-0000-0000E5420000}"/>
    <cellStyle name="Migliaia 46 5 2 2" xfId="14555" xr:uid="{00000000-0005-0000-0000-0000E6420000}"/>
    <cellStyle name="Migliaia 46 5 2 2 2" xfId="20373" xr:uid="{00000000-0005-0000-0000-0000E7420000}"/>
    <cellStyle name="Migliaia 46 5 2 2 3" xfId="25675" xr:uid="{00000000-0005-0000-0000-0000E8420000}"/>
    <cellStyle name="Migliaia 46 5 2 3" xfId="17722" xr:uid="{00000000-0005-0000-0000-0000E9420000}"/>
    <cellStyle name="Migliaia 46 5 2 4" xfId="23024" xr:uid="{00000000-0005-0000-0000-0000EA420000}"/>
    <cellStyle name="Migliaia 46 5 3" xfId="4141" xr:uid="{00000000-0005-0000-0000-0000EB420000}"/>
    <cellStyle name="Migliaia 46 5 3 2" xfId="14556" xr:uid="{00000000-0005-0000-0000-0000EC420000}"/>
    <cellStyle name="Migliaia 46 5 3 2 2" xfId="20374" xr:uid="{00000000-0005-0000-0000-0000ED420000}"/>
    <cellStyle name="Migliaia 46 5 3 2 3" xfId="25676" xr:uid="{00000000-0005-0000-0000-0000EE420000}"/>
    <cellStyle name="Migliaia 46 5 3 3" xfId="17723" xr:uid="{00000000-0005-0000-0000-0000EF420000}"/>
    <cellStyle name="Migliaia 46 5 3 4" xfId="23025" xr:uid="{00000000-0005-0000-0000-0000F0420000}"/>
    <cellStyle name="Migliaia 46 5 4" xfId="4142" xr:uid="{00000000-0005-0000-0000-0000F1420000}"/>
    <cellStyle name="Migliaia 46 5 4 2" xfId="14557" xr:uid="{00000000-0005-0000-0000-0000F2420000}"/>
    <cellStyle name="Migliaia 46 5 4 2 2" xfId="20375" xr:uid="{00000000-0005-0000-0000-0000F3420000}"/>
    <cellStyle name="Migliaia 46 5 4 2 3" xfId="25677" xr:uid="{00000000-0005-0000-0000-0000F4420000}"/>
    <cellStyle name="Migliaia 46 5 4 3" xfId="17724" xr:uid="{00000000-0005-0000-0000-0000F5420000}"/>
    <cellStyle name="Migliaia 46 5 4 4" xfId="23026" xr:uid="{00000000-0005-0000-0000-0000F6420000}"/>
    <cellStyle name="Migliaia 46 5 5" xfId="4143" xr:uid="{00000000-0005-0000-0000-0000F7420000}"/>
    <cellStyle name="Migliaia 46 5 5 2" xfId="14558" xr:uid="{00000000-0005-0000-0000-0000F8420000}"/>
    <cellStyle name="Migliaia 46 5 5 2 2" xfId="20376" xr:uid="{00000000-0005-0000-0000-0000F9420000}"/>
    <cellStyle name="Migliaia 46 5 5 2 3" xfId="25678" xr:uid="{00000000-0005-0000-0000-0000FA420000}"/>
    <cellStyle name="Migliaia 46 5 5 3" xfId="17725" xr:uid="{00000000-0005-0000-0000-0000FB420000}"/>
    <cellStyle name="Migliaia 46 5 5 4" xfId="23027" xr:uid="{00000000-0005-0000-0000-0000FC420000}"/>
    <cellStyle name="Migliaia 46 5 6" xfId="4144" xr:uid="{00000000-0005-0000-0000-0000FD420000}"/>
    <cellStyle name="Migliaia 46 5 6 2" xfId="14559" xr:uid="{00000000-0005-0000-0000-0000FE420000}"/>
    <cellStyle name="Migliaia 46 5 6 2 2" xfId="20377" xr:uid="{00000000-0005-0000-0000-0000FF420000}"/>
    <cellStyle name="Migliaia 46 5 6 2 3" xfId="25679" xr:uid="{00000000-0005-0000-0000-000000430000}"/>
    <cellStyle name="Migliaia 46 5 6 3" xfId="17726" xr:uid="{00000000-0005-0000-0000-000001430000}"/>
    <cellStyle name="Migliaia 46 5 6 4" xfId="23028" xr:uid="{00000000-0005-0000-0000-000002430000}"/>
    <cellStyle name="Migliaia 46 6" xfId="4145" xr:uid="{00000000-0005-0000-0000-000003430000}"/>
    <cellStyle name="Migliaia 46 6 2" xfId="12261" xr:uid="{00000000-0005-0000-0000-000004430000}"/>
    <cellStyle name="Migliaia 46 6 3" xfId="12262" xr:uid="{00000000-0005-0000-0000-000005430000}"/>
    <cellStyle name="Migliaia 46 6 3 2" xfId="15745" xr:uid="{00000000-0005-0000-0000-000006430000}"/>
    <cellStyle name="Migliaia 46 6 3 2 2" xfId="21091" xr:uid="{00000000-0005-0000-0000-000007430000}"/>
    <cellStyle name="Migliaia 46 6 3 2 3" xfId="26393" xr:uid="{00000000-0005-0000-0000-000008430000}"/>
    <cellStyle name="Migliaia 46 6 3 3" xfId="18440" xr:uid="{00000000-0005-0000-0000-000009430000}"/>
    <cellStyle name="Migliaia 46 6 3 4" xfId="23742" xr:uid="{00000000-0005-0000-0000-00000A430000}"/>
    <cellStyle name="Migliaia 46 6 4" xfId="14560" xr:uid="{00000000-0005-0000-0000-00000B430000}"/>
    <cellStyle name="Migliaia 46 6 4 2" xfId="20378" xr:uid="{00000000-0005-0000-0000-00000C430000}"/>
    <cellStyle name="Migliaia 46 6 4 3" xfId="25680" xr:uid="{00000000-0005-0000-0000-00000D430000}"/>
    <cellStyle name="Migliaia 46 6 5" xfId="17727" xr:uid="{00000000-0005-0000-0000-00000E430000}"/>
    <cellStyle name="Migliaia 46 6 6" xfId="23029" xr:uid="{00000000-0005-0000-0000-00000F430000}"/>
    <cellStyle name="Migliaia 46 7" xfId="4146" xr:uid="{00000000-0005-0000-0000-000010430000}"/>
    <cellStyle name="Migliaia 46 7 2" xfId="12263" xr:uid="{00000000-0005-0000-0000-000011430000}"/>
    <cellStyle name="Migliaia 46 7 2 2" xfId="15746" xr:uid="{00000000-0005-0000-0000-000012430000}"/>
    <cellStyle name="Migliaia 46 7 2 2 2" xfId="21092" xr:uid="{00000000-0005-0000-0000-000013430000}"/>
    <cellStyle name="Migliaia 46 7 2 2 3" xfId="26394" xr:uid="{00000000-0005-0000-0000-000014430000}"/>
    <cellStyle name="Migliaia 46 7 2 3" xfId="18441" xr:uid="{00000000-0005-0000-0000-000015430000}"/>
    <cellStyle name="Migliaia 46 7 2 4" xfId="23743" xr:uid="{00000000-0005-0000-0000-000016430000}"/>
    <cellStyle name="Migliaia 46 7 3" xfId="14561" xr:uid="{00000000-0005-0000-0000-000017430000}"/>
    <cellStyle name="Migliaia 46 7 3 2" xfId="20379" xr:uid="{00000000-0005-0000-0000-000018430000}"/>
    <cellStyle name="Migliaia 46 7 3 3" xfId="25681" xr:uid="{00000000-0005-0000-0000-000019430000}"/>
    <cellStyle name="Migliaia 46 7 4" xfId="17728" xr:uid="{00000000-0005-0000-0000-00001A430000}"/>
    <cellStyle name="Migliaia 46 7 5" xfId="23030" xr:uid="{00000000-0005-0000-0000-00001B430000}"/>
    <cellStyle name="Migliaia 46 8" xfId="4147" xr:uid="{00000000-0005-0000-0000-00001C430000}"/>
    <cellStyle name="Migliaia 46 8 2" xfId="12264" xr:uid="{00000000-0005-0000-0000-00001D430000}"/>
    <cellStyle name="Migliaia 46 8 2 2" xfId="15747" xr:uid="{00000000-0005-0000-0000-00001E430000}"/>
    <cellStyle name="Migliaia 46 8 2 2 2" xfId="21093" xr:uid="{00000000-0005-0000-0000-00001F430000}"/>
    <cellStyle name="Migliaia 46 8 2 2 3" xfId="26395" xr:uid="{00000000-0005-0000-0000-000020430000}"/>
    <cellStyle name="Migliaia 46 8 2 3" xfId="18442" xr:uid="{00000000-0005-0000-0000-000021430000}"/>
    <cellStyle name="Migliaia 46 8 2 4" xfId="23744" xr:uid="{00000000-0005-0000-0000-000022430000}"/>
    <cellStyle name="Migliaia 46 8 3" xfId="14562" xr:uid="{00000000-0005-0000-0000-000023430000}"/>
    <cellStyle name="Migliaia 46 8 3 2" xfId="20380" xr:uid="{00000000-0005-0000-0000-000024430000}"/>
    <cellStyle name="Migliaia 46 8 3 3" xfId="25682" xr:uid="{00000000-0005-0000-0000-000025430000}"/>
    <cellStyle name="Migliaia 46 8 4" xfId="17729" xr:uid="{00000000-0005-0000-0000-000026430000}"/>
    <cellStyle name="Migliaia 46 8 5" xfId="23031" xr:uid="{00000000-0005-0000-0000-000027430000}"/>
    <cellStyle name="Migliaia 46 9" xfId="4148" xr:uid="{00000000-0005-0000-0000-000028430000}"/>
    <cellStyle name="Migliaia 46 9 2" xfId="14563" xr:uid="{00000000-0005-0000-0000-000029430000}"/>
    <cellStyle name="Migliaia 46 9 2 2" xfId="20381" xr:uid="{00000000-0005-0000-0000-00002A430000}"/>
    <cellStyle name="Migliaia 46 9 2 3" xfId="25683" xr:uid="{00000000-0005-0000-0000-00002B430000}"/>
    <cellStyle name="Migliaia 46 9 3" xfId="17730" xr:uid="{00000000-0005-0000-0000-00002C430000}"/>
    <cellStyle name="Migliaia 46 9 4" xfId="23032" xr:uid="{00000000-0005-0000-0000-00002D430000}"/>
    <cellStyle name="Migliaia 47" xfId="332" xr:uid="{00000000-0005-0000-0000-00002E430000}"/>
    <cellStyle name="Migliaia 47 10" xfId="14564" xr:uid="{00000000-0005-0000-0000-00002F430000}"/>
    <cellStyle name="Migliaia 47 10 2" xfId="20382" xr:uid="{00000000-0005-0000-0000-000030430000}"/>
    <cellStyle name="Migliaia 47 10 3" xfId="25684" xr:uid="{00000000-0005-0000-0000-000031430000}"/>
    <cellStyle name="Migliaia 47 11" xfId="17731" xr:uid="{00000000-0005-0000-0000-000032430000}"/>
    <cellStyle name="Migliaia 47 12" xfId="23033"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5" xr:uid="{00000000-0005-0000-0000-000038430000}"/>
    <cellStyle name="Migliaia 47 2 2 2 2 2" xfId="20383" xr:uid="{00000000-0005-0000-0000-000039430000}"/>
    <cellStyle name="Migliaia 47 2 2 2 2 3" xfId="25685" xr:uid="{00000000-0005-0000-0000-00003A430000}"/>
    <cellStyle name="Migliaia 47 2 2 2 3" xfId="17732" xr:uid="{00000000-0005-0000-0000-00003B430000}"/>
    <cellStyle name="Migliaia 47 2 2 2 4" xfId="23034" xr:uid="{00000000-0005-0000-0000-00003C430000}"/>
    <cellStyle name="Migliaia 47 2 2 3" xfId="12265" xr:uid="{00000000-0005-0000-0000-00003D430000}"/>
    <cellStyle name="Migliaia 47 2 2 3 2" xfId="15748" xr:uid="{00000000-0005-0000-0000-00003E430000}"/>
    <cellStyle name="Migliaia 47 2 2 3 2 2" xfId="21094" xr:uid="{00000000-0005-0000-0000-00003F430000}"/>
    <cellStyle name="Migliaia 47 2 2 3 2 3" xfId="26396" xr:uid="{00000000-0005-0000-0000-000040430000}"/>
    <cellStyle name="Migliaia 47 2 2 3 3" xfId="18443" xr:uid="{00000000-0005-0000-0000-000041430000}"/>
    <cellStyle name="Migliaia 47 2 2 3 4" xfId="23745" xr:uid="{00000000-0005-0000-0000-000042430000}"/>
    <cellStyle name="Migliaia 47 2 3" xfId="4153" xr:uid="{00000000-0005-0000-0000-000043430000}"/>
    <cellStyle name="Migliaia 47 2 3 2" xfId="12266" xr:uid="{00000000-0005-0000-0000-000044430000}"/>
    <cellStyle name="Migliaia 47 2 3 2 2" xfId="15749" xr:uid="{00000000-0005-0000-0000-000045430000}"/>
    <cellStyle name="Migliaia 47 2 3 2 2 2" xfId="21095" xr:uid="{00000000-0005-0000-0000-000046430000}"/>
    <cellStyle name="Migliaia 47 2 3 2 2 3" xfId="26397" xr:uid="{00000000-0005-0000-0000-000047430000}"/>
    <cellStyle name="Migliaia 47 2 3 2 3" xfId="18444" xr:uid="{00000000-0005-0000-0000-000048430000}"/>
    <cellStyle name="Migliaia 47 2 3 2 4" xfId="23746" xr:uid="{00000000-0005-0000-0000-000049430000}"/>
    <cellStyle name="Migliaia 47 2 3 3" xfId="14566" xr:uid="{00000000-0005-0000-0000-00004A430000}"/>
    <cellStyle name="Migliaia 47 2 3 3 2" xfId="20384" xr:uid="{00000000-0005-0000-0000-00004B430000}"/>
    <cellStyle name="Migliaia 47 2 3 3 3" xfId="25686" xr:uid="{00000000-0005-0000-0000-00004C430000}"/>
    <cellStyle name="Migliaia 47 2 3 4" xfId="17733" xr:uid="{00000000-0005-0000-0000-00004D430000}"/>
    <cellStyle name="Migliaia 47 2 3 5" xfId="23035" xr:uid="{00000000-0005-0000-0000-00004E430000}"/>
    <cellStyle name="Migliaia 47 2 4" xfId="4154" xr:uid="{00000000-0005-0000-0000-00004F430000}"/>
    <cellStyle name="Migliaia 47 2 4 2" xfId="14567" xr:uid="{00000000-0005-0000-0000-000050430000}"/>
    <cellStyle name="Migliaia 47 2 4 2 2" xfId="20385" xr:uid="{00000000-0005-0000-0000-000051430000}"/>
    <cellStyle name="Migliaia 47 2 4 2 3" xfId="25687" xr:uid="{00000000-0005-0000-0000-000052430000}"/>
    <cellStyle name="Migliaia 47 2 4 3" xfId="17734" xr:uid="{00000000-0005-0000-0000-000053430000}"/>
    <cellStyle name="Migliaia 47 2 4 4" xfId="23036" xr:uid="{00000000-0005-0000-0000-000054430000}"/>
    <cellStyle name="Migliaia 47 2 5" xfId="4155" xr:uid="{00000000-0005-0000-0000-000055430000}"/>
    <cellStyle name="Migliaia 47 2 5 2" xfId="14568" xr:uid="{00000000-0005-0000-0000-000056430000}"/>
    <cellStyle name="Migliaia 47 2 5 2 2" xfId="20386" xr:uid="{00000000-0005-0000-0000-000057430000}"/>
    <cellStyle name="Migliaia 47 2 5 2 3" xfId="25688" xr:uid="{00000000-0005-0000-0000-000058430000}"/>
    <cellStyle name="Migliaia 47 2 5 3" xfId="17735" xr:uid="{00000000-0005-0000-0000-000059430000}"/>
    <cellStyle name="Migliaia 47 2 5 4" xfId="23037" xr:uid="{00000000-0005-0000-0000-00005A430000}"/>
    <cellStyle name="Migliaia 47 2 6" xfId="4156" xr:uid="{00000000-0005-0000-0000-00005B430000}"/>
    <cellStyle name="Migliaia 47 2 6 2" xfId="14569" xr:uid="{00000000-0005-0000-0000-00005C430000}"/>
    <cellStyle name="Migliaia 47 2 6 2 2" xfId="20387" xr:uid="{00000000-0005-0000-0000-00005D430000}"/>
    <cellStyle name="Migliaia 47 2 6 2 3" xfId="25689" xr:uid="{00000000-0005-0000-0000-00005E430000}"/>
    <cellStyle name="Migliaia 47 2 6 3" xfId="17736" xr:uid="{00000000-0005-0000-0000-00005F430000}"/>
    <cellStyle name="Migliaia 47 2 6 4" xfId="23038"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70" xr:uid="{00000000-0005-0000-0000-000066430000}"/>
    <cellStyle name="Migliaia 47 3 2 2 2 2 2" xfId="20388" xr:uid="{00000000-0005-0000-0000-000067430000}"/>
    <cellStyle name="Migliaia 47 3 2 2 2 2 3" xfId="25690" xr:uid="{00000000-0005-0000-0000-000068430000}"/>
    <cellStyle name="Migliaia 47 3 2 2 2 3" xfId="17737" xr:uid="{00000000-0005-0000-0000-000069430000}"/>
    <cellStyle name="Migliaia 47 3 2 2 2 4" xfId="23039" xr:uid="{00000000-0005-0000-0000-00006A430000}"/>
    <cellStyle name="Migliaia 47 3 2 3" xfId="4161" xr:uid="{00000000-0005-0000-0000-00006B430000}"/>
    <cellStyle name="Migliaia 47 3 2 3 2" xfId="14571" xr:uid="{00000000-0005-0000-0000-00006C430000}"/>
    <cellStyle name="Migliaia 47 3 2 3 2 2" xfId="20389" xr:uid="{00000000-0005-0000-0000-00006D430000}"/>
    <cellStyle name="Migliaia 47 3 2 3 2 3" xfId="25691" xr:uid="{00000000-0005-0000-0000-00006E430000}"/>
    <cellStyle name="Migliaia 47 3 2 3 3" xfId="17738" xr:uid="{00000000-0005-0000-0000-00006F430000}"/>
    <cellStyle name="Migliaia 47 3 2 3 4" xfId="23040" xr:uid="{00000000-0005-0000-0000-000070430000}"/>
    <cellStyle name="Migliaia 47 3 2 4" xfId="4162" xr:uid="{00000000-0005-0000-0000-000071430000}"/>
    <cellStyle name="Migliaia 47 3 2 4 2" xfId="14572" xr:uid="{00000000-0005-0000-0000-000072430000}"/>
    <cellStyle name="Migliaia 47 3 2 4 2 2" xfId="20390" xr:uid="{00000000-0005-0000-0000-000073430000}"/>
    <cellStyle name="Migliaia 47 3 2 4 2 3" xfId="25692" xr:uid="{00000000-0005-0000-0000-000074430000}"/>
    <cellStyle name="Migliaia 47 3 2 4 3" xfId="17739" xr:uid="{00000000-0005-0000-0000-000075430000}"/>
    <cellStyle name="Migliaia 47 3 2 4 4" xfId="23041" xr:uid="{00000000-0005-0000-0000-000076430000}"/>
    <cellStyle name="Migliaia 47 3 2 5" xfId="4163" xr:uid="{00000000-0005-0000-0000-000077430000}"/>
    <cellStyle name="Migliaia 47 3 2 5 2" xfId="14573" xr:uid="{00000000-0005-0000-0000-000078430000}"/>
    <cellStyle name="Migliaia 47 3 2 5 2 2" xfId="20391" xr:uid="{00000000-0005-0000-0000-000079430000}"/>
    <cellStyle name="Migliaia 47 3 2 5 2 3" xfId="25693" xr:uid="{00000000-0005-0000-0000-00007A430000}"/>
    <cellStyle name="Migliaia 47 3 2 5 3" xfId="17740" xr:uid="{00000000-0005-0000-0000-00007B430000}"/>
    <cellStyle name="Migliaia 47 3 2 5 4" xfId="23042" xr:uid="{00000000-0005-0000-0000-00007C430000}"/>
    <cellStyle name="Migliaia 47 3 2 6" xfId="4164" xr:uid="{00000000-0005-0000-0000-00007D430000}"/>
    <cellStyle name="Migliaia 47 3 2 6 2" xfId="14574" xr:uid="{00000000-0005-0000-0000-00007E430000}"/>
    <cellStyle name="Migliaia 47 3 2 6 2 2" xfId="20392" xr:uid="{00000000-0005-0000-0000-00007F430000}"/>
    <cellStyle name="Migliaia 47 3 2 6 2 3" xfId="25694" xr:uid="{00000000-0005-0000-0000-000080430000}"/>
    <cellStyle name="Migliaia 47 3 2 6 3" xfId="17741" xr:uid="{00000000-0005-0000-0000-000081430000}"/>
    <cellStyle name="Migliaia 47 3 2 6 4" xfId="23043" xr:uid="{00000000-0005-0000-0000-000082430000}"/>
    <cellStyle name="Migliaia 47 3 3" xfId="4165" xr:uid="{00000000-0005-0000-0000-000083430000}"/>
    <cellStyle name="Migliaia 47 3 3 2" xfId="4166" xr:uid="{00000000-0005-0000-0000-000084430000}"/>
    <cellStyle name="Migliaia 47 3 3 2 2" xfId="14576" xr:uid="{00000000-0005-0000-0000-000085430000}"/>
    <cellStyle name="Migliaia 47 3 3 2 2 2" xfId="20394" xr:uid="{00000000-0005-0000-0000-000086430000}"/>
    <cellStyle name="Migliaia 47 3 3 2 2 3" xfId="25696" xr:uid="{00000000-0005-0000-0000-000087430000}"/>
    <cellStyle name="Migliaia 47 3 3 2 3" xfId="17743" xr:uid="{00000000-0005-0000-0000-000088430000}"/>
    <cellStyle name="Migliaia 47 3 3 2 4" xfId="23045" xr:uid="{00000000-0005-0000-0000-000089430000}"/>
    <cellStyle name="Migliaia 47 3 3 3" xfId="4167" xr:uid="{00000000-0005-0000-0000-00008A430000}"/>
    <cellStyle name="Migliaia 47 3 3 3 2" xfId="14577" xr:uid="{00000000-0005-0000-0000-00008B430000}"/>
    <cellStyle name="Migliaia 47 3 3 3 2 2" xfId="20395" xr:uid="{00000000-0005-0000-0000-00008C430000}"/>
    <cellStyle name="Migliaia 47 3 3 3 2 3" xfId="25697" xr:uid="{00000000-0005-0000-0000-00008D430000}"/>
    <cellStyle name="Migliaia 47 3 3 3 3" xfId="17744" xr:uid="{00000000-0005-0000-0000-00008E430000}"/>
    <cellStyle name="Migliaia 47 3 3 3 4" xfId="23046" xr:uid="{00000000-0005-0000-0000-00008F430000}"/>
    <cellStyle name="Migliaia 47 3 3 4" xfId="4168" xr:uid="{00000000-0005-0000-0000-000090430000}"/>
    <cellStyle name="Migliaia 47 3 3 4 2" xfId="14578" xr:uid="{00000000-0005-0000-0000-000091430000}"/>
    <cellStyle name="Migliaia 47 3 3 4 2 2" xfId="20396" xr:uid="{00000000-0005-0000-0000-000092430000}"/>
    <cellStyle name="Migliaia 47 3 3 4 2 3" xfId="25698" xr:uid="{00000000-0005-0000-0000-000093430000}"/>
    <cellStyle name="Migliaia 47 3 3 4 3" xfId="17745" xr:uid="{00000000-0005-0000-0000-000094430000}"/>
    <cellStyle name="Migliaia 47 3 3 4 4" xfId="23047" xr:uid="{00000000-0005-0000-0000-000095430000}"/>
    <cellStyle name="Migliaia 47 3 3 5" xfId="4169" xr:uid="{00000000-0005-0000-0000-000096430000}"/>
    <cellStyle name="Migliaia 47 3 3 5 2" xfId="14579" xr:uid="{00000000-0005-0000-0000-000097430000}"/>
    <cellStyle name="Migliaia 47 3 3 5 2 2" xfId="20397" xr:uid="{00000000-0005-0000-0000-000098430000}"/>
    <cellStyle name="Migliaia 47 3 3 5 2 3" xfId="25699" xr:uid="{00000000-0005-0000-0000-000099430000}"/>
    <cellStyle name="Migliaia 47 3 3 5 3" xfId="17746" xr:uid="{00000000-0005-0000-0000-00009A430000}"/>
    <cellStyle name="Migliaia 47 3 3 5 4" xfId="23048" xr:uid="{00000000-0005-0000-0000-00009B430000}"/>
    <cellStyle name="Migliaia 47 3 3 6" xfId="14575" xr:uid="{00000000-0005-0000-0000-00009C430000}"/>
    <cellStyle name="Migliaia 47 3 3 6 2" xfId="20393" xr:uid="{00000000-0005-0000-0000-00009D430000}"/>
    <cellStyle name="Migliaia 47 3 3 6 3" xfId="25695" xr:uid="{00000000-0005-0000-0000-00009E430000}"/>
    <cellStyle name="Migliaia 47 3 3 7" xfId="17742" xr:uid="{00000000-0005-0000-0000-00009F430000}"/>
    <cellStyle name="Migliaia 47 3 3 8" xfId="23044" xr:uid="{00000000-0005-0000-0000-0000A0430000}"/>
    <cellStyle name="Migliaia 47 3 4" xfId="4170" xr:uid="{00000000-0005-0000-0000-0000A1430000}"/>
    <cellStyle name="Migliaia 47 3 4 2" xfId="12267" xr:uid="{00000000-0005-0000-0000-0000A2430000}"/>
    <cellStyle name="Migliaia 47 3 4 3" xfId="12268" xr:uid="{00000000-0005-0000-0000-0000A3430000}"/>
    <cellStyle name="Migliaia 47 3 4 3 2" xfId="15750" xr:uid="{00000000-0005-0000-0000-0000A4430000}"/>
    <cellStyle name="Migliaia 47 3 4 3 2 2" xfId="21096" xr:uid="{00000000-0005-0000-0000-0000A5430000}"/>
    <cellStyle name="Migliaia 47 3 4 3 2 3" xfId="26398" xr:uid="{00000000-0005-0000-0000-0000A6430000}"/>
    <cellStyle name="Migliaia 47 3 4 3 3" xfId="18445" xr:uid="{00000000-0005-0000-0000-0000A7430000}"/>
    <cellStyle name="Migliaia 47 3 4 3 4" xfId="23747" xr:uid="{00000000-0005-0000-0000-0000A8430000}"/>
    <cellStyle name="Migliaia 47 3 4 4" xfId="14580" xr:uid="{00000000-0005-0000-0000-0000A9430000}"/>
    <cellStyle name="Migliaia 47 3 4 4 2" xfId="20398" xr:uid="{00000000-0005-0000-0000-0000AA430000}"/>
    <cellStyle name="Migliaia 47 3 4 4 3" xfId="25700" xr:uid="{00000000-0005-0000-0000-0000AB430000}"/>
    <cellStyle name="Migliaia 47 3 4 5" xfId="17747" xr:uid="{00000000-0005-0000-0000-0000AC430000}"/>
    <cellStyle name="Migliaia 47 3 4 6" xfId="23049" xr:uid="{00000000-0005-0000-0000-0000AD430000}"/>
    <cellStyle name="Migliaia 47 3 5" xfId="4171" xr:uid="{00000000-0005-0000-0000-0000AE430000}"/>
    <cellStyle name="Migliaia 47 3 5 2" xfId="12269" xr:uid="{00000000-0005-0000-0000-0000AF430000}"/>
    <cellStyle name="Migliaia 47 3 5 2 2" xfId="15751" xr:uid="{00000000-0005-0000-0000-0000B0430000}"/>
    <cellStyle name="Migliaia 47 3 5 2 2 2" xfId="21097" xr:uid="{00000000-0005-0000-0000-0000B1430000}"/>
    <cellStyle name="Migliaia 47 3 5 2 2 3" xfId="26399" xr:uid="{00000000-0005-0000-0000-0000B2430000}"/>
    <cellStyle name="Migliaia 47 3 5 2 3" xfId="18446" xr:uid="{00000000-0005-0000-0000-0000B3430000}"/>
    <cellStyle name="Migliaia 47 3 5 2 4" xfId="23748" xr:uid="{00000000-0005-0000-0000-0000B4430000}"/>
    <cellStyle name="Migliaia 47 3 5 3" xfId="14581" xr:uid="{00000000-0005-0000-0000-0000B5430000}"/>
    <cellStyle name="Migliaia 47 3 5 3 2" xfId="20399" xr:uid="{00000000-0005-0000-0000-0000B6430000}"/>
    <cellStyle name="Migliaia 47 3 5 3 3" xfId="25701" xr:uid="{00000000-0005-0000-0000-0000B7430000}"/>
    <cellStyle name="Migliaia 47 3 5 4" xfId="17748" xr:uid="{00000000-0005-0000-0000-0000B8430000}"/>
    <cellStyle name="Migliaia 47 3 5 5" xfId="23050" xr:uid="{00000000-0005-0000-0000-0000B9430000}"/>
    <cellStyle name="Migliaia 47 3 6" xfId="4172" xr:uid="{00000000-0005-0000-0000-0000BA430000}"/>
    <cellStyle name="Migliaia 47 3 6 2" xfId="14582" xr:uid="{00000000-0005-0000-0000-0000BB430000}"/>
    <cellStyle name="Migliaia 47 3 6 2 2" xfId="20400" xr:uid="{00000000-0005-0000-0000-0000BC430000}"/>
    <cellStyle name="Migliaia 47 3 6 2 3" xfId="25702" xr:uid="{00000000-0005-0000-0000-0000BD430000}"/>
    <cellStyle name="Migliaia 47 3 6 3" xfId="17749" xr:uid="{00000000-0005-0000-0000-0000BE430000}"/>
    <cellStyle name="Migliaia 47 3 6 4" xfId="23051" xr:uid="{00000000-0005-0000-0000-0000BF430000}"/>
    <cellStyle name="Migliaia 47 3 7" xfId="4173" xr:uid="{00000000-0005-0000-0000-0000C0430000}"/>
    <cellStyle name="Migliaia 47 3 7 2" xfId="14583" xr:uid="{00000000-0005-0000-0000-0000C1430000}"/>
    <cellStyle name="Migliaia 47 3 7 2 2" xfId="20401" xr:uid="{00000000-0005-0000-0000-0000C2430000}"/>
    <cellStyle name="Migliaia 47 3 7 2 3" xfId="25703" xr:uid="{00000000-0005-0000-0000-0000C3430000}"/>
    <cellStyle name="Migliaia 47 3 7 3" xfId="17750" xr:uid="{00000000-0005-0000-0000-0000C4430000}"/>
    <cellStyle name="Migliaia 47 3 7 4" xfId="23052" xr:uid="{00000000-0005-0000-0000-0000C5430000}"/>
    <cellStyle name="Migliaia 47 3 8" xfId="4174" xr:uid="{00000000-0005-0000-0000-0000C6430000}"/>
    <cellStyle name="Migliaia 47 3 8 2" xfId="14584" xr:uid="{00000000-0005-0000-0000-0000C7430000}"/>
    <cellStyle name="Migliaia 47 3 8 2 2" xfId="20402" xr:uid="{00000000-0005-0000-0000-0000C8430000}"/>
    <cellStyle name="Migliaia 47 3 8 2 3" xfId="25704" xr:uid="{00000000-0005-0000-0000-0000C9430000}"/>
    <cellStyle name="Migliaia 47 3 8 3" xfId="17751" xr:uid="{00000000-0005-0000-0000-0000CA430000}"/>
    <cellStyle name="Migliaia 47 3 8 4" xfId="23053"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5" xr:uid="{00000000-0005-0000-0000-0000CF430000}"/>
    <cellStyle name="Migliaia 47 4 2 2 2 2" xfId="20403" xr:uid="{00000000-0005-0000-0000-0000D0430000}"/>
    <cellStyle name="Migliaia 47 4 2 2 2 3" xfId="25705" xr:uid="{00000000-0005-0000-0000-0000D1430000}"/>
    <cellStyle name="Migliaia 47 4 2 2 3" xfId="17752" xr:uid="{00000000-0005-0000-0000-0000D2430000}"/>
    <cellStyle name="Migliaia 47 4 2 2 4" xfId="23054" xr:uid="{00000000-0005-0000-0000-0000D3430000}"/>
    <cellStyle name="Migliaia 47 4 2 3" xfId="4178" xr:uid="{00000000-0005-0000-0000-0000D4430000}"/>
    <cellStyle name="Migliaia 47 4 2 3 2" xfId="14586" xr:uid="{00000000-0005-0000-0000-0000D5430000}"/>
    <cellStyle name="Migliaia 47 4 2 3 2 2" xfId="20404" xr:uid="{00000000-0005-0000-0000-0000D6430000}"/>
    <cellStyle name="Migliaia 47 4 2 3 2 3" xfId="25706" xr:uid="{00000000-0005-0000-0000-0000D7430000}"/>
    <cellStyle name="Migliaia 47 4 2 3 3" xfId="17753" xr:uid="{00000000-0005-0000-0000-0000D8430000}"/>
    <cellStyle name="Migliaia 47 4 2 3 4" xfId="23055" xr:uid="{00000000-0005-0000-0000-0000D9430000}"/>
    <cellStyle name="Migliaia 47 4 3" xfId="4179" xr:uid="{00000000-0005-0000-0000-0000DA430000}"/>
    <cellStyle name="Migliaia 47 4 3 2" xfId="14587" xr:uid="{00000000-0005-0000-0000-0000DB430000}"/>
    <cellStyle name="Migliaia 47 4 3 2 2" xfId="20405" xr:uid="{00000000-0005-0000-0000-0000DC430000}"/>
    <cellStyle name="Migliaia 47 4 3 2 3" xfId="25707" xr:uid="{00000000-0005-0000-0000-0000DD430000}"/>
    <cellStyle name="Migliaia 47 4 3 3" xfId="17754" xr:uid="{00000000-0005-0000-0000-0000DE430000}"/>
    <cellStyle name="Migliaia 47 4 3 4" xfId="23056" xr:uid="{00000000-0005-0000-0000-0000DF430000}"/>
    <cellStyle name="Migliaia 47 4 4" xfId="4180" xr:uid="{00000000-0005-0000-0000-0000E0430000}"/>
    <cellStyle name="Migliaia 47 4 4 2" xfId="14588" xr:uid="{00000000-0005-0000-0000-0000E1430000}"/>
    <cellStyle name="Migliaia 47 4 4 2 2" xfId="20406" xr:uid="{00000000-0005-0000-0000-0000E2430000}"/>
    <cellStyle name="Migliaia 47 4 4 2 3" xfId="25708" xr:uid="{00000000-0005-0000-0000-0000E3430000}"/>
    <cellStyle name="Migliaia 47 4 4 3" xfId="17755" xr:uid="{00000000-0005-0000-0000-0000E4430000}"/>
    <cellStyle name="Migliaia 47 4 4 4" xfId="23057" xr:uid="{00000000-0005-0000-0000-0000E5430000}"/>
    <cellStyle name="Migliaia 47 4 5" xfId="4181" xr:uid="{00000000-0005-0000-0000-0000E6430000}"/>
    <cellStyle name="Migliaia 47 4 5 2" xfId="14589" xr:uid="{00000000-0005-0000-0000-0000E7430000}"/>
    <cellStyle name="Migliaia 47 4 5 2 2" xfId="20407" xr:uid="{00000000-0005-0000-0000-0000E8430000}"/>
    <cellStyle name="Migliaia 47 4 5 2 3" xfId="25709" xr:uid="{00000000-0005-0000-0000-0000E9430000}"/>
    <cellStyle name="Migliaia 47 4 5 3" xfId="17756" xr:uid="{00000000-0005-0000-0000-0000EA430000}"/>
    <cellStyle name="Migliaia 47 4 5 4" xfId="23058" xr:uid="{00000000-0005-0000-0000-0000EB430000}"/>
    <cellStyle name="Migliaia 47 4 6" xfId="4182" xr:uid="{00000000-0005-0000-0000-0000EC430000}"/>
    <cellStyle name="Migliaia 47 4 6 2" xfId="14590" xr:uid="{00000000-0005-0000-0000-0000ED430000}"/>
    <cellStyle name="Migliaia 47 4 6 2 2" xfId="20408" xr:uid="{00000000-0005-0000-0000-0000EE430000}"/>
    <cellStyle name="Migliaia 47 4 6 2 3" xfId="25710" xr:uid="{00000000-0005-0000-0000-0000EF430000}"/>
    <cellStyle name="Migliaia 47 4 6 3" xfId="17757" xr:uid="{00000000-0005-0000-0000-0000F0430000}"/>
    <cellStyle name="Migliaia 47 4 6 4" xfId="23059" xr:uid="{00000000-0005-0000-0000-0000F1430000}"/>
    <cellStyle name="Migliaia 47 4 7" xfId="4183" xr:uid="{00000000-0005-0000-0000-0000F2430000}"/>
    <cellStyle name="Migliaia 47 4 7 2" xfId="14591" xr:uid="{00000000-0005-0000-0000-0000F3430000}"/>
    <cellStyle name="Migliaia 47 4 7 2 2" xfId="20409" xr:uid="{00000000-0005-0000-0000-0000F4430000}"/>
    <cellStyle name="Migliaia 47 4 7 2 3" xfId="25711" xr:uid="{00000000-0005-0000-0000-0000F5430000}"/>
    <cellStyle name="Migliaia 47 4 7 3" xfId="17758" xr:uid="{00000000-0005-0000-0000-0000F6430000}"/>
    <cellStyle name="Migliaia 47 4 7 4" xfId="23060" xr:uid="{00000000-0005-0000-0000-0000F7430000}"/>
    <cellStyle name="Migliaia 47 5" xfId="4184" xr:uid="{00000000-0005-0000-0000-0000F8430000}"/>
    <cellStyle name="Migliaia 47 5 2" xfId="4185" xr:uid="{00000000-0005-0000-0000-0000F9430000}"/>
    <cellStyle name="Migliaia 47 5 2 2" xfId="14592" xr:uid="{00000000-0005-0000-0000-0000FA430000}"/>
    <cellStyle name="Migliaia 47 5 2 2 2" xfId="20410" xr:uid="{00000000-0005-0000-0000-0000FB430000}"/>
    <cellStyle name="Migliaia 47 5 2 2 3" xfId="25712" xr:uid="{00000000-0005-0000-0000-0000FC430000}"/>
    <cellStyle name="Migliaia 47 5 2 3" xfId="17759" xr:uid="{00000000-0005-0000-0000-0000FD430000}"/>
    <cellStyle name="Migliaia 47 5 2 4" xfId="23061" xr:uid="{00000000-0005-0000-0000-0000FE430000}"/>
    <cellStyle name="Migliaia 47 5 3" xfId="4186" xr:uid="{00000000-0005-0000-0000-0000FF430000}"/>
    <cellStyle name="Migliaia 47 5 3 2" xfId="14593" xr:uid="{00000000-0005-0000-0000-000000440000}"/>
    <cellStyle name="Migliaia 47 5 3 2 2" xfId="20411" xr:uid="{00000000-0005-0000-0000-000001440000}"/>
    <cellStyle name="Migliaia 47 5 3 2 3" xfId="25713" xr:uid="{00000000-0005-0000-0000-000002440000}"/>
    <cellStyle name="Migliaia 47 5 3 3" xfId="17760" xr:uid="{00000000-0005-0000-0000-000003440000}"/>
    <cellStyle name="Migliaia 47 5 3 4" xfId="23062" xr:uid="{00000000-0005-0000-0000-000004440000}"/>
    <cellStyle name="Migliaia 47 5 4" xfId="4187" xr:uid="{00000000-0005-0000-0000-000005440000}"/>
    <cellStyle name="Migliaia 47 5 4 2" xfId="14594" xr:uid="{00000000-0005-0000-0000-000006440000}"/>
    <cellStyle name="Migliaia 47 5 4 2 2" xfId="20412" xr:uid="{00000000-0005-0000-0000-000007440000}"/>
    <cellStyle name="Migliaia 47 5 4 2 3" xfId="25714" xr:uid="{00000000-0005-0000-0000-000008440000}"/>
    <cellStyle name="Migliaia 47 5 4 3" xfId="17761" xr:uid="{00000000-0005-0000-0000-000009440000}"/>
    <cellStyle name="Migliaia 47 5 4 4" xfId="23063" xr:uid="{00000000-0005-0000-0000-00000A440000}"/>
    <cellStyle name="Migliaia 47 5 5" xfId="4188" xr:uid="{00000000-0005-0000-0000-00000B440000}"/>
    <cellStyle name="Migliaia 47 5 5 2" xfId="14595" xr:uid="{00000000-0005-0000-0000-00000C440000}"/>
    <cellStyle name="Migliaia 47 5 5 2 2" xfId="20413" xr:uid="{00000000-0005-0000-0000-00000D440000}"/>
    <cellStyle name="Migliaia 47 5 5 2 3" xfId="25715" xr:uid="{00000000-0005-0000-0000-00000E440000}"/>
    <cellStyle name="Migliaia 47 5 5 3" xfId="17762" xr:uid="{00000000-0005-0000-0000-00000F440000}"/>
    <cellStyle name="Migliaia 47 5 5 4" xfId="23064" xr:uid="{00000000-0005-0000-0000-000010440000}"/>
    <cellStyle name="Migliaia 47 5 6" xfId="4189" xr:uid="{00000000-0005-0000-0000-000011440000}"/>
    <cellStyle name="Migliaia 47 5 6 2" xfId="14596" xr:uid="{00000000-0005-0000-0000-000012440000}"/>
    <cellStyle name="Migliaia 47 5 6 2 2" xfId="20414" xr:uid="{00000000-0005-0000-0000-000013440000}"/>
    <cellStyle name="Migliaia 47 5 6 2 3" xfId="25716" xr:uid="{00000000-0005-0000-0000-000014440000}"/>
    <cellStyle name="Migliaia 47 5 6 3" xfId="17763" xr:uid="{00000000-0005-0000-0000-000015440000}"/>
    <cellStyle name="Migliaia 47 5 6 4" xfId="23065" xr:uid="{00000000-0005-0000-0000-000016440000}"/>
    <cellStyle name="Migliaia 47 6" xfId="4190" xr:uid="{00000000-0005-0000-0000-000017440000}"/>
    <cellStyle name="Migliaia 47 6 2" xfId="12270" xr:uid="{00000000-0005-0000-0000-000018440000}"/>
    <cellStyle name="Migliaia 47 6 3" xfId="12271" xr:uid="{00000000-0005-0000-0000-000019440000}"/>
    <cellStyle name="Migliaia 47 6 3 2" xfId="15752" xr:uid="{00000000-0005-0000-0000-00001A440000}"/>
    <cellStyle name="Migliaia 47 6 3 2 2" xfId="21098" xr:uid="{00000000-0005-0000-0000-00001B440000}"/>
    <cellStyle name="Migliaia 47 6 3 2 3" xfId="26400" xr:uid="{00000000-0005-0000-0000-00001C440000}"/>
    <cellStyle name="Migliaia 47 6 3 3" xfId="18447" xr:uid="{00000000-0005-0000-0000-00001D440000}"/>
    <cellStyle name="Migliaia 47 6 3 4" xfId="23749" xr:uid="{00000000-0005-0000-0000-00001E440000}"/>
    <cellStyle name="Migliaia 47 6 4" xfId="14597" xr:uid="{00000000-0005-0000-0000-00001F440000}"/>
    <cellStyle name="Migliaia 47 6 4 2" xfId="20415" xr:uid="{00000000-0005-0000-0000-000020440000}"/>
    <cellStyle name="Migliaia 47 6 4 3" xfId="25717" xr:uid="{00000000-0005-0000-0000-000021440000}"/>
    <cellStyle name="Migliaia 47 6 5" xfId="17764" xr:uid="{00000000-0005-0000-0000-000022440000}"/>
    <cellStyle name="Migliaia 47 6 6" xfId="23066" xr:uid="{00000000-0005-0000-0000-000023440000}"/>
    <cellStyle name="Migliaia 47 7" xfId="4191" xr:uid="{00000000-0005-0000-0000-000024440000}"/>
    <cellStyle name="Migliaia 47 7 2" xfId="12272" xr:uid="{00000000-0005-0000-0000-000025440000}"/>
    <cellStyle name="Migliaia 47 7 2 2" xfId="15753" xr:uid="{00000000-0005-0000-0000-000026440000}"/>
    <cellStyle name="Migliaia 47 7 2 2 2" xfId="21099" xr:uid="{00000000-0005-0000-0000-000027440000}"/>
    <cellStyle name="Migliaia 47 7 2 2 3" xfId="26401" xr:uid="{00000000-0005-0000-0000-000028440000}"/>
    <cellStyle name="Migliaia 47 7 2 3" xfId="18448" xr:uid="{00000000-0005-0000-0000-000029440000}"/>
    <cellStyle name="Migliaia 47 7 2 4" xfId="23750" xr:uid="{00000000-0005-0000-0000-00002A440000}"/>
    <cellStyle name="Migliaia 47 7 3" xfId="14598" xr:uid="{00000000-0005-0000-0000-00002B440000}"/>
    <cellStyle name="Migliaia 47 7 3 2" xfId="20416" xr:uid="{00000000-0005-0000-0000-00002C440000}"/>
    <cellStyle name="Migliaia 47 7 3 3" xfId="25718" xr:uid="{00000000-0005-0000-0000-00002D440000}"/>
    <cellStyle name="Migliaia 47 7 4" xfId="17765" xr:uid="{00000000-0005-0000-0000-00002E440000}"/>
    <cellStyle name="Migliaia 47 7 5" xfId="23067" xr:uid="{00000000-0005-0000-0000-00002F440000}"/>
    <cellStyle name="Migliaia 47 8" xfId="4192" xr:uid="{00000000-0005-0000-0000-000030440000}"/>
    <cellStyle name="Migliaia 47 8 2" xfId="12273" xr:uid="{00000000-0005-0000-0000-000031440000}"/>
    <cellStyle name="Migliaia 47 8 2 2" xfId="15754" xr:uid="{00000000-0005-0000-0000-000032440000}"/>
    <cellStyle name="Migliaia 47 8 2 2 2" xfId="21100" xr:uid="{00000000-0005-0000-0000-000033440000}"/>
    <cellStyle name="Migliaia 47 8 2 2 3" xfId="26402" xr:uid="{00000000-0005-0000-0000-000034440000}"/>
    <cellStyle name="Migliaia 47 8 2 3" xfId="18449" xr:uid="{00000000-0005-0000-0000-000035440000}"/>
    <cellStyle name="Migliaia 47 8 2 4" xfId="23751" xr:uid="{00000000-0005-0000-0000-000036440000}"/>
    <cellStyle name="Migliaia 47 8 3" xfId="14599" xr:uid="{00000000-0005-0000-0000-000037440000}"/>
    <cellStyle name="Migliaia 47 8 3 2" xfId="20417" xr:uid="{00000000-0005-0000-0000-000038440000}"/>
    <cellStyle name="Migliaia 47 8 3 3" xfId="25719" xr:uid="{00000000-0005-0000-0000-000039440000}"/>
    <cellStyle name="Migliaia 47 8 4" xfId="17766" xr:uid="{00000000-0005-0000-0000-00003A440000}"/>
    <cellStyle name="Migliaia 47 8 5" xfId="23068" xr:uid="{00000000-0005-0000-0000-00003B440000}"/>
    <cellStyle name="Migliaia 47 9" xfId="4193" xr:uid="{00000000-0005-0000-0000-00003C440000}"/>
    <cellStyle name="Migliaia 47 9 2" xfId="14600" xr:uid="{00000000-0005-0000-0000-00003D440000}"/>
    <cellStyle name="Migliaia 47 9 2 2" xfId="20418" xr:uid="{00000000-0005-0000-0000-00003E440000}"/>
    <cellStyle name="Migliaia 47 9 2 3" xfId="25720" xr:uid="{00000000-0005-0000-0000-00003F440000}"/>
    <cellStyle name="Migliaia 47 9 3" xfId="17767" xr:uid="{00000000-0005-0000-0000-000040440000}"/>
    <cellStyle name="Migliaia 47 9 4" xfId="23069" xr:uid="{00000000-0005-0000-0000-000041440000}"/>
    <cellStyle name="Migliaia 48" xfId="334" xr:uid="{00000000-0005-0000-0000-000042440000}"/>
    <cellStyle name="Migliaia 48 10" xfId="14601" xr:uid="{00000000-0005-0000-0000-000043440000}"/>
    <cellStyle name="Migliaia 48 10 2" xfId="20419" xr:uid="{00000000-0005-0000-0000-000044440000}"/>
    <cellStyle name="Migliaia 48 10 3" xfId="25721" xr:uid="{00000000-0005-0000-0000-000045440000}"/>
    <cellStyle name="Migliaia 48 11" xfId="17768" xr:uid="{00000000-0005-0000-0000-000046440000}"/>
    <cellStyle name="Migliaia 48 12" xfId="23070"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2" xr:uid="{00000000-0005-0000-0000-00004C440000}"/>
    <cellStyle name="Migliaia 48 2 2 2 2 2" xfId="20420" xr:uid="{00000000-0005-0000-0000-00004D440000}"/>
    <cellStyle name="Migliaia 48 2 2 2 2 3" xfId="25722" xr:uid="{00000000-0005-0000-0000-00004E440000}"/>
    <cellStyle name="Migliaia 48 2 2 2 3" xfId="17769" xr:uid="{00000000-0005-0000-0000-00004F440000}"/>
    <cellStyle name="Migliaia 48 2 2 2 4" xfId="23071" xr:uid="{00000000-0005-0000-0000-000050440000}"/>
    <cellStyle name="Migliaia 48 2 2 3" xfId="12274" xr:uid="{00000000-0005-0000-0000-000051440000}"/>
    <cellStyle name="Migliaia 48 2 2 3 2" xfId="15755" xr:uid="{00000000-0005-0000-0000-000052440000}"/>
    <cellStyle name="Migliaia 48 2 2 3 2 2" xfId="21101" xr:uid="{00000000-0005-0000-0000-000053440000}"/>
    <cellStyle name="Migliaia 48 2 2 3 2 3" xfId="26403" xr:uid="{00000000-0005-0000-0000-000054440000}"/>
    <cellStyle name="Migliaia 48 2 2 3 3" xfId="18450" xr:uid="{00000000-0005-0000-0000-000055440000}"/>
    <cellStyle name="Migliaia 48 2 2 3 4" xfId="23752" xr:uid="{00000000-0005-0000-0000-000056440000}"/>
    <cellStyle name="Migliaia 48 2 3" xfId="4198" xr:uid="{00000000-0005-0000-0000-000057440000}"/>
    <cellStyle name="Migliaia 48 2 3 2" xfId="12275" xr:uid="{00000000-0005-0000-0000-000058440000}"/>
    <cellStyle name="Migliaia 48 2 3 2 2" xfId="15756" xr:uid="{00000000-0005-0000-0000-000059440000}"/>
    <cellStyle name="Migliaia 48 2 3 2 2 2" xfId="21102" xr:uid="{00000000-0005-0000-0000-00005A440000}"/>
    <cellStyle name="Migliaia 48 2 3 2 2 3" xfId="26404" xr:uid="{00000000-0005-0000-0000-00005B440000}"/>
    <cellStyle name="Migliaia 48 2 3 2 3" xfId="18451" xr:uid="{00000000-0005-0000-0000-00005C440000}"/>
    <cellStyle name="Migliaia 48 2 3 2 4" xfId="23753" xr:uid="{00000000-0005-0000-0000-00005D440000}"/>
    <cellStyle name="Migliaia 48 2 3 3" xfId="14603" xr:uid="{00000000-0005-0000-0000-00005E440000}"/>
    <cellStyle name="Migliaia 48 2 3 3 2" xfId="20421" xr:uid="{00000000-0005-0000-0000-00005F440000}"/>
    <cellStyle name="Migliaia 48 2 3 3 3" xfId="25723" xr:uid="{00000000-0005-0000-0000-000060440000}"/>
    <cellStyle name="Migliaia 48 2 3 4" xfId="17770" xr:uid="{00000000-0005-0000-0000-000061440000}"/>
    <cellStyle name="Migliaia 48 2 3 5" xfId="23072" xr:uid="{00000000-0005-0000-0000-000062440000}"/>
    <cellStyle name="Migliaia 48 2 4" xfId="4199" xr:uid="{00000000-0005-0000-0000-000063440000}"/>
    <cellStyle name="Migliaia 48 2 4 2" xfId="14604" xr:uid="{00000000-0005-0000-0000-000064440000}"/>
    <cellStyle name="Migliaia 48 2 4 2 2" xfId="20422" xr:uid="{00000000-0005-0000-0000-000065440000}"/>
    <cellStyle name="Migliaia 48 2 4 2 3" xfId="25724" xr:uid="{00000000-0005-0000-0000-000066440000}"/>
    <cellStyle name="Migliaia 48 2 4 3" xfId="17771" xr:uid="{00000000-0005-0000-0000-000067440000}"/>
    <cellStyle name="Migliaia 48 2 4 4" xfId="23073" xr:uid="{00000000-0005-0000-0000-000068440000}"/>
    <cellStyle name="Migliaia 48 2 5" xfId="4200" xr:uid="{00000000-0005-0000-0000-000069440000}"/>
    <cellStyle name="Migliaia 48 2 5 2" xfId="14605" xr:uid="{00000000-0005-0000-0000-00006A440000}"/>
    <cellStyle name="Migliaia 48 2 5 2 2" xfId="20423" xr:uid="{00000000-0005-0000-0000-00006B440000}"/>
    <cellStyle name="Migliaia 48 2 5 2 3" xfId="25725" xr:uid="{00000000-0005-0000-0000-00006C440000}"/>
    <cellStyle name="Migliaia 48 2 5 3" xfId="17772" xr:uid="{00000000-0005-0000-0000-00006D440000}"/>
    <cellStyle name="Migliaia 48 2 5 4" xfId="23074" xr:uid="{00000000-0005-0000-0000-00006E440000}"/>
    <cellStyle name="Migliaia 48 2 6" xfId="4201" xr:uid="{00000000-0005-0000-0000-00006F440000}"/>
    <cellStyle name="Migliaia 48 2 6 2" xfId="14606" xr:uid="{00000000-0005-0000-0000-000070440000}"/>
    <cellStyle name="Migliaia 48 2 6 2 2" xfId="20424" xr:uid="{00000000-0005-0000-0000-000071440000}"/>
    <cellStyle name="Migliaia 48 2 6 2 3" xfId="25726" xr:uid="{00000000-0005-0000-0000-000072440000}"/>
    <cellStyle name="Migliaia 48 2 6 3" xfId="17773" xr:uid="{00000000-0005-0000-0000-000073440000}"/>
    <cellStyle name="Migliaia 48 2 6 4" xfId="23075"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7" xr:uid="{00000000-0005-0000-0000-00007A440000}"/>
    <cellStyle name="Migliaia 48 3 2 2 2 2 2" xfId="20425" xr:uid="{00000000-0005-0000-0000-00007B440000}"/>
    <cellStyle name="Migliaia 48 3 2 2 2 2 3" xfId="25727" xr:uid="{00000000-0005-0000-0000-00007C440000}"/>
    <cellStyle name="Migliaia 48 3 2 2 2 3" xfId="17774" xr:uid="{00000000-0005-0000-0000-00007D440000}"/>
    <cellStyle name="Migliaia 48 3 2 2 2 4" xfId="23076" xr:uid="{00000000-0005-0000-0000-00007E440000}"/>
    <cellStyle name="Migliaia 48 3 2 3" xfId="4206" xr:uid="{00000000-0005-0000-0000-00007F440000}"/>
    <cellStyle name="Migliaia 48 3 2 3 2" xfId="14608" xr:uid="{00000000-0005-0000-0000-000080440000}"/>
    <cellStyle name="Migliaia 48 3 2 3 2 2" xfId="20426" xr:uid="{00000000-0005-0000-0000-000081440000}"/>
    <cellStyle name="Migliaia 48 3 2 3 2 3" xfId="25728" xr:uid="{00000000-0005-0000-0000-000082440000}"/>
    <cellStyle name="Migliaia 48 3 2 3 3" xfId="17775" xr:uid="{00000000-0005-0000-0000-000083440000}"/>
    <cellStyle name="Migliaia 48 3 2 3 4" xfId="23077" xr:uid="{00000000-0005-0000-0000-000084440000}"/>
    <cellStyle name="Migliaia 48 3 2 4" xfId="4207" xr:uid="{00000000-0005-0000-0000-000085440000}"/>
    <cellStyle name="Migliaia 48 3 2 4 2" xfId="14609" xr:uid="{00000000-0005-0000-0000-000086440000}"/>
    <cellStyle name="Migliaia 48 3 2 4 2 2" xfId="20427" xr:uid="{00000000-0005-0000-0000-000087440000}"/>
    <cellStyle name="Migliaia 48 3 2 4 2 3" xfId="25729" xr:uid="{00000000-0005-0000-0000-000088440000}"/>
    <cellStyle name="Migliaia 48 3 2 4 3" xfId="17776" xr:uid="{00000000-0005-0000-0000-000089440000}"/>
    <cellStyle name="Migliaia 48 3 2 4 4" xfId="23078" xr:uid="{00000000-0005-0000-0000-00008A440000}"/>
    <cellStyle name="Migliaia 48 3 2 5" xfId="4208" xr:uid="{00000000-0005-0000-0000-00008B440000}"/>
    <cellStyle name="Migliaia 48 3 2 5 2" xfId="14610" xr:uid="{00000000-0005-0000-0000-00008C440000}"/>
    <cellStyle name="Migliaia 48 3 2 5 2 2" xfId="20428" xr:uid="{00000000-0005-0000-0000-00008D440000}"/>
    <cellStyle name="Migliaia 48 3 2 5 2 3" xfId="25730" xr:uid="{00000000-0005-0000-0000-00008E440000}"/>
    <cellStyle name="Migliaia 48 3 2 5 3" xfId="17777" xr:uid="{00000000-0005-0000-0000-00008F440000}"/>
    <cellStyle name="Migliaia 48 3 2 5 4" xfId="23079" xr:uid="{00000000-0005-0000-0000-000090440000}"/>
    <cellStyle name="Migliaia 48 3 2 6" xfId="4209" xr:uid="{00000000-0005-0000-0000-000091440000}"/>
    <cellStyle name="Migliaia 48 3 2 6 2" xfId="14611" xr:uid="{00000000-0005-0000-0000-000092440000}"/>
    <cellStyle name="Migliaia 48 3 2 6 2 2" xfId="20429" xr:uid="{00000000-0005-0000-0000-000093440000}"/>
    <cellStyle name="Migliaia 48 3 2 6 2 3" xfId="25731" xr:uid="{00000000-0005-0000-0000-000094440000}"/>
    <cellStyle name="Migliaia 48 3 2 6 3" xfId="17778" xr:uid="{00000000-0005-0000-0000-000095440000}"/>
    <cellStyle name="Migliaia 48 3 2 6 4" xfId="23080" xr:uid="{00000000-0005-0000-0000-000096440000}"/>
    <cellStyle name="Migliaia 48 3 3" xfId="4210" xr:uid="{00000000-0005-0000-0000-000097440000}"/>
    <cellStyle name="Migliaia 48 3 3 2" xfId="4211" xr:uid="{00000000-0005-0000-0000-000098440000}"/>
    <cellStyle name="Migliaia 48 3 3 2 2" xfId="14613" xr:uid="{00000000-0005-0000-0000-000099440000}"/>
    <cellStyle name="Migliaia 48 3 3 2 2 2" xfId="20431" xr:uid="{00000000-0005-0000-0000-00009A440000}"/>
    <cellStyle name="Migliaia 48 3 3 2 2 3" xfId="25733" xr:uid="{00000000-0005-0000-0000-00009B440000}"/>
    <cellStyle name="Migliaia 48 3 3 2 3" xfId="17780" xr:uid="{00000000-0005-0000-0000-00009C440000}"/>
    <cellStyle name="Migliaia 48 3 3 2 4" xfId="23082" xr:uid="{00000000-0005-0000-0000-00009D440000}"/>
    <cellStyle name="Migliaia 48 3 3 3" xfId="4212" xr:uid="{00000000-0005-0000-0000-00009E440000}"/>
    <cellStyle name="Migliaia 48 3 3 3 2" xfId="14614" xr:uid="{00000000-0005-0000-0000-00009F440000}"/>
    <cellStyle name="Migliaia 48 3 3 3 2 2" xfId="20432" xr:uid="{00000000-0005-0000-0000-0000A0440000}"/>
    <cellStyle name="Migliaia 48 3 3 3 2 3" xfId="25734" xr:uid="{00000000-0005-0000-0000-0000A1440000}"/>
    <cellStyle name="Migliaia 48 3 3 3 3" xfId="17781" xr:uid="{00000000-0005-0000-0000-0000A2440000}"/>
    <cellStyle name="Migliaia 48 3 3 3 4" xfId="23083" xr:uid="{00000000-0005-0000-0000-0000A3440000}"/>
    <cellStyle name="Migliaia 48 3 3 4" xfId="4213" xr:uid="{00000000-0005-0000-0000-0000A4440000}"/>
    <cellStyle name="Migliaia 48 3 3 4 2" xfId="14615" xr:uid="{00000000-0005-0000-0000-0000A5440000}"/>
    <cellStyle name="Migliaia 48 3 3 4 2 2" xfId="20433" xr:uid="{00000000-0005-0000-0000-0000A6440000}"/>
    <cellStyle name="Migliaia 48 3 3 4 2 3" xfId="25735" xr:uid="{00000000-0005-0000-0000-0000A7440000}"/>
    <cellStyle name="Migliaia 48 3 3 4 3" xfId="17782" xr:uid="{00000000-0005-0000-0000-0000A8440000}"/>
    <cellStyle name="Migliaia 48 3 3 4 4" xfId="23084" xr:uid="{00000000-0005-0000-0000-0000A9440000}"/>
    <cellStyle name="Migliaia 48 3 3 5" xfId="4214" xr:uid="{00000000-0005-0000-0000-0000AA440000}"/>
    <cellStyle name="Migliaia 48 3 3 5 2" xfId="14616" xr:uid="{00000000-0005-0000-0000-0000AB440000}"/>
    <cellStyle name="Migliaia 48 3 3 5 2 2" xfId="20434" xr:uid="{00000000-0005-0000-0000-0000AC440000}"/>
    <cellStyle name="Migliaia 48 3 3 5 2 3" xfId="25736" xr:uid="{00000000-0005-0000-0000-0000AD440000}"/>
    <cellStyle name="Migliaia 48 3 3 5 3" xfId="17783" xr:uid="{00000000-0005-0000-0000-0000AE440000}"/>
    <cellStyle name="Migliaia 48 3 3 5 4" xfId="23085" xr:uid="{00000000-0005-0000-0000-0000AF440000}"/>
    <cellStyle name="Migliaia 48 3 3 6" xfId="14612" xr:uid="{00000000-0005-0000-0000-0000B0440000}"/>
    <cellStyle name="Migliaia 48 3 3 6 2" xfId="20430" xr:uid="{00000000-0005-0000-0000-0000B1440000}"/>
    <cellStyle name="Migliaia 48 3 3 6 3" xfId="25732" xr:uid="{00000000-0005-0000-0000-0000B2440000}"/>
    <cellStyle name="Migliaia 48 3 3 7" xfId="17779" xr:uid="{00000000-0005-0000-0000-0000B3440000}"/>
    <cellStyle name="Migliaia 48 3 3 8" xfId="23081" xr:uid="{00000000-0005-0000-0000-0000B4440000}"/>
    <cellStyle name="Migliaia 48 3 4" xfId="4215" xr:uid="{00000000-0005-0000-0000-0000B5440000}"/>
    <cellStyle name="Migliaia 48 3 4 2" xfId="12276" xr:uid="{00000000-0005-0000-0000-0000B6440000}"/>
    <cellStyle name="Migliaia 48 3 4 3" xfId="12277" xr:uid="{00000000-0005-0000-0000-0000B7440000}"/>
    <cellStyle name="Migliaia 48 3 4 3 2" xfId="15757" xr:uid="{00000000-0005-0000-0000-0000B8440000}"/>
    <cellStyle name="Migliaia 48 3 4 3 2 2" xfId="21103" xr:uid="{00000000-0005-0000-0000-0000B9440000}"/>
    <cellStyle name="Migliaia 48 3 4 3 2 3" xfId="26405" xr:uid="{00000000-0005-0000-0000-0000BA440000}"/>
    <cellStyle name="Migliaia 48 3 4 3 3" xfId="18452" xr:uid="{00000000-0005-0000-0000-0000BB440000}"/>
    <cellStyle name="Migliaia 48 3 4 3 4" xfId="23754" xr:uid="{00000000-0005-0000-0000-0000BC440000}"/>
    <cellStyle name="Migliaia 48 3 4 4" xfId="14617" xr:uid="{00000000-0005-0000-0000-0000BD440000}"/>
    <cellStyle name="Migliaia 48 3 4 4 2" xfId="20435" xr:uid="{00000000-0005-0000-0000-0000BE440000}"/>
    <cellStyle name="Migliaia 48 3 4 4 3" xfId="25737" xr:uid="{00000000-0005-0000-0000-0000BF440000}"/>
    <cellStyle name="Migliaia 48 3 4 5" xfId="17784" xr:uid="{00000000-0005-0000-0000-0000C0440000}"/>
    <cellStyle name="Migliaia 48 3 4 6" xfId="23086" xr:uid="{00000000-0005-0000-0000-0000C1440000}"/>
    <cellStyle name="Migliaia 48 3 5" xfId="4216" xr:uid="{00000000-0005-0000-0000-0000C2440000}"/>
    <cellStyle name="Migliaia 48 3 5 2" xfId="12278" xr:uid="{00000000-0005-0000-0000-0000C3440000}"/>
    <cellStyle name="Migliaia 48 3 5 2 2" xfId="15758" xr:uid="{00000000-0005-0000-0000-0000C4440000}"/>
    <cellStyle name="Migliaia 48 3 5 2 2 2" xfId="21104" xr:uid="{00000000-0005-0000-0000-0000C5440000}"/>
    <cellStyle name="Migliaia 48 3 5 2 2 3" xfId="26406" xr:uid="{00000000-0005-0000-0000-0000C6440000}"/>
    <cellStyle name="Migliaia 48 3 5 2 3" xfId="18453" xr:uid="{00000000-0005-0000-0000-0000C7440000}"/>
    <cellStyle name="Migliaia 48 3 5 2 4" xfId="23755" xr:uid="{00000000-0005-0000-0000-0000C8440000}"/>
    <cellStyle name="Migliaia 48 3 5 3" xfId="14618" xr:uid="{00000000-0005-0000-0000-0000C9440000}"/>
    <cellStyle name="Migliaia 48 3 5 3 2" xfId="20436" xr:uid="{00000000-0005-0000-0000-0000CA440000}"/>
    <cellStyle name="Migliaia 48 3 5 3 3" xfId="25738" xr:uid="{00000000-0005-0000-0000-0000CB440000}"/>
    <cellStyle name="Migliaia 48 3 5 4" xfId="17785" xr:uid="{00000000-0005-0000-0000-0000CC440000}"/>
    <cellStyle name="Migliaia 48 3 5 5" xfId="23087" xr:uid="{00000000-0005-0000-0000-0000CD440000}"/>
    <cellStyle name="Migliaia 48 3 6" xfId="4217" xr:uid="{00000000-0005-0000-0000-0000CE440000}"/>
    <cellStyle name="Migliaia 48 3 6 2" xfId="14619" xr:uid="{00000000-0005-0000-0000-0000CF440000}"/>
    <cellStyle name="Migliaia 48 3 6 2 2" xfId="20437" xr:uid="{00000000-0005-0000-0000-0000D0440000}"/>
    <cellStyle name="Migliaia 48 3 6 2 3" xfId="25739" xr:uid="{00000000-0005-0000-0000-0000D1440000}"/>
    <cellStyle name="Migliaia 48 3 6 3" xfId="17786" xr:uid="{00000000-0005-0000-0000-0000D2440000}"/>
    <cellStyle name="Migliaia 48 3 6 4" xfId="23088" xr:uid="{00000000-0005-0000-0000-0000D3440000}"/>
    <cellStyle name="Migliaia 48 3 7" xfId="4218" xr:uid="{00000000-0005-0000-0000-0000D4440000}"/>
    <cellStyle name="Migliaia 48 3 7 2" xfId="14620" xr:uid="{00000000-0005-0000-0000-0000D5440000}"/>
    <cellStyle name="Migliaia 48 3 7 2 2" xfId="20438" xr:uid="{00000000-0005-0000-0000-0000D6440000}"/>
    <cellStyle name="Migliaia 48 3 7 2 3" xfId="25740" xr:uid="{00000000-0005-0000-0000-0000D7440000}"/>
    <cellStyle name="Migliaia 48 3 7 3" xfId="17787" xr:uid="{00000000-0005-0000-0000-0000D8440000}"/>
    <cellStyle name="Migliaia 48 3 7 4" xfId="23089" xr:uid="{00000000-0005-0000-0000-0000D9440000}"/>
    <cellStyle name="Migliaia 48 3 8" xfId="4219" xr:uid="{00000000-0005-0000-0000-0000DA440000}"/>
    <cellStyle name="Migliaia 48 3 8 2" xfId="14621" xr:uid="{00000000-0005-0000-0000-0000DB440000}"/>
    <cellStyle name="Migliaia 48 3 8 2 2" xfId="20439" xr:uid="{00000000-0005-0000-0000-0000DC440000}"/>
    <cellStyle name="Migliaia 48 3 8 2 3" xfId="25741" xr:uid="{00000000-0005-0000-0000-0000DD440000}"/>
    <cellStyle name="Migliaia 48 3 8 3" xfId="17788" xr:uid="{00000000-0005-0000-0000-0000DE440000}"/>
    <cellStyle name="Migliaia 48 3 8 4" xfId="23090"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2" xr:uid="{00000000-0005-0000-0000-0000E3440000}"/>
    <cellStyle name="Migliaia 48 4 2 2 2 2" xfId="20440" xr:uid="{00000000-0005-0000-0000-0000E4440000}"/>
    <cellStyle name="Migliaia 48 4 2 2 2 3" xfId="25742" xr:uid="{00000000-0005-0000-0000-0000E5440000}"/>
    <cellStyle name="Migliaia 48 4 2 2 3" xfId="17789" xr:uid="{00000000-0005-0000-0000-0000E6440000}"/>
    <cellStyle name="Migliaia 48 4 2 2 4" xfId="23091" xr:uid="{00000000-0005-0000-0000-0000E7440000}"/>
    <cellStyle name="Migliaia 48 4 2 3" xfId="4223" xr:uid="{00000000-0005-0000-0000-0000E8440000}"/>
    <cellStyle name="Migliaia 48 4 2 3 2" xfId="14623" xr:uid="{00000000-0005-0000-0000-0000E9440000}"/>
    <cellStyle name="Migliaia 48 4 2 3 2 2" xfId="20441" xr:uid="{00000000-0005-0000-0000-0000EA440000}"/>
    <cellStyle name="Migliaia 48 4 2 3 2 3" xfId="25743" xr:uid="{00000000-0005-0000-0000-0000EB440000}"/>
    <cellStyle name="Migliaia 48 4 2 3 3" xfId="17790" xr:uid="{00000000-0005-0000-0000-0000EC440000}"/>
    <cellStyle name="Migliaia 48 4 2 3 4" xfId="23092" xr:uid="{00000000-0005-0000-0000-0000ED440000}"/>
    <cellStyle name="Migliaia 48 4 3" xfId="4224" xr:uid="{00000000-0005-0000-0000-0000EE440000}"/>
    <cellStyle name="Migliaia 48 4 3 2" xfId="14624" xr:uid="{00000000-0005-0000-0000-0000EF440000}"/>
    <cellStyle name="Migliaia 48 4 3 2 2" xfId="20442" xr:uid="{00000000-0005-0000-0000-0000F0440000}"/>
    <cellStyle name="Migliaia 48 4 3 2 3" xfId="25744" xr:uid="{00000000-0005-0000-0000-0000F1440000}"/>
    <cellStyle name="Migliaia 48 4 3 3" xfId="17791" xr:uid="{00000000-0005-0000-0000-0000F2440000}"/>
    <cellStyle name="Migliaia 48 4 3 4" xfId="23093" xr:uid="{00000000-0005-0000-0000-0000F3440000}"/>
    <cellStyle name="Migliaia 48 4 4" xfId="4225" xr:uid="{00000000-0005-0000-0000-0000F4440000}"/>
    <cellStyle name="Migliaia 48 4 4 2" xfId="14625" xr:uid="{00000000-0005-0000-0000-0000F5440000}"/>
    <cellStyle name="Migliaia 48 4 4 2 2" xfId="20443" xr:uid="{00000000-0005-0000-0000-0000F6440000}"/>
    <cellStyle name="Migliaia 48 4 4 2 3" xfId="25745" xr:uid="{00000000-0005-0000-0000-0000F7440000}"/>
    <cellStyle name="Migliaia 48 4 4 3" xfId="17792" xr:uid="{00000000-0005-0000-0000-0000F8440000}"/>
    <cellStyle name="Migliaia 48 4 4 4" xfId="23094" xr:uid="{00000000-0005-0000-0000-0000F9440000}"/>
    <cellStyle name="Migliaia 48 4 5" xfId="4226" xr:uid="{00000000-0005-0000-0000-0000FA440000}"/>
    <cellStyle name="Migliaia 48 4 5 2" xfId="14626" xr:uid="{00000000-0005-0000-0000-0000FB440000}"/>
    <cellStyle name="Migliaia 48 4 5 2 2" xfId="20444" xr:uid="{00000000-0005-0000-0000-0000FC440000}"/>
    <cellStyle name="Migliaia 48 4 5 2 3" xfId="25746" xr:uid="{00000000-0005-0000-0000-0000FD440000}"/>
    <cellStyle name="Migliaia 48 4 5 3" xfId="17793" xr:uid="{00000000-0005-0000-0000-0000FE440000}"/>
    <cellStyle name="Migliaia 48 4 5 4" xfId="23095" xr:uid="{00000000-0005-0000-0000-0000FF440000}"/>
    <cellStyle name="Migliaia 48 4 6" xfId="4227" xr:uid="{00000000-0005-0000-0000-000000450000}"/>
    <cellStyle name="Migliaia 48 4 6 2" xfId="14627" xr:uid="{00000000-0005-0000-0000-000001450000}"/>
    <cellStyle name="Migliaia 48 4 6 2 2" xfId="20445" xr:uid="{00000000-0005-0000-0000-000002450000}"/>
    <cellStyle name="Migliaia 48 4 6 2 3" xfId="25747" xr:uid="{00000000-0005-0000-0000-000003450000}"/>
    <cellStyle name="Migliaia 48 4 6 3" xfId="17794" xr:uid="{00000000-0005-0000-0000-000004450000}"/>
    <cellStyle name="Migliaia 48 4 6 4" xfId="23096" xr:uid="{00000000-0005-0000-0000-000005450000}"/>
    <cellStyle name="Migliaia 48 4 7" xfId="4228" xr:uid="{00000000-0005-0000-0000-000006450000}"/>
    <cellStyle name="Migliaia 48 4 7 2" xfId="14628" xr:uid="{00000000-0005-0000-0000-000007450000}"/>
    <cellStyle name="Migliaia 48 4 7 2 2" xfId="20446" xr:uid="{00000000-0005-0000-0000-000008450000}"/>
    <cellStyle name="Migliaia 48 4 7 2 3" xfId="25748" xr:uid="{00000000-0005-0000-0000-000009450000}"/>
    <cellStyle name="Migliaia 48 4 7 3" xfId="17795" xr:uid="{00000000-0005-0000-0000-00000A450000}"/>
    <cellStyle name="Migliaia 48 4 7 4" xfId="23097" xr:uid="{00000000-0005-0000-0000-00000B450000}"/>
    <cellStyle name="Migliaia 48 5" xfId="4229" xr:uid="{00000000-0005-0000-0000-00000C450000}"/>
    <cellStyle name="Migliaia 48 5 2" xfId="4230" xr:uid="{00000000-0005-0000-0000-00000D450000}"/>
    <cellStyle name="Migliaia 48 5 2 2" xfId="14629" xr:uid="{00000000-0005-0000-0000-00000E450000}"/>
    <cellStyle name="Migliaia 48 5 2 2 2" xfId="20447" xr:uid="{00000000-0005-0000-0000-00000F450000}"/>
    <cellStyle name="Migliaia 48 5 2 2 3" xfId="25749" xr:uid="{00000000-0005-0000-0000-000010450000}"/>
    <cellStyle name="Migliaia 48 5 2 3" xfId="17796" xr:uid="{00000000-0005-0000-0000-000011450000}"/>
    <cellStyle name="Migliaia 48 5 2 4" xfId="23098" xr:uid="{00000000-0005-0000-0000-000012450000}"/>
    <cellStyle name="Migliaia 48 5 3" xfId="4231" xr:uid="{00000000-0005-0000-0000-000013450000}"/>
    <cellStyle name="Migliaia 48 5 3 2" xfId="14630" xr:uid="{00000000-0005-0000-0000-000014450000}"/>
    <cellStyle name="Migliaia 48 5 3 2 2" xfId="20448" xr:uid="{00000000-0005-0000-0000-000015450000}"/>
    <cellStyle name="Migliaia 48 5 3 2 3" xfId="25750" xr:uid="{00000000-0005-0000-0000-000016450000}"/>
    <cellStyle name="Migliaia 48 5 3 3" xfId="17797" xr:uid="{00000000-0005-0000-0000-000017450000}"/>
    <cellStyle name="Migliaia 48 5 3 4" xfId="23099" xr:uid="{00000000-0005-0000-0000-000018450000}"/>
    <cellStyle name="Migliaia 48 5 4" xfId="4232" xr:uid="{00000000-0005-0000-0000-000019450000}"/>
    <cellStyle name="Migliaia 48 5 4 2" xfId="14631" xr:uid="{00000000-0005-0000-0000-00001A450000}"/>
    <cellStyle name="Migliaia 48 5 4 2 2" xfId="20449" xr:uid="{00000000-0005-0000-0000-00001B450000}"/>
    <cellStyle name="Migliaia 48 5 4 2 3" xfId="25751" xr:uid="{00000000-0005-0000-0000-00001C450000}"/>
    <cellStyle name="Migliaia 48 5 4 3" xfId="17798" xr:uid="{00000000-0005-0000-0000-00001D450000}"/>
    <cellStyle name="Migliaia 48 5 4 4" xfId="23100" xr:uid="{00000000-0005-0000-0000-00001E450000}"/>
    <cellStyle name="Migliaia 48 5 5" xfId="4233" xr:uid="{00000000-0005-0000-0000-00001F450000}"/>
    <cellStyle name="Migliaia 48 5 5 2" xfId="14632" xr:uid="{00000000-0005-0000-0000-000020450000}"/>
    <cellStyle name="Migliaia 48 5 5 2 2" xfId="20450" xr:uid="{00000000-0005-0000-0000-000021450000}"/>
    <cellStyle name="Migliaia 48 5 5 2 3" xfId="25752" xr:uid="{00000000-0005-0000-0000-000022450000}"/>
    <cellStyle name="Migliaia 48 5 5 3" xfId="17799" xr:uid="{00000000-0005-0000-0000-000023450000}"/>
    <cellStyle name="Migliaia 48 5 5 4" xfId="23101" xr:uid="{00000000-0005-0000-0000-000024450000}"/>
    <cellStyle name="Migliaia 48 5 6" xfId="4234" xr:uid="{00000000-0005-0000-0000-000025450000}"/>
    <cellStyle name="Migliaia 48 5 6 2" xfId="14633" xr:uid="{00000000-0005-0000-0000-000026450000}"/>
    <cellStyle name="Migliaia 48 5 6 2 2" xfId="20451" xr:uid="{00000000-0005-0000-0000-000027450000}"/>
    <cellStyle name="Migliaia 48 5 6 2 3" xfId="25753" xr:uid="{00000000-0005-0000-0000-000028450000}"/>
    <cellStyle name="Migliaia 48 5 6 3" xfId="17800" xr:uid="{00000000-0005-0000-0000-000029450000}"/>
    <cellStyle name="Migliaia 48 5 6 4" xfId="23102" xr:uid="{00000000-0005-0000-0000-00002A450000}"/>
    <cellStyle name="Migliaia 48 6" xfId="4235" xr:uid="{00000000-0005-0000-0000-00002B450000}"/>
    <cellStyle name="Migliaia 48 6 2" xfId="12279" xr:uid="{00000000-0005-0000-0000-00002C450000}"/>
    <cellStyle name="Migliaia 48 6 3" xfId="12280" xr:uid="{00000000-0005-0000-0000-00002D450000}"/>
    <cellStyle name="Migliaia 48 6 3 2" xfId="15759" xr:uid="{00000000-0005-0000-0000-00002E450000}"/>
    <cellStyle name="Migliaia 48 6 3 2 2" xfId="21105" xr:uid="{00000000-0005-0000-0000-00002F450000}"/>
    <cellStyle name="Migliaia 48 6 3 2 3" xfId="26407" xr:uid="{00000000-0005-0000-0000-000030450000}"/>
    <cellStyle name="Migliaia 48 6 3 3" xfId="18454" xr:uid="{00000000-0005-0000-0000-000031450000}"/>
    <cellStyle name="Migliaia 48 6 3 4" xfId="23756" xr:uid="{00000000-0005-0000-0000-000032450000}"/>
    <cellStyle name="Migliaia 48 6 4" xfId="14634" xr:uid="{00000000-0005-0000-0000-000033450000}"/>
    <cellStyle name="Migliaia 48 6 4 2" xfId="20452" xr:uid="{00000000-0005-0000-0000-000034450000}"/>
    <cellStyle name="Migliaia 48 6 4 3" xfId="25754" xr:uid="{00000000-0005-0000-0000-000035450000}"/>
    <cellStyle name="Migliaia 48 6 5" xfId="17801" xr:uid="{00000000-0005-0000-0000-000036450000}"/>
    <cellStyle name="Migliaia 48 6 6" xfId="23103" xr:uid="{00000000-0005-0000-0000-000037450000}"/>
    <cellStyle name="Migliaia 48 7" xfId="4236" xr:uid="{00000000-0005-0000-0000-000038450000}"/>
    <cellStyle name="Migliaia 48 7 2" xfId="12281" xr:uid="{00000000-0005-0000-0000-000039450000}"/>
    <cellStyle name="Migliaia 48 7 2 2" xfId="15760" xr:uid="{00000000-0005-0000-0000-00003A450000}"/>
    <cellStyle name="Migliaia 48 7 2 2 2" xfId="21106" xr:uid="{00000000-0005-0000-0000-00003B450000}"/>
    <cellStyle name="Migliaia 48 7 2 2 3" xfId="26408" xr:uid="{00000000-0005-0000-0000-00003C450000}"/>
    <cellStyle name="Migliaia 48 7 2 3" xfId="18455" xr:uid="{00000000-0005-0000-0000-00003D450000}"/>
    <cellStyle name="Migliaia 48 7 2 4" xfId="23757" xr:uid="{00000000-0005-0000-0000-00003E450000}"/>
    <cellStyle name="Migliaia 48 7 3" xfId="14635" xr:uid="{00000000-0005-0000-0000-00003F450000}"/>
    <cellStyle name="Migliaia 48 7 3 2" xfId="20453" xr:uid="{00000000-0005-0000-0000-000040450000}"/>
    <cellStyle name="Migliaia 48 7 3 3" xfId="25755" xr:uid="{00000000-0005-0000-0000-000041450000}"/>
    <cellStyle name="Migliaia 48 7 4" xfId="17802" xr:uid="{00000000-0005-0000-0000-000042450000}"/>
    <cellStyle name="Migliaia 48 7 5" xfId="23104" xr:uid="{00000000-0005-0000-0000-000043450000}"/>
    <cellStyle name="Migliaia 48 8" xfId="4237" xr:uid="{00000000-0005-0000-0000-000044450000}"/>
    <cellStyle name="Migliaia 48 8 2" xfId="12282" xr:uid="{00000000-0005-0000-0000-000045450000}"/>
    <cellStyle name="Migliaia 48 8 2 2" xfId="15761" xr:uid="{00000000-0005-0000-0000-000046450000}"/>
    <cellStyle name="Migliaia 48 8 2 2 2" xfId="21107" xr:uid="{00000000-0005-0000-0000-000047450000}"/>
    <cellStyle name="Migliaia 48 8 2 2 3" xfId="26409" xr:uid="{00000000-0005-0000-0000-000048450000}"/>
    <cellStyle name="Migliaia 48 8 2 3" xfId="18456" xr:uid="{00000000-0005-0000-0000-000049450000}"/>
    <cellStyle name="Migliaia 48 8 2 4" xfId="23758" xr:uid="{00000000-0005-0000-0000-00004A450000}"/>
    <cellStyle name="Migliaia 48 8 3" xfId="14636" xr:uid="{00000000-0005-0000-0000-00004B450000}"/>
    <cellStyle name="Migliaia 48 8 3 2" xfId="20454" xr:uid="{00000000-0005-0000-0000-00004C450000}"/>
    <cellStyle name="Migliaia 48 8 3 3" xfId="25756" xr:uid="{00000000-0005-0000-0000-00004D450000}"/>
    <cellStyle name="Migliaia 48 8 4" xfId="17803" xr:uid="{00000000-0005-0000-0000-00004E450000}"/>
    <cellStyle name="Migliaia 48 8 5" xfId="23105" xr:uid="{00000000-0005-0000-0000-00004F450000}"/>
    <cellStyle name="Migliaia 48 9" xfId="4238" xr:uid="{00000000-0005-0000-0000-000050450000}"/>
    <cellStyle name="Migliaia 48 9 2" xfId="14637" xr:uid="{00000000-0005-0000-0000-000051450000}"/>
    <cellStyle name="Migliaia 48 9 2 2" xfId="20455" xr:uid="{00000000-0005-0000-0000-000052450000}"/>
    <cellStyle name="Migliaia 48 9 2 3" xfId="25757" xr:uid="{00000000-0005-0000-0000-000053450000}"/>
    <cellStyle name="Migliaia 48 9 3" xfId="17804" xr:uid="{00000000-0005-0000-0000-000054450000}"/>
    <cellStyle name="Migliaia 48 9 4" xfId="23106" xr:uid="{00000000-0005-0000-0000-000055450000}"/>
    <cellStyle name="Migliaia 49" xfId="336" xr:uid="{00000000-0005-0000-0000-000056450000}"/>
    <cellStyle name="Migliaia 49 10" xfId="14638" xr:uid="{00000000-0005-0000-0000-000057450000}"/>
    <cellStyle name="Migliaia 49 10 2" xfId="20456" xr:uid="{00000000-0005-0000-0000-000058450000}"/>
    <cellStyle name="Migliaia 49 10 3" xfId="25758" xr:uid="{00000000-0005-0000-0000-000059450000}"/>
    <cellStyle name="Migliaia 49 11" xfId="17805" xr:uid="{00000000-0005-0000-0000-00005A450000}"/>
    <cellStyle name="Migliaia 49 12" xfId="23107"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9" xr:uid="{00000000-0005-0000-0000-000060450000}"/>
    <cellStyle name="Migliaia 49 2 2 2 2 2" xfId="20457" xr:uid="{00000000-0005-0000-0000-000061450000}"/>
    <cellStyle name="Migliaia 49 2 2 2 2 3" xfId="25759" xr:uid="{00000000-0005-0000-0000-000062450000}"/>
    <cellStyle name="Migliaia 49 2 2 2 3" xfId="17806" xr:uid="{00000000-0005-0000-0000-000063450000}"/>
    <cellStyle name="Migliaia 49 2 2 2 4" xfId="23108" xr:uid="{00000000-0005-0000-0000-000064450000}"/>
    <cellStyle name="Migliaia 49 2 2 3" xfId="12283" xr:uid="{00000000-0005-0000-0000-000065450000}"/>
    <cellStyle name="Migliaia 49 2 2 3 2" xfId="15762" xr:uid="{00000000-0005-0000-0000-000066450000}"/>
    <cellStyle name="Migliaia 49 2 2 3 2 2" xfId="21108" xr:uid="{00000000-0005-0000-0000-000067450000}"/>
    <cellStyle name="Migliaia 49 2 2 3 2 3" xfId="26410" xr:uid="{00000000-0005-0000-0000-000068450000}"/>
    <cellStyle name="Migliaia 49 2 2 3 3" xfId="18457" xr:uid="{00000000-0005-0000-0000-000069450000}"/>
    <cellStyle name="Migliaia 49 2 2 3 4" xfId="23759" xr:uid="{00000000-0005-0000-0000-00006A450000}"/>
    <cellStyle name="Migliaia 49 2 3" xfId="4243" xr:uid="{00000000-0005-0000-0000-00006B450000}"/>
    <cellStyle name="Migliaia 49 2 3 2" xfId="12284" xr:uid="{00000000-0005-0000-0000-00006C450000}"/>
    <cellStyle name="Migliaia 49 2 3 2 2" xfId="15763" xr:uid="{00000000-0005-0000-0000-00006D450000}"/>
    <cellStyle name="Migliaia 49 2 3 2 2 2" xfId="21109" xr:uid="{00000000-0005-0000-0000-00006E450000}"/>
    <cellStyle name="Migliaia 49 2 3 2 2 3" xfId="26411" xr:uid="{00000000-0005-0000-0000-00006F450000}"/>
    <cellStyle name="Migliaia 49 2 3 2 3" xfId="18458" xr:uid="{00000000-0005-0000-0000-000070450000}"/>
    <cellStyle name="Migliaia 49 2 3 2 4" xfId="23760" xr:uid="{00000000-0005-0000-0000-000071450000}"/>
    <cellStyle name="Migliaia 49 2 3 3" xfId="14640" xr:uid="{00000000-0005-0000-0000-000072450000}"/>
    <cellStyle name="Migliaia 49 2 3 3 2" xfId="20458" xr:uid="{00000000-0005-0000-0000-000073450000}"/>
    <cellStyle name="Migliaia 49 2 3 3 3" xfId="25760" xr:uid="{00000000-0005-0000-0000-000074450000}"/>
    <cellStyle name="Migliaia 49 2 3 4" xfId="17807" xr:uid="{00000000-0005-0000-0000-000075450000}"/>
    <cellStyle name="Migliaia 49 2 3 5" xfId="23109" xr:uid="{00000000-0005-0000-0000-000076450000}"/>
    <cellStyle name="Migliaia 49 2 4" xfId="4244" xr:uid="{00000000-0005-0000-0000-000077450000}"/>
    <cellStyle name="Migliaia 49 2 4 2" xfId="14641" xr:uid="{00000000-0005-0000-0000-000078450000}"/>
    <cellStyle name="Migliaia 49 2 4 2 2" xfId="20459" xr:uid="{00000000-0005-0000-0000-000079450000}"/>
    <cellStyle name="Migliaia 49 2 4 2 3" xfId="25761" xr:uid="{00000000-0005-0000-0000-00007A450000}"/>
    <cellStyle name="Migliaia 49 2 4 3" xfId="17808" xr:uid="{00000000-0005-0000-0000-00007B450000}"/>
    <cellStyle name="Migliaia 49 2 4 4" xfId="23110" xr:uid="{00000000-0005-0000-0000-00007C450000}"/>
    <cellStyle name="Migliaia 49 2 5" xfId="4245" xr:uid="{00000000-0005-0000-0000-00007D450000}"/>
    <cellStyle name="Migliaia 49 2 5 2" xfId="14642" xr:uid="{00000000-0005-0000-0000-00007E450000}"/>
    <cellStyle name="Migliaia 49 2 5 2 2" xfId="20460" xr:uid="{00000000-0005-0000-0000-00007F450000}"/>
    <cellStyle name="Migliaia 49 2 5 2 3" xfId="25762" xr:uid="{00000000-0005-0000-0000-000080450000}"/>
    <cellStyle name="Migliaia 49 2 5 3" xfId="17809" xr:uid="{00000000-0005-0000-0000-000081450000}"/>
    <cellStyle name="Migliaia 49 2 5 4" xfId="23111" xr:uid="{00000000-0005-0000-0000-000082450000}"/>
    <cellStyle name="Migliaia 49 2 6" xfId="4246" xr:uid="{00000000-0005-0000-0000-000083450000}"/>
    <cellStyle name="Migliaia 49 2 6 2" xfId="14643" xr:uid="{00000000-0005-0000-0000-000084450000}"/>
    <cellStyle name="Migliaia 49 2 6 2 2" xfId="20461" xr:uid="{00000000-0005-0000-0000-000085450000}"/>
    <cellStyle name="Migliaia 49 2 6 2 3" xfId="25763" xr:uid="{00000000-0005-0000-0000-000086450000}"/>
    <cellStyle name="Migliaia 49 2 6 3" xfId="17810" xr:uid="{00000000-0005-0000-0000-000087450000}"/>
    <cellStyle name="Migliaia 49 2 6 4" xfId="23112"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4" xr:uid="{00000000-0005-0000-0000-00008E450000}"/>
    <cellStyle name="Migliaia 49 3 2 2 2 2 2" xfId="20462" xr:uid="{00000000-0005-0000-0000-00008F450000}"/>
    <cellStyle name="Migliaia 49 3 2 2 2 2 3" xfId="25764" xr:uid="{00000000-0005-0000-0000-000090450000}"/>
    <cellStyle name="Migliaia 49 3 2 2 2 3" xfId="17811" xr:uid="{00000000-0005-0000-0000-000091450000}"/>
    <cellStyle name="Migliaia 49 3 2 2 2 4" xfId="23113" xr:uid="{00000000-0005-0000-0000-000092450000}"/>
    <cellStyle name="Migliaia 49 3 2 3" xfId="4251" xr:uid="{00000000-0005-0000-0000-000093450000}"/>
    <cellStyle name="Migliaia 49 3 2 3 2" xfId="14645" xr:uid="{00000000-0005-0000-0000-000094450000}"/>
    <cellStyle name="Migliaia 49 3 2 3 2 2" xfId="20463" xr:uid="{00000000-0005-0000-0000-000095450000}"/>
    <cellStyle name="Migliaia 49 3 2 3 2 3" xfId="25765" xr:uid="{00000000-0005-0000-0000-000096450000}"/>
    <cellStyle name="Migliaia 49 3 2 3 3" xfId="17812" xr:uid="{00000000-0005-0000-0000-000097450000}"/>
    <cellStyle name="Migliaia 49 3 2 3 4" xfId="23114" xr:uid="{00000000-0005-0000-0000-000098450000}"/>
    <cellStyle name="Migliaia 49 3 2 4" xfId="4252" xr:uid="{00000000-0005-0000-0000-000099450000}"/>
    <cellStyle name="Migliaia 49 3 2 4 2" xfId="14646" xr:uid="{00000000-0005-0000-0000-00009A450000}"/>
    <cellStyle name="Migliaia 49 3 2 4 2 2" xfId="20464" xr:uid="{00000000-0005-0000-0000-00009B450000}"/>
    <cellStyle name="Migliaia 49 3 2 4 2 3" xfId="25766" xr:uid="{00000000-0005-0000-0000-00009C450000}"/>
    <cellStyle name="Migliaia 49 3 2 4 3" xfId="17813" xr:uid="{00000000-0005-0000-0000-00009D450000}"/>
    <cellStyle name="Migliaia 49 3 2 4 4" xfId="23115" xr:uid="{00000000-0005-0000-0000-00009E450000}"/>
    <cellStyle name="Migliaia 49 3 2 5" xfId="4253" xr:uid="{00000000-0005-0000-0000-00009F450000}"/>
    <cellStyle name="Migliaia 49 3 2 5 2" xfId="14647" xr:uid="{00000000-0005-0000-0000-0000A0450000}"/>
    <cellStyle name="Migliaia 49 3 2 5 2 2" xfId="20465" xr:uid="{00000000-0005-0000-0000-0000A1450000}"/>
    <cellStyle name="Migliaia 49 3 2 5 2 3" xfId="25767" xr:uid="{00000000-0005-0000-0000-0000A2450000}"/>
    <cellStyle name="Migliaia 49 3 2 5 3" xfId="17814" xr:uid="{00000000-0005-0000-0000-0000A3450000}"/>
    <cellStyle name="Migliaia 49 3 2 5 4" xfId="23116" xr:uid="{00000000-0005-0000-0000-0000A4450000}"/>
    <cellStyle name="Migliaia 49 3 2 6" xfId="4254" xr:uid="{00000000-0005-0000-0000-0000A5450000}"/>
    <cellStyle name="Migliaia 49 3 2 6 2" xfId="14648" xr:uid="{00000000-0005-0000-0000-0000A6450000}"/>
    <cellStyle name="Migliaia 49 3 2 6 2 2" xfId="20466" xr:uid="{00000000-0005-0000-0000-0000A7450000}"/>
    <cellStyle name="Migliaia 49 3 2 6 2 3" xfId="25768" xr:uid="{00000000-0005-0000-0000-0000A8450000}"/>
    <cellStyle name="Migliaia 49 3 2 6 3" xfId="17815" xr:uid="{00000000-0005-0000-0000-0000A9450000}"/>
    <cellStyle name="Migliaia 49 3 2 6 4" xfId="23117" xr:uid="{00000000-0005-0000-0000-0000AA450000}"/>
    <cellStyle name="Migliaia 49 3 3" xfId="4255" xr:uid="{00000000-0005-0000-0000-0000AB450000}"/>
    <cellStyle name="Migliaia 49 3 3 2" xfId="4256" xr:uid="{00000000-0005-0000-0000-0000AC450000}"/>
    <cellStyle name="Migliaia 49 3 3 2 2" xfId="14650" xr:uid="{00000000-0005-0000-0000-0000AD450000}"/>
    <cellStyle name="Migliaia 49 3 3 2 2 2" xfId="20468" xr:uid="{00000000-0005-0000-0000-0000AE450000}"/>
    <cellStyle name="Migliaia 49 3 3 2 2 3" xfId="25770" xr:uid="{00000000-0005-0000-0000-0000AF450000}"/>
    <cellStyle name="Migliaia 49 3 3 2 3" xfId="17817" xr:uid="{00000000-0005-0000-0000-0000B0450000}"/>
    <cellStyle name="Migliaia 49 3 3 2 4" xfId="23119" xr:uid="{00000000-0005-0000-0000-0000B1450000}"/>
    <cellStyle name="Migliaia 49 3 3 3" xfId="4257" xr:uid="{00000000-0005-0000-0000-0000B2450000}"/>
    <cellStyle name="Migliaia 49 3 3 3 2" xfId="14651" xr:uid="{00000000-0005-0000-0000-0000B3450000}"/>
    <cellStyle name="Migliaia 49 3 3 3 2 2" xfId="20469" xr:uid="{00000000-0005-0000-0000-0000B4450000}"/>
    <cellStyle name="Migliaia 49 3 3 3 2 3" xfId="25771" xr:uid="{00000000-0005-0000-0000-0000B5450000}"/>
    <cellStyle name="Migliaia 49 3 3 3 3" xfId="17818" xr:uid="{00000000-0005-0000-0000-0000B6450000}"/>
    <cellStyle name="Migliaia 49 3 3 3 4" xfId="23120" xr:uid="{00000000-0005-0000-0000-0000B7450000}"/>
    <cellStyle name="Migliaia 49 3 3 4" xfId="4258" xr:uid="{00000000-0005-0000-0000-0000B8450000}"/>
    <cellStyle name="Migliaia 49 3 3 4 2" xfId="14652" xr:uid="{00000000-0005-0000-0000-0000B9450000}"/>
    <cellStyle name="Migliaia 49 3 3 4 2 2" xfId="20470" xr:uid="{00000000-0005-0000-0000-0000BA450000}"/>
    <cellStyle name="Migliaia 49 3 3 4 2 3" xfId="25772" xr:uid="{00000000-0005-0000-0000-0000BB450000}"/>
    <cellStyle name="Migliaia 49 3 3 4 3" xfId="17819" xr:uid="{00000000-0005-0000-0000-0000BC450000}"/>
    <cellStyle name="Migliaia 49 3 3 4 4" xfId="23121" xr:uid="{00000000-0005-0000-0000-0000BD450000}"/>
    <cellStyle name="Migliaia 49 3 3 5" xfId="4259" xr:uid="{00000000-0005-0000-0000-0000BE450000}"/>
    <cellStyle name="Migliaia 49 3 3 5 2" xfId="14653" xr:uid="{00000000-0005-0000-0000-0000BF450000}"/>
    <cellStyle name="Migliaia 49 3 3 5 2 2" xfId="20471" xr:uid="{00000000-0005-0000-0000-0000C0450000}"/>
    <cellStyle name="Migliaia 49 3 3 5 2 3" xfId="25773" xr:uid="{00000000-0005-0000-0000-0000C1450000}"/>
    <cellStyle name="Migliaia 49 3 3 5 3" xfId="17820" xr:uid="{00000000-0005-0000-0000-0000C2450000}"/>
    <cellStyle name="Migliaia 49 3 3 5 4" xfId="23122" xr:uid="{00000000-0005-0000-0000-0000C3450000}"/>
    <cellStyle name="Migliaia 49 3 3 6" xfId="14649" xr:uid="{00000000-0005-0000-0000-0000C4450000}"/>
    <cellStyle name="Migliaia 49 3 3 6 2" xfId="20467" xr:uid="{00000000-0005-0000-0000-0000C5450000}"/>
    <cellStyle name="Migliaia 49 3 3 6 3" xfId="25769" xr:uid="{00000000-0005-0000-0000-0000C6450000}"/>
    <cellStyle name="Migliaia 49 3 3 7" xfId="17816" xr:uid="{00000000-0005-0000-0000-0000C7450000}"/>
    <cellStyle name="Migliaia 49 3 3 8" xfId="23118" xr:uid="{00000000-0005-0000-0000-0000C8450000}"/>
    <cellStyle name="Migliaia 49 3 4" xfId="4260" xr:uid="{00000000-0005-0000-0000-0000C9450000}"/>
    <cellStyle name="Migliaia 49 3 4 2" xfId="12285" xr:uid="{00000000-0005-0000-0000-0000CA450000}"/>
    <cellStyle name="Migliaia 49 3 4 3" xfId="12286" xr:uid="{00000000-0005-0000-0000-0000CB450000}"/>
    <cellStyle name="Migliaia 49 3 4 3 2" xfId="15764" xr:uid="{00000000-0005-0000-0000-0000CC450000}"/>
    <cellStyle name="Migliaia 49 3 4 3 2 2" xfId="21110" xr:uid="{00000000-0005-0000-0000-0000CD450000}"/>
    <cellStyle name="Migliaia 49 3 4 3 2 3" xfId="26412" xr:uid="{00000000-0005-0000-0000-0000CE450000}"/>
    <cellStyle name="Migliaia 49 3 4 3 3" xfId="18459" xr:uid="{00000000-0005-0000-0000-0000CF450000}"/>
    <cellStyle name="Migliaia 49 3 4 3 4" xfId="23761" xr:uid="{00000000-0005-0000-0000-0000D0450000}"/>
    <cellStyle name="Migliaia 49 3 4 4" xfId="14654" xr:uid="{00000000-0005-0000-0000-0000D1450000}"/>
    <cellStyle name="Migliaia 49 3 4 4 2" xfId="20472" xr:uid="{00000000-0005-0000-0000-0000D2450000}"/>
    <cellStyle name="Migliaia 49 3 4 4 3" xfId="25774" xr:uid="{00000000-0005-0000-0000-0000D3450000}"/>
    <cellStyle name="Migliaia 49 3 4 5" xfId="17821" xr:uid="{00000000-0005-0000-0000-0000D4450000}"/>
    <cellStyle name="Migliaia 49 3 4 6" xfId="23123" xr:uid="{00000000-0005-0000-0000-0000D5450000}"/>
    <cellStyle name="Migliaia 49 3 5" xfId="4261" xr:uid="{00000000-0005-0000-0000-0000D6450000}"/>
    <cellStyle name="Migliaia 49 3 5 2" xfId="12287" xr:uid="{00000000-0005-0000-0000-0000D7450000}"/>
    <cellStyle name="Migliaia 49 3 5 2 2" xfId="15765" xr:uid="{00000000-0005-0000-0000-0000D8450000}"/>
    <cellStyle name="Migliaia 49 3 5 2 2 2" xfId="21111" xr:uid="{00000000-0005-0000-0000-0000D9450000}"/>
    <cellStyle name="Migliaia 49 3 5 2 2 3" xfId="26413" xr:uid="{00000000-0005-0000-0000-0000DA450000}"/>
    <cellStyle name="Migliaia 49 3 5 2 3" xfId="18460" xr:uid="{00000000-0005-0000-0000-0000DB450000}"/>
    <cellStyle name="Migliaia 49 3 5 2 4" xfId="23762" xr:uid="{00000000-0005-0000-0000-0000DC450000}"/>
    <cellStyle name="Migliaia 49 3 5 3" xfId="14655" xr:uid="{00000000-0005-0000-0000-0000DD450000}"/>
    <cellStyle name="Migliaia 49 3 5 3 2" xfId="20473" xr:uid="{00000000-0005-0000-0000-0000DE450000}"/>
    <cellStyle name="Migliaia 49 3 5 3 3" xfId="25775" xr:uid="{00000000-0005-0000-0000-0000DF450000}"/>
    <cellStyle name="Migliaia 49 3 5 4" xfId="17822" xr:uid="{00000000-0005-0000-0000-0000E0450000}"/>
    <cellStyle name="Migliaia 49 3 5 5" xfId="23124" xr:uid="{00000000-0005-0000-0000-0000E1450000}"/>
    <cellStyle name="Migliaia 49 3 6" xfId="4262" xr:uid="{00000000-0005-0000-0000-0000E2450000}"/>
    <cellStyle name="Migliaia 49 3 6 2" xfId="14656" xr:uid="{00000000-0005-0000-0000-0000E3450000}"/>
    <cellStyle name="Migliaia 49 3 6 2 2" xfId="20474" xr:uid="{00000000-0005-0000-0000-0000E4450000}"/>
    <cellStyle name="Migliaia 49 3 6 2 3" xfId="25776" xr:uid="{00000000-0005-0000-0000-0000E5450000}"/>
    <cellStyle name="Migliaia 49 3 6 3" xfId="17823" xr:uid="{00000000-0005-0000-0000-0000E6450000}"/>
    <cellStyle name="Migliaia 49 3 6 4" xfId="23125" xr:uid="{00000000-0005-0000-0000-0000E7450000}"/>
    <cellStyle name="Migliaia 49 3 7" xfId="4263" xr:uid="{00000000-0005-0000-0000-0000E8450000}"/>
    <cellStyle name="Migliaia 49 3 7 2" xfId="14657" xr:uid="{00000000-0005-0000-0000-0000E9450000}"/>
    <cellStyle name="Migliaia 49 3 7 2 2" xfId="20475" xr:uid="{00000000-0005-0000-0000-0000EA450000}"/>
    <cellStyle name="Migliaia 49 3 7 2 3" xfId="25777" xr:uid="{00000000-0005-0000-0000-0000EB450000}"/>
    <cellStyle name="Migliaia 49 3 7 3" xfId="17824" xr:uid="{00000000-0005-0000-0000-0000EC450000}"/>
    <cellStyle name="Migliaia 49 3 7 4" xfId="23126" xr:uid="{00000000-0005-0000-0000-0000ED450000}"/>
    <cellStyle name="Migliaia 49 3 8" xfId="4264" xr:uid="{00000000-0005-0000-0000-0000EE450000}"/>
    <cellStyle name="Migliaia 49 3 8 2" xfId="14658" xr:uid="{00000000-0005-0000-0000-0000EF450000}"/>
    <cellStyle name="Migliaia 49 3 8 2 2" xfId="20476" xr:uid="{00000000-0005-0000-0000-0000F0450000}"/>
    <cellStyle name="Migliaia 49 3 8 2 3" xfId="25778" xr:uid="{00000000-0005-0000-0000-0000F1450000}"/>
    <cellStyle name="Migliaia 49 3 8 3" xfId="17825" xr:uid="{00000000-0005-0000-0000-0000F2450000}"/>
    <cellStyle name="Migliaia 49 3 8 4" xfId="23127"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9" xr:uid="{00000000-0005-0000-0000-0000F7450000}"/>
    <cellStyle name="Migliaia 49 4 2 2 2 2" xfId="20477" xr:uid="{00000000-0005-0000-0000-0000F8450000}"/>
    <cellStyle name="Migliaia 49 4 2 2 2 3" xfId="25779" xr:uid="{00000000-0005-0000-0000-0000F9450000}"/>
    <cellStyle name="Migliaia 49 4 2 2 3" xfId="17826" xr:uid="{00000000-0005-0000-0000-0000FA450000}"/>
    <cellStyle name="Migliaia 49 4 2 2 4" xfId="23128" xr:uid="{00000000-0005-0000-0000-0000FB450000}"/>
    <cellStyle name="Migliaia 49 4 2 3" xfId="4268" xr:uid="{00000000-0005-0000-0000-0000FC450000}"/>
    <cellStyle name="Migliaia 49 4 2 3 2" xfId="14660" xr:uid="{00000000-0005-0000-0000-0000FD450000}"/>
    <cellStyle name="Migliaia 49 4 2 3 2 2" xfId="20478" xr:uid="{00000000-0005-0000-0000-0000FE450000}"/>
    <cellStyle name="Migliaia 49 4 2 3 2 3" xfId="25780" xr:uid="{00000000-0005-0000-0000-0000FF450000}"/>
    <cellStyle name="Migliaia 49 4 2 3 3" xfId="17827" xr:uid="{00000000-0005-0000-0000-000000460000}"/>
    <cellStyle name="Migliaia 49 4 2 3 4" xfId="23129" xr:uid="{00000000-0005-0000-0000-000001460000}"/>
    <cellStyle name="Migliaia 49 4 3" xfId="4269" xr:uid="{00000000-0005-0000-0000-000002460000}"/>
    <cellStyle name="Migliaia 49 4 3 2" xfId="14661" xr:uid="{00000000-0005-0000-0000-000003460000}"/>
    <cellStyle name="Migliaia 49 4 3 2 2" xfId="20479" xr:uid="{00000000-0005-0000-0000-000004460000}"/>
    <cellStyle name="Migliaia 49 4 3 2 3" xfId="25781" xr:uid="{00000000-0005-0000-0000-000005460000}"/>
    <cellStyle name="Migliaia 49 4 3 3" xfId="17828" xr:uid="{00000000-0005-0000-0000-000006460000}"/>
    <cellStyle name="Migliaia 49 4 3 4" xfId="23130" xr:uid="{00000000-0005-0000-0000-000007460000}"/>
    <cellStyle name="Migliaia 49 4 4" xfId="4270" xr:uid="{00000000-0005-0000-0000-000008460000}"/>
    <cellStyle name="Migliaia 49 4 4 2" xfId="14662" xr:uid="{00000000-0005-0000-0000-000009460000}"/>
    <cellStyle name="Migliaia 49 4 4 2 2" xfId="20480" xr:uid="{00000000-0005-0000-0000-00000A460000}"/>
    <cellStyle name="Migliaia 49 4 4 2 3" xfId="25782" xr:uid="{00000000-0005-0000-0000-00000B460000}"/>
    <cellStyle name="Migliaia 49 4 4 3" xfId="17829" xr:uid="{00000000-0005-0000-0000-00000C460000}"/>
    <cellStyle name="Migliaia 49 4 4 4" xfId="23131" xr:uid="{00000000-0005-0000-0000-00000D460000}"/>
    <cellStyle name="Migliaia 49 4 5" xfId="4271" xr:uid="{00000000-0005-0000-0000-00000E460000}"/>
    <cellStyle name="Migliaia 49 4 5 2" xfId="14663" xr:uid="{00000000-0005-0000-0000-00000F460000}"/>
    <cellStyle name="Migliaia 49 4 5 2 2" xfId="20481" xr:uid="{00000000-0005-0000-0000-000010460000}"/>
    <cellStyle name="Migliaia 49 4 5 2 3" xfId="25783" xr:uid="{00000000-0005-0000-0000-000011460000}"/>
    <cellStyle name="Migliaia 49 4 5 3" xfId="17830" xr:uid="{00000000-0005-0000-0000-000012460000}"/>
    <cellStyle name="Migliaia 49 4 5 4" xfId="23132" xr:uid="{00000000-0005-0000-0000-000013460000}"/>
    <cellStyle name="Migliaia 49 4 6" xfId="4272" xr:uid="{00000000-0005-0000-0000-000014460000}"/>
    <cellStyle name="Migliaia 49 4 6 2" xfId="14664" xr:uid="{00000000-0005-0000-0000-000015460000}"/>
    <cellStyle name="Migliaia 49 4 6 2 2" xfId="20482" xr:uid="{00000000-0005-0000-0000-000016460000}"/>
    <cellStyle name="Migliaia 49 4 6 2 3" xfId="25784" xr:uid="{00000000-0005-0000-0000-000017460000}"/>
    <cellStyle name="Migliaia 49 4 6 3" xfId="17831" xr:uid="{00000000-0005-0000-0000-000018460000}"/>
    <cellStyle name="Migliaia 49 4 6 4" xfId="23133" xr:uid="{00000000-0005-0000-0000-000019460000}"/>
    <cellStyle name="Migliaia 49 4 7" xfId="4273" xr:uid="{00000000-0005-0000-0000-00001A460000}"/>
    <cellStyle name="Migliaia 49 4 7 2" xfId="14665" xr:uid="{00000000-0005-0000-0000-00001B460000}"/>
    <cellStyle name="Migliaia 49 4 7 2 2" xfId="20483" xr:uid="{00000000-0005-0000-0000-00001C460000}"/>
    <cellStyle name="Migliaia 49 4 7 2 3" xfId="25785" xr:uid="{00000000-0005-0000-0000-00001D460000}"/>
    <cellStyle name="Migliaia 49 4 7 3" xfId="17832" xr:uid="{00000000-0005-0000-0000-00001E460000}"/>
    <cellStyle name="Migliaia 49 4 7 4" xfId="23134" xr:uid="{00000000-0005-0000-0000-00001F460000}"/>
    <cellStyle name="Migliaia 49 5" xfId="4274" xr:uid="{00000000-0005-0000-0000-000020460000}"/>
    <cellStyle name="Migliaia 49 5 2" xfId="4275" xr:uid="{00000000-0005-0000-0000-000021460000}"/>
    <cellStyle name="Migliaia 49 5 2 2" xfId="14666" xr:uid="{00000000-0005-0000-0000-000022460000}"/>
    <cellStyle name="Migliaia 49 5 2 2 2" xfId="20484" xr:uid="{00000000-0005-0000-0000-000023460000}"/>
    <cellStyle name="Migliaia 49 5 2 2 3" xfId="25786" xr:uid="{00000000-0005-0000-0000-000024460000}"/>
    <cellStyle name="Migliaia 49 5 2 3" xfId="17833" xr:uid="{00000000-0005-0000-0000-000025460000}"/>
    <cellStyle name="Migliaia 49 5 2 4" xfId="23135" xr:uid="{00000000-0005-0000-0000-000026460000}"/>
    <cellStyle name="Migliaia 49 5 3" xfId="4276" xr:uid="{00000000-0005-0000-0000-000027460000}"/>
    <cellStyle name="Migliaia 49 5 3 2" xfId="14667" xr:uid="{00000000-0005-0000-0000-000028460000}"/>
    <cellStyle name="Migliaia 49 5 3 2 2" xfId="20485" xr:uid="{00000000-0005-0000-0000-000029460000}"/>
    <cellStyle name="Migliaia 49 5 3 2 3" xfId="25787" xr:uid="{00000000-0005-0000-0000-00002A460000}"/>
    <cellStyle name="Migliaia 49 5 3 3" xfId="17834" xr:uid="{00000000-0005-0000-0000-00002B460000}"/>
    <cellStyle name="Migliaia 49 5 3 4" xfId="23136" xr:uid="{00000000-0005-0000-0000-00002C460000}"/>
    <cellStyle name="Migliaia 49 5 4" xfId="4277" xr:uid="{00000000-0005-0000-0000-00002D460000}"/>
    <cellStyle name="Migliaia 49 5 4 2" xfId="14668" xr:uid="{00000000-0005-0000-0000-00002E460000}"/>
    <cellStyle name="Migliaia 49 5 4 2 2" xfId="20486" xr:uid="{00000000-0005-0000-0000-00002F460000}"/>
    <cellStyle name="Migliaia 49 5 4 2 3" xfId="25788" xr:uid="{00000000-0005-0000-0000-000030460000}"/>
    <cellStyle name="Migliaia 49 5 4 3" xfId="17835" xr:uid="{00000000-0005-0000-0000-000031460000}"/>
    <cellStyle name="Migliaia 49 5 4 4" xfId="23137" xr:uid="{00000000-0005-0000-0000-000032460000}"/>
    <cellStyle name="Migliaia 49 5 5" xfId="4278" xr:uid="{00000000-0005-0000-0000-000033460000}"/>
    <cellStyle name="Migliaia 49 5 5 2" xfId="14669" xr:uid="{00000000-0005-0000-0000-000034460000}"/>
    <cellStyle name="Migliaia 49 5 5 2 2" xfId="20487" xr:uid="{00000000-0005-0000-0000-000035460000}"/>
    <cellStyle name="Migliaia 49 5 5 2 3" xfId="25789" xr:uid="{00000000-0005-0000-0000-000036460000}"/>
    <cellStyle name="Migliaia 49 5 5 3" xfId="17836" xr:uid="{00000000-0005-0000-0000-000037460000}"/>
    <cellStyle name="Migliaia 49 5 5 4" xfId="23138" xr:uid="{00000000-0005-0000-0000-000038460000}"/>
    <cellStyle name="Migliaia 49 5 6" xfId="4279" xr:uid="{00000000-0005-0000-0000-000039460000}"/>
    <cellStyle name="Migliaia 49 5 6 2" xfId="14670" xr:uid="{00000000-0005-0000-0000-00003A460000}"/>
    <cellStyle name="Migliaia 49 5 6 2 2" xfId="20488" xr:uid="{00000000-0005-0000-0000-00003B460000}"/>
    <cellStyle name="Migliaia 49 5 6 2 3" xfId="25790" xr:uid="{00000000-0005-0000-0000-00003C460000}"/>
    <cellStyle name="Migliaia 49 5 6 3" xfId="17837" xr:uid="{00000000-0005-0000-0000-00003D460000}"/>
    <cellStyle name="Migliaia 49 5 6 4" xfId="23139" xr:uid="{00000000-0005-0000-0000-00003E460000}"/>
    <cellStyle name="Migliaia 49 6" xfId="4280" xr:uid="{00000000-0005-0000-0000-00003F460000}"/>
    <cellStyle name="Migliaia 49 6 2" xfId="12288" xr:uid="{00000000-0005-0000-0000-000040460000}"/>
    <cellStyle name="Migliaia 49 6 3" xfId="12289" xr:uid="{00000000-0005-0000-0000-000041460000}"/>
    <cellStyle name="Migliaia 49 6 3 2" xfId="15766" xr:uid="{00000000-0005-0000-0000-000042460000}"/>
    <cellStyle name="Migliaia 49 6 3 2 2" xfId="21112" xr:uid="{00000000-0005-0000-0000-000043460000}"/>
    <cellStyle name="Migliaia 49 6 3 2 3" xfId="26414" xr:uid="{00000000-0005-0000-0000-000044460000}"/>
    <cellStyle name="Migliaia 49 6 3 3" xfId="18461" xr:uid="{00000000-0005-0000-0000-000045460000}"/>
    <cellStyle name="Migliaia 49 6 3 4" xfId="23763" xr:uid="{00000000-0005-0000-0000-000046460000}"/>
    <cellStyle name="Migliaia 49 6 4" xfId="14671" xr:uid="{00000000-0005-0000-0000-000047460000}"/>
    <cellStyle name="Migliaia 49 6 4 2" xfId="20489" xr:uid="{00000000-0005-0000-0000-000048460000}"/>
    <cellStyle name="Migliaia 49 6 4 3" xfId="25791" xr:uid="{00000000-0005-0000-0000-000049460000}"/>
    <cellStyle name="Migliaia 49 6 5" xfId="17838" xr:uid="{00000000-0005-0000-0000-00004A460000}"/>
    <cellStyle name="Migliaia 49 6 6" xfId="23140" xr:uid="{00000000-0005-0000-0000-00004B460000}"/>
    <cellStyle name="Migliaia 49 7" xfId="4281" xr:uid="{00000000-0005-0000-0000-00004C460000}"/>
    <cellStyle name="Migliaia 49 7 2" xfId="12290" xr:uid="{00000000-0005-0000-0000-00004D460000}"/>
    <cellStyle name="Migliaia 49 7 2 2" xfId="15767" xr:uid="{00000000-0005-0000-0000-00004E460000}"/>
    <cellStyle name="Migliaia 49 7 2 2 2" xfId="21113" xr:uid="{00000000-0005-0000-0000-00004F460000}"/>
    <cellStyle name="Migliaia 49 7 2 2 3" xfId="26415" xr:uid="{00000000-0005-0000-0000-000050460000}"/>
    <cellStyle name="Migliaia 49 7 2 3" xfId="18462" xr:uid="{00000000-0005-0000-0000-000051460000}"/>
    <cellStyle name="Migliaia 49 7 2 4" xfId="23764" xr:uid="{00000000-0005-0000-0000-000052460000}"/>
    <cellStyle name="Migliaia 49 7 3" xfId="14672" xr:uid="{00000000-0005-0000-0000-000053460000}"/>
    <cellStyle name="Migliaia 49 7 3 2" xfId="20490" xr:uid="{00000000-0005-0000-0000-000054460000}"/>
    <cellStyle name="Migliaia 49 7 3 3" xfId="25792" xr:uid="{00000000-0005-0000-0000-000055460000}"/>
    <cellStyle name="Migliaia 49 7 4" xfId="17839" xr:uid="{00000000-0005-0000-0000-000056460000}"/>
    <cellStyle name="Migliaia 49 7 5" xfId="23141" xr:uid="{00000000-0005-0000-0000-000057460000}"/>
    <cellStyle name="Migliaia 49 8" xfId="4282" xr:uid="{00000000-0005-0000-0000-000058460000}"/>
    <cellStyle name="Migliaia 49 8 2" xfId="12291" xr:uid="{00000000-0005-0000-0000-000059460000}"/>
    <cellStyle name="Migliaia 49 8 2 2" xfId="15768" xr:uid="{00000000-0005-0000-0000-00005A460000}"/>
    <cellStyle name="Migliaia 49 8 2 2 2" xfId="21114" xr:uid="{00000000-0005-0000-0000-00005B460000}"/>
    <cellStyle name="Migliaia 49 8 2 2 3" xfId="26416" xr:uid="{00000000-0005-0000-0000-00005C460000}"/>
    <cellStyle name="Migliaia 49 8 2 3" xfId="18463" xr:uid="{00000000-0005-0000-0000-00005D460000}"/>
    <cellStyle name="Migliaia 49 8 2 4" xfId="23765" xr:uid="{00000000-0005-0000-0000-00005E460000}"/>
    <cellStyle name="Migliaia 49 8 3" xfId="14673" xr:uid="{00000000-0005-0000-0000-00005F460000}"/>
    <cellStyle name="Migliaia 49 8 3 2" xfId="20491" xr:uid="{00000000-0005-0000-0000-000060460000}"/>
    <cellStyle name="Migliaia 49 8 3 3" xfId="25793" xr:uid="{00000000-0005-0000-0000-000061460000}"/>
    <cellStyle name="Migliaia 49 8 4" xfId="17840" xr:uid="{00000000-0005-0000-0000-000062460000}"/>
    <cellStyle name="Migliaia 49 8 5" xfId="23142" xr:uid="{00000000-0005-0000-0000-000063460000}"/>
    <cellStyle name="Migliaia 49 9" xfId="4283" xr:uid="{00000000-0005-0000-0000-000064460000}"/>
    <cellStyle name="Migliaia 49 9 2" xfId="14674" xr:uid="{00000000-0005-0000-0000-000065460000}"/>
    <cellStyle name="Migliaia 49 9 2 2" xfId="20492" xr:uid="{00000000-0005-0000-0000-000066460000}"/>
    <cellStyle name="Migliaia 49 9 2 3" xfId="25794" xr:uid="{00000000-0005-0000-0000-000067460000}"/>
    <cellStyle name="Migliaia 49 9 3" xfId="17841" xr:uid="{00000000-0005-0000-0000-000068460000}"/>
    <cellStyle name="Migliaia 49 9 4" xfId="23143" xr:uid="{00000000-0005-0000-0000-000069460000}"/>
    <cellStyle name="Migliaia 5" xfId="338" xr:uid="{00000000-0005-0000-0000-00006A460000}"/>
    <cellStyle name="Migliaia 5 10" xfId="14675" xr:uid="{00000000-0005-0000-0000-00006B460000}"/>
    <cellStyle name="Migliaia 5 10 2" xfId="20493" xr:uid="{00000000-0005-0000-0000-00006C460000}"/>
    <cellStyle name="Migliaia 5 10 3" xfId="25795" xr:uid="{00000000-0005-0000-0000-00006D460000}"/>
    <cellStyle name="Migliaia 5 11" xfId="17842" xr:uid="{00000000-0005-0000-0000-00006E460000}"/>
    <cellStyle name="Migliaia 5 12" xfId="23144"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6" xr:uid="{00000000-0005-0000-0000-000074460000}"/>
    <cellStyle name="Migliaia 5 2 2 2 2 2" xfId="20494" xr:uid="{00000000-0005-0000-0000-000075460000}"/>
    <cellStyle name="Migliaia 5 2 2 2 2 3" xfId="25796" xr:uid="{00000000-0005-0000-0000-000076460000}"/>
    <cellStyle name="Migliaia 5 2 2 2 3" xfId="17843" xr:uid="{00000000-0005-0000-0000-000077460000}"/>
    <cellStyle name="Migliaia 5 2 2 2 4" xfId="23145" xr:uid="{00000000-0005-0000-0000-000078460000}"/>
    <cellStyle name="Migliaia 5 2 2 3" xfId="12292" xr:uid="{00000000-0005-0000-0000-000079460000}"/>
    <cellStyle name="Migliaia 5 2 2 3 2" xfId="15769" xr:uid="{00000000-0005-0000-0000-00007A460000}"/>
    <cellStyle name="Migliaia 5 2 2 3 2 2" xfId="21115" xr:uid="{00000000-0005-0000-0000-00007B460000}"/>
    <cellStyle name="Migliaia 5 2 2 3 2 3" xfId="26417" xr:uid="{00000000-0005-0000-0000-00007C460000}"/>
    <cellStyle name="Migliaia 5 2 2 3 3" xfId="18464" xr:uid="{00000000-0005-0000-0000-00007D460000}"/>
    <cellStyle name="Migliaia 5 2 2 3 4" xfId="23766" xr:uid="{00000000-0005-0000-0000-00007E460000}"/>
    <cellStyle name="Migliaia 5 2 3" xfId="4288" xr:uid="{00000000-0005-0000-0000-00007F460000}"/>
    <cellStyle name="Migliaia 5 2 3 2" xfId="12293" xr:uid="{00000000-0005-0000-0000-000080460000}"/>
    <cellStyle name="Migliaia 5 2 3 2 2" xfId="15770" xr:uid="{00000000-0005-0000-0000-000081460000}"/>
    <cellStyle name="Migliaia 5 2 3 2 2 2" xfId="21116" xr:uid="{00000000-0005-0000-0000-000082460000}"/>
    <cellStyle name="Migliaia 5 2 3 2 2 3" xfId="26418" xr:uid="{00000000-0005-0000-0000-000083460000}"/>
    <cellStyle name="Migliaia 5 2 3 2 3" xfId="18465" xr:uid="{00000000-0005-0000-0000-000084460000}"/>
    <cellStyle name="Migliaia 5 2 3 2 4" xfId="23767" xr:uid="{00000000-0005-0000-0000-000085460000}"/>
    <cellStyle name="Migliaia 5 2 3 3" xfId="14677" xr:uid="{00000000-0005-0000-0000-000086460000}"/>
    <cellStyle name="Migliaia 5 2 3 3 2" xfId="20495" xr:uid="{00000000-0005-0000-0000-000087460000}"/>
    <cellStyle name="Migliaia 5 2 3 3 3" xfId="25797" xr:uid="{00000000-0005-0000-0000-000088460000}"/>
    <cellStyle name="Migliaia 5 2 3 4" xfId="17844" xr:uid="{00000000-0005-0000-0000-000089460000}"/>
    <cellStyle name="Migliaia 5 2 3 5" xfId="23146" xr:uid="{00000000-0005-0000-0000-00008A460000}"/>
    <cellStyle name="Migliaia 5 2 4" xfId="4289" xr:uid="{00000000-0005-0000-0000-00008B460000}"/>
    <cellStyle name="Migliaia 5 2 4 2" xfId="14678" xr:uid="{00000000-0005-0000-0000-00008C460000}"/>
    <cellStyle name="Migliaia 5 2 4 2 2" xfId="20496" xr:uid="{00000000-0005-0000-0000-00008D460000}"/>
    <cellStyle name="Migliaia 5 2 4 2 3" xfId="25798" xr:uid="{00000000-0005-0000-0000-00008E460000}"/>
    <cellStyle name="Migliaia 5 2 4 3" xfId="17845" xr:uid="{00000000-0005-0000-0000-00008F460000}"/>
    <cellStyle name="Migliaia 5 2 4 4" xfId="23147" xr:uid="{00000000-0005-0000-0000-000090460000}"/>
    <cellStyle name="Migliaia 5 2 5" xfId="4290" xr:uid="{00000000-0005-0000-0000-000091460000}"/>
    <cellStyle name="Migliaia 5 2 5 2" xfId="14679" xr:uid="{00000000-0005-0000-0000-000092460000}"/>
    <cellStyle name="Migliaia 5 2 5 2 2" xfId="20497" xr:uid="{00000000-0005-0000-0000-000093460000}"/>
    <cellStyle name="Migliaia 5 2 5 2 3" xfId="25799" xr:uid="{00000000-0005-0000-0000-000094460000}"/>
    <cellStyle name="Migliaia 5 2 5 3" xfId="17846" xr:uid="{00000000-0005-0000-0000-000095460000}"/>
    <cellStyle name="Migliaia 5 2 5 4" xfId="23148" xr:uid="{00000000-0005-0000-0000-000096460000}"/>
    <cellStyle name="Migliaia 5 2 6" xfId="4291" xr:uid="{00000000-0005-0000-0000-000097460000}"/>
    <cellStyle name="Migliaia 5 2 6 2" xfId="14680" xr:uid="{00000000-0005-0000-0000-000098460000}"/>
    <cellStyle name="Migliaia 5 2 6 2 2" xfId="20498" xr:uid="{00000000-0005-0000-0000-000099460000}"/>
    <cellStyle name="Migliaia 5 2 6 2 3" xfId="25800" xr:uid="{00000000-0005-0000-0000-00009A460000}"/>
    <cellStyle name="Migliaia 5 2 6 3" xfId="17847" xr:uid="{00000000-0005-0000-0000-00009B460000}"/>
    <cellStyle name="Migliaia 5 2 6 4" xfId="23149"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1" xr:uid="{00000000-0005-0000-0000-0000A2460000}"/>
    <cellStyle name="Migliaia 5 3 2 2 2 2 2" xfId="20499" xr:uid="{00000000-0005-0000-0000-0000A3460000}"/>
    <cellStyle name="Migliaia 5 3 2 2 2 2 3" xfId="25801" xr:uid="{00000000-0005-0000-0000-0000A4460000}"/>
    <cellStyle name="Migliaia 5 3 2 2 2 3" xfId="17848" xr:uid="{00000000-0005-0000-0000-0000A5460000}"/>
    <cellStyle name="Migliaia 5 3 2 2 2 4" xfId="23150" xr:uid="{00000000-0005-0000-0000-0000A6460000}"/>
    <cellStyle name="Migliaia 5 3 2 3" xfId="4296" xr:uid="{00000000-0005-0000-0000-0000A7460000}"/>
    <cellStyle name="Migliaia 5 3 2 3 2" xfId="14682" xr:uid="{00000000-0005-0000-0000-0000A8460000}"/>
    <cellStyle name="Migliaia 5 3 2 3 2 2" xfId="20500" xr:uid="{00000000-0005-0000-0000-0000A9460000}"/>
    <cellStyle name="Migliaia 5 3 2 3 2 3" xfId="25802" xr:uid="{00000000-0005-0000-0000-0000AA460000}"/>
    <cellStyle name="Migliaia 5 3 2 3 3" xfId="17849" xr:uid="{00000000-0005-0000-0000-0000AB460000}"/>
    <cellStyle name="Migliaia 5 3 2 3 4" xfId="23151" xr:uid="{00000000-0005-0000-0000-0000AC460000}"/>
    <cellStyle name="Migliaia 5 3 2 4" xfId="4297" xr:uid="{00000000-0005-0000-0000-0000AD460000}"/>
    <cellStyle name="Migliaia 5 3 2 4 2" xfId="14683" xr:uid="{00000000-0005-0000-0000-0000AE460000}"/>
    <cellStyle name="Migliaia 5 3 2 4 2 2" xfId="20501" xr:uid="{00000000-0005-0000-0000-0000AF460000}"/>
    <cellStyle name="Migliaia 5 3 2 4 2 3" xfId="25803" xr:uid="{00000000-0005-0000-0000-0000B0460000}"/>
    <cellStyle name="Migliaia 5 3 2 4 3" xfId="17850" xr:uid="{00000000-0005-0000-0000-0000B1460000}"/>
    <cellStyle name="Migliaia 5 3 2 4 4" xfId="23152" xr:uid="{00000000-0005-0000-0000-0000B2460000}"/>
    <cellStyle name="Migliaia 5 3 2 5" xfId="4298" xr:uid="{00000000-0005-0000-0000-0000B3460000}"/>
    <cellStyle name="Migliaia 5 3 2 5 2" xfId="14684" xr:uid="{00000000-0005-0000-0000-0000B4460000}"/>
    <cellStyle name="Migliaia 5 3 2 5 2 2" xfId="20502" xr:uid="{00000000-0005-0000-0000-0000B5460000}"/>
    <cellStyle name="Migliaia 5 3 2 5 2 3" xfId="25804" xr:uid="{00000000-0005-0000-0000-0000B6460000}"/>
    <cellStyle name="Migliaia 5 3 2 5 3" xfId="17851" xr:uid="{00000000-0005-0000-0000-0000B7460000}"/>
    <cellStyle name="Migliaia 5 3 2 5 4" xfId="23153" xr:uid="{00000000-0005-0000-0000-0000B8460000}"/>
    <cellStyle name="Migliaia 5 3 2 6" xfId="4299" xr:uid="{00000000-0005-0000-0000-0000B9460000}"/>
    <cellStyle name="Migliaia 5 3 2 6 2" xfId="14685" xr:uid="{00000000-0005-0000-0000-0000BA460000}"/>
    <cellStyle name="Migliaia 5 3 2 6 2 2" xfId="20503" xr:uid="{00000000-0005-0000-0000-0000BB460000}"/>
    <cellStyle name="Migliaia 5 3 2 6 2 3" xfId="25805" xr:uid="{00000000-0005-0000-0000-0000BC460000}"/>
    <cellStyle name="Migliaia 5 3 2 6 3" xfId="17852" xr:uid="{00000000-0005-0000-0000-0000BD460000}"/>
    <cellStyle name="Migliaia 5 3 2 6 4" xfId="23154" xr:uid="{00000000-0005-0000-0000-0000BE460000}"/>
    <cellStyle name="Migliaia 5 3 3" xfId="4300" xr:uid="{00000000-0005-0000-0000-0000BF460000}"/>
    <cellStyle name="Migliaia 5 3 3 2" xfId="4301" xr:uid="{00000000-0005-0000-0000-0000C0460000}"/>
    <cellStyle name="Migliaia 5 3 3 2 2" xfId="14687" xr:uid="{00000000-0005-0000-0000-0000C1460000}"/>
    <cellStyle name="Migliaia 5 3 3 2 2 2" xfId="20505" xr:uid="{00000000-0005-0000-0000-0000C2460000}"/>
    <cellStyle name="Migliaia 5 3 3 2 2 3" xfId="25807" xr:uid="{00000000-0005-0000-0000-0000C3460000}"/>
    <cellStyle name="Migliaia 5 3 3 2 3" xfId="17854" xr:uid="{00000000-0005-0000-0000-0000C4460000}"/>
    <cellStyle name="Migliaia 5 3 3 2 4" xfId="23156" xr:uid="{00000000-0005-0000-0000-0000C5460000}"/>
    <cellStyle name="Migliaia 5 3 3 3" xfId="4302" xr:uid="{00000000-0005-0000-0000-0000C6460000}"/>
    <cellStyle name="Migliaia 5 3 3 3 2" xfId="14688" xr:uid="{00000000-0005-0000-0000-0000C7460000}"/>
    <cellStyle name="Migliaia 5 3 3 3 2 2" xfId="20506" xr:uid="{00000000-0005-0000-0000-0000C8460000}"/>
    <cellStyle name="Migliaia 5 3 3 3 2 3" xfId="25808" xr:uid="{00000000-0005-0000-0000-0000C9460000}"/>
    <cellStyle name="Migliaia 5 3 3 3 3" xfId="17855" xr:uid="{00000000-0005-0000-0000-0000CA460000}"/>
    <cellStyle name="Migliaia 5 3 3 3 4" xfId="23157" xr:uid="{00000000-0005-0000-0000-0000CB460000}"/>
    <cellStyle name="Migliaia 5 3 3 4" xfId="4303" xr:uid="{00000000-0005-0000-0000-0000CC460000}"/>
    <cellStyle name="Migliaia 5 3 3 4 2" xfId="14689" xr:uid="{00000000-0005-0000-0000-0000CD460000}"/>
    <cellStyle name="Migliaia 5 3 3 4 2 2" xfId="20507" xr:uid="{00000000-0005-0000-0000-0000CE460000}"/>
    <cellStyle name="Migliaia 5 3 3 4 2 3" xfId="25809" xr:uid="{00000000-0005-0000-0000-0000CF460000}"/>
    <cellStyle name="Migliaia 5 3 3 4 3" xfId="17856" xr:uid="{00000000-0005-0000-0000-0000D0460000}"/>
    <cellStyle name="Migliaia 5 3 3 4 4" xfId="23158" xr:uid="{00000000-0005-0000-0000-0000D1460000}"/>
    <cellStyle name="Migliaia 5 3 3 5" xfId="4304" xr:uid="{00000000-0005-0000-0000-0000D2460000}"/>
    <cellStyle name="Migliaia 5 3 3 5 2" xfId="14690" xr:uid="{00000000-0005-0000-0000-0000D3460000}"/>
    <cellStyle name="Migliaia 5 3 3 5 2 2" xfId="20508" xr:uid="{00000000-0005-0000-0000-0000D4460000}"/>
    <cellStyle name="Migliaia 5 3 3 5 2 3" xfId="25810" xr:uid="{00000000-0005-0000-0000-0000D5460000}"/>
    <cellStyle name="Migliaia 5 3 3 5 3" xfId="17857" xr:uid="{00000000-0005-0000-0000-0000D6460000}"/>
    <cellStyle name="Migliaia 5 3 3 5 4" xfId="23159" xr:uid="{00000000-0005-0000-0000-0000D7460000}"/>
    <cellStyle name="Migliaia 5 3 3 6" xfId="14686" xr:uid="{00000000-0005-0000-0000-0000D8460000}"/>
    <cellStyle name="Migliaia 5 3 3 6 2" xfId="20504" xr:uid="{00000000-0005-0000-0000-0000D9460000}"/>
    <cellStyle name="Migliaia 5 3 3 6 3" xfId="25806" xr:uid="{00000000-0005-0000-0000-0000DA460000}"/>
    <cellStyle name="Migliaia 5 3 3 7" xfId="17853" xr:uid="{00000000-0005-0000-0000-0000DB460000}"/>
    <cellStyle name="Migliaia 5 3 3 8" xfId="23155" xr:uid="{00000000-0005-0000-0000-0000DC460000}"/>
    <cellStyle name="Migliaia 5 3 4" xfId="4305" xr:uid="{00000000-0005-0000-0000-0000DD460000}"/>
    <cellStyle name="Migliaia 5 3 4 2" xfId="12294" xr:uid="{00000000-0005-0000-0000-0000DE460000}"/>
    <cellStyle name="Migliaia 5 3 4 3" xfId="12295" xr:uid="{00000000-0005-0000-0000-0000DF460000}"/>
    <cellStyle name="Migliaia 5 3 4 3 2" xfId="15771" xr:uid="{00000000-0005-0000-0000-0000E0460000}"/>
    <cellStyle name="Migliaia 5 3 4 3 2 2" xfId="21117" xr:uid="{00000000-0005-0000-0000-0000E1460000}"/>
    <cellStyle name="Migliaia 5 3 4 3 2 3" xfId="26419" xr:uid="{00000000-0005-0000-0000-0000E2460000}"/>
    <cellStyle name="Migliaia 5 3 4 3 3" xfId="18466" xr:uid="{00000000-0005-0000-0000-0000E3460000}"/>
    <cellStyle name="Migliaia 5 3 4 3 4" xfId="23768" xr:uid="{00000000-0005-0000-0000-0000E4460000}"/>
    <cellStyle name="Migliaia 5 3 4 4" xfId="14691" xr:uid="{00000000-0005-0000-0000-0000E5460000}"/>
    <cellStyle name="Migliaia 5 3 4 4 2" xfId="20509" xr:uid="{00000000-0005-0000-0000-0000E6460000}"/>
    <cellStyle name="Migliaia 5 3 4 4 3" xfId="25811" xr:uid="{00000000-0005-0000-0000-0000E7460000}"/>
    <cellStyle name="Migliaia 5 3 4 5" xfId="17858" xr:uid="{00000000-0005-0000-0000-0000E8460000}"/>
    <cellStyle name="Migliaia 5 3 4 6" xfId="23160" xr:uid="{00000000-0005-0000-0000-0000E9460000}"/>
    <cellStyle name="Migliaia 5 3 5" xfId="4306" xr:uid="{00000000-0005-0000-0000-0000EA460000}"/>
    <cellStyle name="Migliaia 5 3 5 2" xfId="12296" xr:uid="{00000000-0005-0000-0000-0000EB460000}"/>
    <cellStyle name="Migliaia 5 3 5 2 2" xfId="15772" xr:uid="{00000000-0005-0000-0000-0000EC460000}"/>
    <cellStyle name="Migliaia 5 3 5 2 2 2" xfId="21118" xr:uid="{00000000-0005-0000-0000-0000ED460000}"/>
    <cellStyle name="Migliaia 5 3 5 2 2 3" xfId="26420" xr:uid="{00000000-0005-0000-0000-0000EE460000}"/>
    <cellStyle name="Migliaia 5 3 5 2 3" xfId="18467" xr:uid="{00000000-0005-0000-0000-0000EF460000}"/>
    <cellStyle name="Migliaia 5 3 5 2 4" xfId="23769" xr:uid="{00000000-0005-0000-0000-0000F0460000}"/>
    <cellStyle name="Migliaia 5 3 5 3" xfId="14692" xr:uid="{00000000-0005-0000-0000-0000F1460000}"/>
    <cellStyle name="Migliaia 5 3 5 3 2" xfId="20510" xr:uid="{00000000-0005-0000-0000-0000F2460000}"/>
    <cellStyle name="Migliaia 5 3 5 3 3" xfId="25812" xr:uid="{00000000-0005-0000-0000-0000F3460000}"/>
    <cellStyle name="Migliaia 5 3 5 4" xfId="17859" xr:uid="{00000000-0005-0000-0000-0000F4460000}"/>
    <cellStyle name="Migliaia 5 3 5 5" xfId="23161" xr:uid="{00000000-0005-0000-0000-0000F5460000}"/>
    <cellStyle name="Migliaia 5 3 6" xfId="4307" xr:uid="{00000000-0005-0000-0000-0000F6460000}"/>
    <cellStyle name="Migliaia 5 3 6 2" xfId="14693" xr:uid="{00000000-0005-0000-0000-0000F7460000}"/>
    <cellStyle name="Migliaia 5 3 6 2 2" xfId="20511" xr:uid="{00000000-0005-0000-0000-0000F8460000}"/>
    <cellStyle name="Migliaia 5 3 6 2 3" xfId="25813" xr:uid="{00000000-0005-0000-0000-0000F9460000}"/>
    <cellStyle name="Migliaia 5 3 6 3" xfId="17860" xr:uid="{00000000-0005-0000-0000-0000FA460000}"/>
    <cellStyle name="Migliaia 5 3 6 4" xfId="23162" xr:uid="{00000000-0005-0000-0000-0000FB460000}"/>
    <cellStyle name="Migliaia 5 3 7" xfId="4308" xr:uid="{00000000-0005-0000-0000-0000FC460000}"/>
    <cellStyle name="Migliaia 5 3 7 2" xfId="14694" xr:uid="{00000000-0005-0000-0000-0000FD460000}"/>
    <cellStyle name="Migliaia 5 3 7 2 2" xfId="20512" xr:uid="{00000000-0005-0000-0000-0000FE460000}"/>
    <cellStyle name="Migliaia 5 3 7 2 3" xfId="25814" xr:uid="{00000000-0005-0000-0000-0000FF460000}"/>
    <cellStyle name="Migliaia 5 3 7 3" xfId="17861" xr:uid="{00000000-0005-0000-0000-000000470000}"/>
    <cellStyle name="Migliaia 5 3 7 4" xfId="23163" xr:uid="{00000000-0005-0000-0000-000001470000}"/>
    <cellStyle name="Migliaia 5 3 8" xfId="4309" xr:uid="{00000000-0005-0000-0000-000002470000}"/>
    <cellStyle name="Migliaia 5 3 8 2" xfId="14695" xr:uid="{00000000-0005-0000-0000-000003470000}"/>
    <cellStyle name="Migliaia 5 3 8 2 2" xfId="20513" xr:uid="{00000000-0005-0000-0000-000004470000}"/>
    <cellStyle name="Migliaia 5 3 8 2 3" xfId="25815" xr:uid="{00000000-0005-0000-0000-000005470000}"/>
    <cellStyle name="Migliaia 5 3 8 3" xfId="17862" xr:uid="{00000000-0005-0000-0000-000006470000}"/>
    <cellStyle name="Migliaia 5 3 8 4" xfId="23164"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6" xr:uid="{00000000-0005-0000-0000-00000B470000}"/>
    <cellStyle name="Migliaia 5 4 2 2 2 2" xfId="20514" xr:uid="{00000000-0005-0000-0000-00000C470000}"/>
    <cellStyle name="Migliaia 5 4 2 2 2 3" xfId="25816" xr:uid="{00000000-0005-0000-0000-00000D470000}"/>
    <cellStyle name="Migliaia 5 4 2 2 3" xfId="17863" xr:uid="{00000000-0005-0000-0000-00000E470000}"/>
    <cellStyle name="Migliaia 5 4 2 2 4" xfId="23165" xr:uid="{00000000-0005-0000-0000-00000F470000}"/>
    <cellStyle name="Migliaia 5 4 2 3" xfId="4313" xr:uid="{00000000-0005-0000-0000-000010470000}"/>
    <cellStyle name="Migliaia 5 4 2 3 2" xfId="14697" xr:uid="{00000000-0005-0000-0000-000011470000}"/>
    <cellStyle name="Migliaia 5 4 2 3 2 2" xfId="20515" xr:uid="{00000000-0005-0000-0000-000012470000}"/>
    <cellStyle name="Migliaia 5 4 2 3 2 3" xfId="25817" xr:uid="{00000000-0005-0000-0000-000013470000}"/>
    <cellStyle name="Migliaia 5 4 2 3 3" xfId="17864" xr:uid="{00000000-0005-0000-0000-000014470000}"/>
    <cellStyle name="Migliaia 5 4 2 3 4" xfId="23166" xr:uid="{00000000-0005-0000-0000-000015470000}"/>
    <cellStyle name="Migliaia 5 4 3" xfId="4314" xr:uid="{00000000-0005-0000-0000-000016470000}"/>
    <cellStyle name="Migliaia 5 4 3 2" xfId="14698" xr:uid="{00000000-0005-0000-0000-000017470000}"/>
    <cellStyle name="Migliaia 5 4 3 2 2" xfId="20516" xr:uid="{00000000-0005-0000-0000-000018470000}"/>
    <cellStyle name="Migliaia 5 4 3 2 3" xfId="25818" xr:uid="{00000000-0005-0000-0000-000019470000}"/>
    <cellStyle name="Migliaia 5 4 3 3" xfId="17865" xr:uid="{00000000-0005-0000-0000-00001A470000}"/>
    <cellStyle name="Migliaia 5 4 3 4" xfId="23167" xr:uid="{00000000-0005-0000-0000-00001B470000}"/>
    <cellStyle name="Migliaia 5 4 4" xfId="4315" xr:uid="{00000000-0005-0000-0000-00001C470000}"/>
    <cellStyle name="Migliaia 5 4 4 2" xfId="14699" xr:uid="{00000000-0005-0000-0000-00001D470000}"/>
    <cellStyle name="Migliaia 5 4 4 2 2" xfId="20517" xr:uid="{00000000-0005-0000-0000-00001E470000}"/>
    <cellStyle name="Migliaia 5 4 4 2 3" xfId="25819" xr:uid="{00000000-0005-0000-0000-00001F470000}"/>
    <cellStyle name="Migliaia 5 4 4 3" xfId="17866" xr:uid="{00000000-0005-0000-0000-000020470000}"/>
    <cellStyle name="Migliaia 5 4 4 4" xfId="23168" xr:uid="{00000000-0005-0000-0000-000021470000}"/>
    <cellStyle name="Migliaia 5 4 5" xfId="4316" xr:uid="{00000000-0005-0000-0000-000022470000}"/>
    <cellStyle name="Migliaia 5 4 5 2" xfId="14700" xr:uid="{00000000-0005-0000-0000-000023470000}"/>
    <cellStyle name="Migliaia 5 4 5 2 2" xfId="20518" xr:uid="{00000000-0005-0000-0000-000024470000}"/>
    <cellStyle name="Migliaia 5 4 5 2 3" xfId="25820" xr:uid="{00000000-0005-0000-0000-000025470000}"/>
    <cellStyle name="Migliaia 5 4 5 3" xfId="17867" xr:uid="{00000000-0005-0000-0000-000026470000}"/>
    <cellStyle name="Migliaia 5 4 5 4" xfId="23169" xr:uid="{00000000-0005-0000-0000-000027470000}"/>
    <cellStyle name="Migliaia 5 4 6" xfId="4317" xr:uid="{00000000-0005-0000-0000-000028470000}"/>
    <cellStyle name="Migliaia 5 4 6 2" xfId="14701" xr:uid="{00000000-0005-0000-0000-000029470000}"/>
    <cellStyle name="Migliaia 5 4 6 2 2" xfId="20519" xr:uid="{00000000-0005-0000-0000-00002A470000}"/>
    <cellStyle name="Migliaia 5 4 6 2 3" xfId="25821" xr:uid="{00000000-0005-0000-0000-00002B470000}"/>
    <cellStyle name="Migliaia 5 4 6 3" xfId="17868" xr:uid="{00000000-0005-0000-0000-00002C470000}"/>
    <cellStyle name="Migliaia 5 4 6 4" xfId="23170" xr:uid="{00000000-0005-0000-0000-00002D470000}"/>
    <cellStyle name="Migliaia 5 4 7" xfId="4318" xr:uid="{00000000-0005-0000-0000-00002E470000}"/>
    <cellStyle name="Migliaia 5 4 7 2" xfId="14702" xr:uid="{00000000-0005-0000-0000-00002F470000}"/>
    <cellStyle name="Migliaia 5 4 7 2 2" xfId="20520" xr:uid="{00000000-0005-0000-0000-000030470000}"/>
    <cellStyle name="Migliaia 5 4 7 2 3" xfId="25822" xr:uid="{00000000-0005-0000-0000-000031470000}"/>
    <cellStyle name="Migliaia 5 4 7 3" xfId="17869" xr:uid="{00000000-0005-0000-0000-000032470000}"/>
    <cellStyle name="Migliaia 5 4 7 4" xfId="23171" xr:uid="{00000000-0005-0000-0000-000033470000}"/>
    <cellStyle name="Migliaia 5 5" xfId="4319" xr:uid="{00000000-0005-0000-0000-000034470000}"/>
    <cellStyle name="Migliaia 5 5 2" xfId="4320" xr:uid="{00000000-0005-0000-0000-000035470000}"/>
    <cellStyle name="Migliaia 5 5 2 2" xfId="14703" xr:uid="{00000000-0005-0000-0000-000036470000}"/>
    <cellStyle name="Migliaia 5 5 2 2 2" xfId="20521" xr:uid="{00000000-0005-0000-0000-000037470000}"/>
    <cellStyle name="Migliaia 5 5 2 2 3" xfId="25823" xr:uid="{00000000-0005-0000-0000-000038470000}"/>
    <cellStyle name="Migliaia 5 5 2 3" xfId="17870" xr:uid="{00000000-0005-0000-0000-000039470000}"/>
    <cellStyle name="Migliaia 5 5 2 4" xfId="23172" xr:uid="{00000000-0005-0000-0000-00003A470000}"/>
    <cellStyle name="Migliaia 5 5 3" xfId="4321" xr:uid="{00000000-0005-0000-0000-00003B470000}"/>
    <cellStyle name="Migliaia 5 5 3 2" xfId="14704" xr:uid="{00000000-0005-0000-0000-00003C470000}"/>
    <cellStyle name="Migliaia 5 5 3 2 2" xfId="20522" xr:uid="{00000000-0005-0000-0000-00003D470000}"/>
    <cellStyle name="Migliaia 5 5 3 2 3" xfId="25824" xr:uid="{00000000-0005-0000-0000-00003E470000}"/>
    <cellStyle name="Migliaia 5 5 3 3" xfId="17871" xr:uid="{00000000-0005-0000-0000-00003F470000}"/>
    <cellStyle name="Migliaia 5 5 3 4" xfId="23173" xr:uid="{00000000-0005-0000-0000-000040470000}"/>
    <cellStyle name="Migliaia 5 5 4" xfId="4322" xr:uid="{00000000-0005-0000-0000-000041470000}"/>
    <cellStyle name="Migliaia 5 5 4 2" xfId="14705" xr:uid="{00000000-0005-0000-0000-000042470000}"/>
    <cellStyle name="Migliaia 5 5 4 2 2" xfId="20523" xr:uid="{00000000-0005-0000-0000-000043470000}"/>
    <cellStyle name="Migliaia 5 5 4 2 3" xfId="25825" xr:uid="{00000000-0005-0000-0000-000044470000}"/>
    <cellStyle name="Migliaia 5 5 4 3" xfId="17872" xr:uid="{00000000-0005-0000-0000-000045470000}"/>
    <cellStyle name="Migliaia 5 5 4 4" xfId="23174" xr:uid="{00000000-0005-0000-0000-000046470000}"/>
    <cellStyle name="Migliaia 5 5 5" xfId="4323" xr:uid="{00000000-0005-0000-0000-000047470000}"/>
    <cellStyle name="Migliaia 5 5 5 2" xfId="14706" xr:uid="{00000000-0005-0000-0000-000048470000}"/>
    <cellStyle name="Migliaia 5 5 5 2 2" xfId="20524" xr:uid="{00000000-0005-0000-0000-000049470000}"/>
    <cellStyle name="Migliaia 5 5 5 2 3" xfId="25826" xr:uid="{00000000-0005-0000-0000-00004A470000}"/>
    <cellStyle name="Migliaia 5 5 5 3" xfId="17873" xr:uid="{00000000-0005-0000-0000-00004B470000}"/>
    <cellStyle name="Migliaia 5 5 5 4" xfId="23175" xr:uid="{00000000-0005-0000-0000-00004C470000}"/>
    <cellStyle name="Migliaia 5 5 6" xfId="4324" xr:uid="{00000000-0005-0000-0000-00004D470000}"/>
    <cellStyle name="Migliaia 5 5 6 2" xfId="14707" xr:uid="{00000000-0005-0000-0000-00004E470000}"/>
    <cellStyle name="Migliaia 5 5 6 2 2" xfId="20525" xr:uid="{00000000-0005-0000-0000-00004F470000}"/>
    <cellStyle name="Migliaia 5 5 6 2 3" xfId="25827" xr:uid="{00000000-0005-0000-0000-000050470000}"/>
    <cellStyle name="Migliaia 5 5 6 3" xfId="17874" xr:uid="{00000000-0005-0000-0000-000051470000}"/>
    <cellStyle name="Migliaia 5 5 6 4" xfId="23176" xr:uid="{00000000-0005-0000-0000-000052470000}"/>
    <cellStyle name="Migliaia 5 6" xfId="4325" xr:uid="{00000000-0005-0000-0000-000053470000}"/>
    <cellStyle name="Migliaia 5 6 2" xfId="12297" xr:uid="{00000000-0005-0000-0000-000054470000}"/>
    <cellStyle name="Migliaia 5 6 3" xfId="12298" xr:uid="{00000000-0005-0000-0000-000055470000}"/>
    <cellStyle name="Migliaia 5 6 3 2" xfId="15773" xr:uid="{00000000-0005-0000-0000-000056470000}"/>
    <cellStyle name="Migliaia 5 6 3 2 2" xfId="21119" xr:uid="{00000000-0005-0000-0000-000057470000}"/>
    <cellStyle name="Migliaia 5 6 3 2 3" xfId="26421" xr:uid="{00000000-0005-0000-0000-000058470000}"/>
    <cellStyle name="Migliaia 5 6 3 3" xfId="18468" xr:uid="{00000000-0005-0000-0000-000059470000}"/>
    <cellStyle name="Migliaia 5 6 3 4" xfId="23770" xr:uid="{00000000-0005-0000-0000-00005A470000}"/>
    <cellStyle name="Migliaia 5 6 4" xfId="14708" xr:uid="{00000000-0005-0000-0000-00005B470000}"/>
    <cellStyle name="Migliaia 5 6 4 2" xfId="20526" xr:uid="{00000000-0005-0000-0000-00005C470000}"/>
    <cellStyle name="Migliaia 5 6 4 3" xfId="25828" xr:uid="{00000000-0005-0000-0000-00005D470000}"/>
    <cellStyle name="Migliaia 5 6 5" xfId="17875" xr:uid="{00000000-0005-0000-0000-00005E470000}"/>
    <cellStyle name="Migliaia 5 6 6" xfId="23177" xr:uid="{00000000-0005-0000-0000-00005F470000}"/>
    <cellStyle name="Migliaia 5 7" xfId="4326" xr:uid="{00000000-0005-0000-0000-000060470000}"/>
    <cellStyle name="Migliaia 5 7 2" xfId="12299" xr:uid="{00000000-0005-0000-0000-000061470000}"/>
    <cellStyle name="Migliaia 5 7 2 2" xfId="15774" xr:uid="{00000000-0005-0000-0000-000062470000}"/>
    <cellStyle name="Migliaia 5 7 2 2 2" xfId="21120" xr:uid="{00000000-0005-0000-0000-000063470000}"/>
    <cellStyle name="Migliaia 5 7 2 2 3" xfId="26422" xr:uid="{00000000-0005-0000-0000-000064470000}"/>
    <cellStyle name="Migliaia 5 7 2 3" xfId="18469" xr:uid="{00000000-0005-0000-0000-000065470000}"/>
    <cellStyle name="Migliaia 5 7 2 4" xfId="23771" xr:uid="{00000000-0005-0000-0000-000066470000}"/>
    <cellStyle name="Migliaia 5 7 3" xfId="14709" xr:uid="{00000000-0005-0000-0000-000067470000}"/>
    <cellStyle name="Migliaia 5 7 3 2" xfId="20527" xr:uid="{00000000-0005-0000-0000-000068470000}"/>
    <cellStyle name="Migliaia 5 7 3 3" xfId="25829" xr:uid="{00000000-0005-0000-0000-000069470000}"/>
    <cellStyle name="Migliaia 5 7 4" xfId="17876" xr:uid="{00000000-0005-0000-0000-00006A470000}"/>
    <cellStyle name="Migliaia 5 7 5" xfId="23178" xr:uid="{00000000-0005-0000-0000-00006B470000}"/>
    <cellStyle name="Migliaia 5 8" xfId="4327" xr:uid="{00000000-0005-0000-0000-00006C470000}"/>
    <cellStyle name="Migliaia 5 8 2" xfId="12300" xr:uid="{00000000-0005-0000-0000-00006D470000}"/>
    <cellStyle name="Migliaia 5 8 2 2" xfId="15775" xr:uid="{00000000-0005-0000-0000-00006E470000}"/>
    <cellStyle name="Migliaia 5 8 2 2 2" xfId="21121" xr:uid="{00000000-0005-0000-0000-00006F470000}"/>
    <cellStyle name="Migliaia 5 8 2 2 3" xfId="26423" xr:uid="{00000000-0005-0000-0000-000070470000}"/>
    <cellStyle name="Migliaia 5 8 2 3" xfId="18470" xr:uid="{00000000-0005-0000-0000-000071470000}"/>
    <cellStyle name="Migliaia 5 8 2 4" xfId="23772" xr:uid="{00000000-0005-0000-0000-000072470000}"/>
    <cellStyle name="Migliaia 5 8 3" xfId="14710" xr:uid="{00000000-0005-0000-0000-000073470000}"/>
    <cellStyle name="Migliaia 5 8 3 2" xfId="20528" xr:uid="{00000000-0005-0000-0000-000074470000}"/>
    <cellStyle name="Migliaia 5 8 3 3" xfId="25830" xr:uid="{00000000-0005-0000-0000-000075470000}"/>
    <cellStyle name="Migliaia 5 8 4" xfId="17877" xr:uid="{00000000-0005-0000-0000-000076470000}"/>
    <cellStyle name="Migliaia 5 8 5" xfId="23179" xr:uid="{00000000-0005-0000-0000-000077470000}"/>
    <cellStyle name="Migliaia 5 9" xfId="4328" xr:uid="{00000000-0005-0000-0000-000078470000}"/>
    <cellStyle name="Migliaia 5 9 2" xfId="14711" xr:uid="{00000000-0005-0000-0000-000079470000}"/>
    <cellStyle name="Migliaia 5 9 2 2" xfId="20529" xr:uid="{00000000-0005-0000-0000-00007A470000}"/>
    <cellStyle name="Migliaia 5 9 2 3" xfId="25831" xr:uid="{00000000-0005-0000-0000-00007B470000}"/>
    <cellStyle name="Migliaia 5 9 3" xfId="17878" xr:uid="{00000000-0005-0000-0000-00007C470000}"/>
    <cellStyle name="Migliaia 5 9 4" xfId="23180" xr:uid="{00000000-0005-0000-0000-00007D470000}"/>
    <cellStyle name="Migliaia 50" xfId="340" xr:uid="{00000000-0005-0000-0000-00007E470000}"/>
    <cellStyle name="Migliaia 50 10" xfId="14712" xr:uid="{00000000-0005-0000-0000-00007F470000}"/>
    <cellStyle name="Migliaia 50 10 2" xfId="20530" xr:uid="{00000000-0005-0000-0000-000080470000}"/>
    <cellStyle name="Migliaia 50 10 3" xfId="25832" xr:uid="{00000000-0005-0000-0000-000081470000}"/>
    <cellStyle name="Migliaia 50 11" xfId="17879" xr:uid="{00000000-0005-0000-0000-000082470000}"/>
    <cellStyle name="Migliaia 50 12" xfId="23181"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3" xr:uid="{00000000-0005-0000-0000-000088470000}"/>
    <cellStyle name="Migliaia 50 2 2 2 2 2" xfId="20531" xr:uid="{00000000-0005-0000-0000-000089470000}"/>
    <cellStyle name="Migliaia 50 2 2 2 2 3" xfId="25833" xr:uid="{00000000-0005-0000-0000-00008A470000}"/>
    <cellStyle name="Migliaia 50 2 2 2 3" xfId="17880" xr:uid="{00000000-0005-0000-0000-00008B470000}"/>
    <cellStyle name="Migliaia 50 2 2 2 4" xfId="23182" xr:uid="{00000000-0005-0000-0000-00008C470000}"/>
    <cellStyle name="Migliaia 50 2 2 3" xfId="12301" xr:uid="{00000000-0005-0000-0000-00008D470000}"/>
    <cellStyle name="Migliaia 50 2 2 3 2" xfId="15776" xr:uid="{00000000-0005-0000-0000-00008E470000}"/>
    <cellStyle name="Migliaia 50 2 2 3 2 2" xfId="21122" xr:uid="{00000000-0005-0000-0000-00008F470000}"/>
    <cellStyle name="Migliaia 50 2 2 3 2 3" xfId="26424" xr:uid="{00000000-0005-0000-0000-000090470000}"/>
    <cellStyle name="Migliaia 50 2 2 3 3" xfId="18471" xr:uid="{00000000-0005-0000-0000-000091470000}"/>
    <cellStyle name="Migliaia 50 2 2 3 4" xfId="23773" xr:uid="{00000000-0005-0000-0000-000092470000}"/>
    <cellStyle name="Migliaia 50 2 3" xfId="4333" xr:uid="{00000000-0005-0000-0000-000093470000}"/>
    <cellStyle name="Migliaia 50 2 3 2" xfId="12302" xr:uid="{00000000-0005-0000-0000-000094470000}"/>
    <cellStyle name="Migliaia 50 2 3 2 2" xfId="15777" xr:uid="{00000000-0005-0000-0000-000095470000}"/>
    <cellStyle name="Migliaia 50 2 3 2 2 2" xfId="21123" xr:uid="{00000000-0005-0000-0000-000096470000}"/>
    <cellStyle name="Migliaia 50 2 3 2 2 3" xfId="26425" xr:uid="{00000000-0005-0000-0000-000097470000}"/>
    <cellStyle name="Migliaia 50 2 3 2 3" xfId="18472" xr:uid="{00000000-0005-0000-0000-000098470000}"/>
    <cellStyle name="Migliaia 50 2 3 2 4" xfId="23774" xr:uid="{00000000-0005-0000-0000-000099470000}"/>
    <cellStyle name="Migliaia 50 2 3 3" xfId="14714" xr:uid="{00000000-0005-0000-0000-00009A470000}"/>
    <cellStyle name="Migliaia 50 2 3 3 2" xfId="20532" xr:uid="{00000000-0005-0000-0000-00009B470000}"/>
    <cellStyle name="Migliaia 50 2 3 3 3" xfId="25834" xr:uid="{00000000-0005-0000-0000-00009C470000}"/>
    <cellStyle name="Migliaia 50 2 3 4" xfId="17881" xr:uid="{00000000-0005-0000-0000-00009D470000}"/>
    <cellStyle name="Migliaia 50 2 3 5" xfId="23183" xr:uid="{00000000-0005-0000-0000-00009E470000}"/>
    <cellStyle name="Migliaia 50 2 4" xfId="4334" xr:uid="{00000000-0005-0000-0000-00009F470000}"/>
    <cellStyle name="Migliaia 50 2 4 2" xfId="14715" xr:uid="{00000000-0005-0000-0000-0000A0470000}"/>
    <cellStyle name="Migliaia 50 2 4 2 2" xfId="20533" xr:uid="{00000000-0005-0000-0000-0000A1470000}"/>
    <cellStyle name="Migliaia 50 2 4 2 3" xfId="25835" xr:uid="{00000000-0005-0000-0000-0000A2470000}"/>
    <cellStyle name="Migliaia 50 2 4 3" xfId="17882" xr:uid="{00000000-0005-0000-0000-0000A3470000}"/>
    <cellStyle name="Migliaia 50 2 4 4" xfId="23184" xr:uid="{00000000-0005-0000-0000-0000A4470000}"/>
    <cellStyle name="Migliaia 50 2 5" xfId="4335" xr:uid="{00000000-0005-0000-0000-0000A5470000}"/>
    <cellStyle name="Migliaia 50 2 5 2" xfId="14716" xr:uid="{00000000-0005-0000-0000-0000A6470000}"/>
    <cellStyle name="Migliaia 50 2 5 2 2" xfId="20534" xr:uid="{00000000-0005-0000-0000-0000A7470000}"/>
    <cellStyle name="Migliaia 50 2 5 2 3" xfId="25836" xr:uid="{00000000-0005-0000-0000-0000A8470000}"/>
    <cellStyle name="Migliaia 50 2 5 3" xfId="17883" xr:uid="{00000000-0005-0000-0000-0000A9470000}"/>
    <cellStyle name="Migliaia 50 2 5 4" xfId="23185" xr:uid="{00000000-0005-0000-0000-0000AA470000}"/>
    <cellStyle name="Migliaia 50 2 6" xfId="4336" xr:uid="{00000000-0005-0000-0000-0000AB470000}"/>
    <cellStyle name="Migliaia 50 2 6 2" xfId="14717" xr:uid="{00000000-0005-0000-0000-0000AC470000}"/>
    <cellStyle name="Migliaia 50 2 6 2 2" xfId="20535" xr:uid="{00000000-0005-0000-0000-0000AD470000}"/>
    <cellStyle name="Migliaia 50 2 6 2 3" xfId="25837" xr:uid="{00000000-0005-0000-0000-0000AE470000}"/>
    <cellStyle name="Migliaia 50 2 6 3" xfId="17884" xr:uid="{00000000-0005-0000-0000-0000AF470000}"/>
    <cellStyle name="Migliaia 50 2 6 4" xfId="23186"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8" xr:uid="{00000000-0005-0000-0000-0000B6470000}"/>
    <cellStyle name="Migliaia 50 3 2 2 2 2 2" xfId="20536" xr:uid="{00000000-0005-0000-0000-0000B7470000}"/>
    <cellStyle name="Migliaia 50 3 2 2 2 2 3" xfId="25838" xr:uid="{00000000-0005-0000-0000-0000B8470000}"/>
    <cellStyle name="Migliaia 50 3 2 2 2 3" xfId="17885" xr:uid="{00000000-0005-0000-0000-0000B9470000}"/>
    <cellStyle name="Migliaia 50 3 2 2 2 4" xfId="23187" xr:uid="{00000000-0005-0000-0000-0000BA470000}"/>
    <cellStyle name="Migliaia 50 3 2 3" xfId="4341" xr:uid="{00000000-0005-0000-0000-0000BB470000}"/>
    <cellStyle name="Migliaia 50 3 2 3 2" xfId="14719" xr:uid="{00000000-0005-0000-0000-0000BC470000}"/>
    <cellStyle name="Migliaia 50 3 2 3 2 2" xfId="20537" xr:uid="{00000000-0005-0000-0000-0000BD470000}"/>
    <cellStyle name="Migliaia 50 3 2 3 2 3" xfId="25839" xr:uid="{00000000-0005-0000-0000-0000BE470000}"/>
    <cellStyle name="Migliaia 50 3 2 3 3" xfId="17886" xr:uid="{00000000-0005-0000-0000-0000BF470000}"/>
    <cellStyle name="Migliaia 50 3 2 3 4" xfId="23188" xr:uid="{00000000-0005-0000-0000-0000C0470000}"/>
    <cellStyle name="Migliaia 50 3 2 4" xfId="4342" xr:uid="{00000000-0005-0000-0000-0000C1470000}"/>
    <cellStyle name="Migliaia 50 3 2 4 2" xfId="14720" xr:uid="{00000000-0005-0000-0000-0000C2470000}"/>
    <cellStyle name="Migliaia 50 3 2 4 2 2" xfId="20538" xr:uid="{00000000-0005-0000-0000-0000C3470000}"/>
    <cellStyle name="Migliaia 50 3 2 4 2 3" xfId="25840" xr:uid="{00000000-0005-0000-0000-0000C4470000}"/>
    <cellStyle name="Migliaia 50 3 2 4 3" xfId="17887" xr:uid="{00000000-0005-0000-0000-0000C5470000}"/>
    <cellStyle name="Migliaia 50 3 2 4 4" xfId="23189" xr:uid="{00000000-0005-0000-0000-0000C6470000}"/>
    <cellStyle name="Migliaia 50 3 2 5" xfId="4343" xr:uid="{00000000-0005-0000-0000-0000C7470000}"/>
    <cellStyle name="Migliaia 50 3 2 5 2" xfId="14721" xr:uid="{00000000-0005-0000-0000-0000C8470000}"/>
    <cellStyle name="Migliaia 50 3 2 5 2 2" xfId="20539" xr:uid="{00000000-0005-0000-0000-0000C9470000}"/>
    <cellStyle name="Migliaia 50 3 2 5 2 3" xfId="25841" xr:uid="{00000000-0005-0000-0000-0000CA470000}"/>
    <cellStyle name="Migliaia 50 3 2 5 3" xfId="17888" xr:uid="{00000000-0005-0000-0000-0000CB470000}"/>
    <cellStyle name="Migliaia 50 3 2 5 4" xfId="23190" xr:uid="{00000000-0005-0000-0000-0000CC470000}"/>
    <cellStyle name="Migliaia 50 3 2 6" xfId="4344" xr:uid="{00000000-0005-0000-0000-0000CD470000}"/>
    <cellStyle name="Migliaia 50 3 2 6 2" xfId="14722" xr:uid="{00000000-0005-0000-0000-0000CE470000}"/>
    <cellStyle name="Migliaia 50 3 2 6 2 2" xfId="20540" xr:uid="{00000000-0005-0000-0000-0000CF470000}"/>
    <cellStyle name="Migliaia 50 3 2 6 2 3" xfId="25842" xr:uid="{00000000-0005-0000-0000-0000D0470000}"/>
    <cellStyle name="Migliaia 50 3 2 6 3" xfId="17889" xr:uid="{00000000-0005-0000-0000-0000D1470000}"/>
    <cellStyle name="Migliaia 50 3 2 6 4" xfId="23191" xr:uid="{00000000-0005-0000-0000-0000D2470000}"/>
    <cellStyle name="Migliaia 50 3 3" xfId="4345" xr:uid="{00000000-0005-0000-0000-0000D3470000}"/>
    <cellStyle name="Migliaia 50 3 3 2" xfId="4346" xr:uid="{00000000-0005-0000-0000-0000D4470000}"/>
    <cellStyle name="Migliaia 50 3 3 2 2" xfId="14724" xr:uid="{00000000-0005-0000-0000-0000D5470000}"/>
    <cellStyle name="Migliaia 50 3 3 2 2 2" xfId="20542" xr:uid="{00000000-0005-0000-0000-0000D6470000}"/>
    <cellStyle name="Migliaia 50 3 3 2 2 3" xfId="25844" xr:uid="{00000000-0005-0000-0000-0000D7470000}"/>
    <cellStyle name="Migliaia 50 3 3 2 3" xfId="17891" xr:uid="{00000000-0005-0000-0000-0000D8470000}"/>
    <cellStyle name="Migliaia 50 3 3 2 4" xfId="23193" xr:uid="{00000000-0005-0000-0000-0000D9470000}"/>
    <cellStyle name="Migliaia 50 3 3 3" xfId="4347" xr:uid="{00000000-0005-0000-0000-0000DA470000}"/>
    <cellStyle name="Migliaia 50 3 3 3 2" xfId="14725" xr:uid="{00000000-0005-0000-0000-0000DB470000}"/>
    <cellStyle name="Migliaia 50 3 3 3 2 2" xfId="20543" xr:uid="{00000000-0005-0000-0000-0000DC470000}"/>
    <cellStyle name="Migliaia 50 3 3 3 2 3" xfId="25845" xr:uid="{00000000-0005-0000-0000-0000DD470000}"/>
    <cellStyle name="Migliaia 50 3 3 3 3" xfId="17892" xr:uid="{00000000-0005-0000-0000-0000DE470000}"/>
    <cellStyle name="Migliaia 50 3 3 3 4" xfId="23194" xr:uid="{00000000-0005-0000-0000-0000DF470000}"/>
    <cellStyle name="Migliaia 50 3 3 4" xfId="4348" xr:uid="{00000000-0005-0000-0000-0000E0470000}"/>
    <cellStyle name="Migliaia 50 3 3 4 2" xfId="14726" xr:uid="{00000000-0005-0000-0000-0000E1470000}"/>
    <cellStyle name="Migliaia 50 3 3 4 2 2" xfId="20544" xr:uid="{00000000-0005-0000-0000-0000E2470000}"/>
    <cellStyle name="Migliaia 50 3 3 4 2 3" xfId="25846" xr:uid="{00000000-0005-0000-0000-0000E3470000}"/>
    <cellStyle name="Migliaia 50 3 3 4 3" xfId="17893" xr:uid="{00000000-0005-0000-0000-0000E4470000}"/>
    <cellStyle name="Migliaia 50 3 3 4 4" xfId="23195" xr:uid="{00000000-0005-0000-0000-0000E5470000}"/>
    <cellStyle name="Migliaia 50 3 3 5" xfId="4349" xr:uid="{00000000-0005-0000-0000-0000E6470000}"/>
    <cellStyle name="Migliaia 50 3 3 5 2" xfId="14727" xr:uid="{00000000-0005-0000-0000-0000E7470000}"/>
    <cellStyle name="Migliaia 50 3 3 5 2 2" xfId="20545" xr:uid="{00000000-0005-0000-0000-0000E8470000}"/>
    <cellStyle name="Migliaia 50 3 3 5 2 3" xfId="25847" xr:uid="{00000000-0005-0000-0000-0000E9470000}"/>
    <cellStyle name="Migliaia 50 3 3 5 3" xfId="17894" xr:uid="{00000000-0005-0000-0000-0000EA470000}"/>
    <cellStyle name="Migliaia 50 3 3 5 4" xfId="23196" xr:uid="{00000000-0005-0000-0000-0000EB470000}"/>
    <cellStyle name="Migliaia 50 3 3 6" xfId="14723" xr:uid="{00000000-0005-0000-0000-0000EC470000}"/>
    <cellStyle name="Migliaia 50 3 3 6 2" xfId="20541" xr:uid="{00000000-0005-0000-0000-0000ED470000}"/>
    <cellStyle name="Migliaia 50 3 3 6 3" xfId="25843" xr:uid="{00000000-0005-0000-0000-0000EE470000}"/>
    <cellStyle name="Migliaia 50 3 3 7" xfId="17890" xr:uid="{00000000-0005-0000-0000-0000EF470000}"/>
    <cellStyle name="Migliaia 50 3 3 8" xfId="23192" xr:uid="{00000000-0005-0000-0000-0000F0470000}"/>
    <cellStyle name="Migliaia 50 3 4" xfId="4350" xr:uid="{00000000-0005-0000-0000-0000F1470000}"/>
    <cellStyle name="Migliaia 50 3 4 2" xfId="12303" xr:uid="{00000000-0005-0000-0000-0000F2470000}"/>
    <cellStyle name="Migliaia 50 3 4 3" xfId="12304" xr:uid="{00000000-0005-0000-0000-0000F3470000}"/>
    <cellStyle name="Migliaia 50 3 4 3 2" xfId="15778" xr:uid="{00000000-0005-0000-0000-0000F4470000}"/>
    <cellStyle name="Migliaia 50 3 4 3 2 2" xfId="21124" xr:uid="{00000000-0005-0000-0000-0000F5470000}"/>
    <cellStyle name="Migliaia 50 3 4 3 2 3" xfId="26426" xr:uid="{00000000-0005-0000-0000-0000F6470000}"/>
    <cellStyle name="Migliaia 50 3 4 3 3" xfId="18473" xr:uid="{00000000-0005-0000-0000-0000F7470000}"/>
    <cellStyle name="Migliaia 50 3 4 3 4" xfId="23775" xr:uid="{00000000-0005-0000-0000-0000F8470000}"/>
    <cellStyle name="Migliaia 50 3 4 4" xfId="14728" xr:uid="{00000000-0005-0000-0000-0000F9470000}"/>
    <cellStyle name="Migliaia 50 3 4 4 2" xfId="20546" xr:uid="{00000000-0005-0000-0000-0000FA470000}"/>
    <cellStyle name="Migliaia 50 3 4 4 3" xfId="25848" xr:uid="{00000000-0005-0000-0000-0000FB470000}"/>
    <cellStyle name="Migliaia 50 3 4 5" xfId="17895" xr:uid="{00000000-0005-0000-0000-0000FC470000}"/>
    <cellStyle name="Migliaia 50 3 4 6" xfId="23197" xr:uid="{00000000-0005-0000-0000-0000FD470000}"/>
    <cellStyle name="Migliaia 50 3 5" xfId="4351" xr:uid="{00000000-0005-0000-0000-0000FE470000}"/>
    <cellStyle name="Migliaia 50 3 5 2" xfId="12305" xr:uid="{00000000-0005-0000-0000-0000FF470000}"/>
    <cellStyle name="Migliaia 50 3 5 2 2" xfId="15779" xr:uid="{00000000-0005-0000-0000-000000480000}"/>
    <cellStyle name="Migliaia 50 3 5 2 2 2" xfId="21125" xr:uid="{00000000-0005-0000-0000-000001480000}"/>
    <cellStyle name="Migliaia 50 3 5 2 2 3" xfId="26427" xr:uid="{00000000-0005-0000-0000-000002480000}"/>
    <cellStyle name="Migliaia 50 3 5 2 3" xfId="18474" xr:uid="{00000000-0005-0000-0000-000003480000}"/>
    <cellStyle name="Migliaia 50 3 5 2 4" xfId="23776" xr:uid="{00000000-0005-0000-0000-000004480000}"/>
    <cellStyle name="Migliaia 50 3 5 3" xfId="14729" xr:uid="{00000000-0005-0000-0000-000005480000}"/>
    <cellStyle name="Migliaia 50 3 5 3 2" xfId="20547" xr:uid="{00000000-0005-0000-0000-000006480000}"/>
    <cellStyle name="Migliaia 50 3 5 3 3" xfId="25849" xr:uid="{00000000-0005-0000-0000-000007480000}"/>
    <cellStyle name="Migliaia 50 3 5 4" xfId="17896" xr:uid="{00000000-0005-0000-0000-000008480000}"/>
    <cellStyle name="Migliaia 50 3 5 5" xfId="23198" xr:uid="{00000000-0005-0000-0000-000009480000}"/>
    <cellStyle name="Migliaia 50 3 6" xfId="4352" xr:uid="{00000000-0005-0000-0000-00000A480000}"/>
    <cellStyle name="Migliaia 50 3 6 2" xfId="14730" xr:uid="{00000000-0005-0000-0000-00000B480000}"/>
    <cellStyle name="Migliaia 50 3 6 2 2" xfId="20548" xr:uid="{00000000-0005-0000-0000-00000C480000}"/>
    <cellStyle name="Migliaia 50 3 6 2 3" xfId="25850" xr:uid="{00000000-0005-0000-0000-00000D480000}"/>
    <cellStyle name="Migliaia 50 3 6 3" xfId="17897" xr:uid="{00000000-0005-0000-0000-00000E480000}"/>
    <cellStyle name="Migliaia 50 3 6 4" xfId="23199" xr:uid="{00000000-0005-0000-0000-00000F480000}"/>
    <cellStyle name="Migliaia 50 3 7" xfId="4353" xr:uid="{00000000-0005-0000-0000-000010480000}"/>
    <cellStyle name="Migliaia 50 3 7 2" xfId="14731" xr:uid="{00000000-0005-0000-0000-000011480000}"/>
    <cellStyle name="Migliaia 50 3 7 2 2" xfId="20549" xr:uid="{00000000-0005-0000-0000-000012480000}"/>
    <cellStyle name="Migliaia 50 3 7 2 3" xfId="25851" xr:uid="{00000000-0005-0000-0000-000013480000}"/>
    <cellStyle name="Migliaia 50 3 7 3" xfId="17898" xr:uid="{00000000-0005-0000-0000-000014480000}"/>
    <cellStyle name="Migliaia 50 3 7 4" xfId="23200" xr:uid="{00000000-0005-0000-0000-000015480000}"/>
    <cellStyle name="Migliaia 50 3 8" xfId="4354" xr:uid="{00000000-0005-0000-0000-000016480000}"/>
    <cellStyle name="Migliaia 50 3 8 2" xfId="14732" xr:uid="{00000000-0005-0000-0000-000017480000}"/>
    <cellStyle name="Migliaia 50 3 8 2 2" xfId="20550" xr:uid="{00000000-0005-0000-0000-000018480000}"/>
    <cellStyle name="Migliaia 50 3 8 2 3" xfId="25852" xr:uid="{00000000-0005-0000-0000-000019480000}"/>
    <cellStyle name="Migliaia 50 3 8 3" xfId="17899" xr:uid="{00000000-0005-0000-0000-00001A480000}"/>
    <cellStyle name="Migliaia 50 3 8 4" xfId="23201"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3" xr:uid="{00000000-0005-0000-0000-00001F480000}"/>
    <cellStyle name="Migliaia 50 4 2 2 2 2" xfId="20551" xr:uid="{00000000-0005-0000-0000-000020480000}"/>
    <cellStyle name="Migliaia 50 4 2 2 2 3" xfId="25853" xr:uid="{00000000-0005-0000-0000-000021480000}"/>
    <cellStyle name="Migliaia 50 4 2 2 3" xfId="17900" xr:uid="{00000000-0005-0000-0000-000022480000}"/>
    <cellStyle name="Migliaia 50 4 2 2 4" xfId="23202" xr:uid="{00000000-0005-0000-0000-000023480000}"/>
    <cellStyle name="Migliaia 50 4 2 3" xfId="4358" xr:uid="{00000000-0005-0000-0000-000024480000}"/>
    <cellStyle name="Migliaia 50 4 2 3 2" xfId="14734" xr:uid="{00000000-0005-0000-0000-000025480000}"/>
    <cellStyle name="Migliaia 50 4 2 3 2 2" xfId="20552" xr:uid="{00000000-0005-0000-0000-000026480000}"/>
    <cellStyle name="Migliaia 50 4 2 3 2 3" xfId="25854" xr:uid="{00000000-0005-0000-0000-000027480000}"/>
    <cellStyle name="Migliaia 50 4 2 3 3" xfId="17901" xr:uid="{00000000-0005-0000-0000-000028480000}"/>
    <cellStyle name="Migliaia 50 4 2 3 4" xfId="23203" xr:uid="{00000000-0005-0000-0000-000029480000}"/>
    <cellStyle name="Migliaia 50 4 3" xfId="4359" xr:uid="{00000000-0005-0000-0000-00002A480000}"/>
    <cellStyle name="Migliaia 50 4 3 2" xfId="14735" xr:uid="{00000000-0005-0000-0000-00002B480000}"/>
    <cellStyle name="Migliaia 50 4 3 2 2" xfId="20553" xr:uid="{00000000-0005-0000-0000-00002C480000}"/>
    <cellStyle name="Migliaia 50 4 3 2 3" xfId="25855" xr:uid="{00000000-0005-0000-0000-00002D480000}"/>
    <cellStyle name="Migliaia 50 4 3 3" xfId="17902" xr:uid="{00000000-0005-0000-0000-00002E480000}"/>
    <cellStyle name="Migliaia 50 4 3 4" xfId="23204" xr:uid="{00000000-0005-0000-0000-00002F480000}"/>
    <cellStyle name="Migliaia 50 4 4" xfId="4360" xr:uid="{00000000-0005-0000-0000-000030480000}"/>
    <cellStyle name="Migliaia 50 4 4 2" xfId="14736" xr:uid="{00000000-0005-0000-0000-000031480000}"/>
    <cellStyle name="Migliaia 50 4 4 2 2" xfId="20554" xr:uid="{00000000-0005-0000-0000-000032480000}"/>
    <cellStyle name="Migliaia 50 4 4 2 3" xfId="25856" xr:uid="{00000000-0005-0000-0000-000033480000}"/>
    <cellStyle name="Migliaia 50 4 4 3" xfId="17903" xr:uid="{00000000-0005-0000-0000-000034480000}"/>
    <cellStyle name="Migliaia 50 4 4 4" xfId="23205" xr:uid="{00000000-0005-0000-0000-000035480000}"/>
    <cellStyle name="Migliaia 50 4 5" xfId="4361" xr:uid="{00000000-0005-0000-0000-000036480000}"/>
    <cellStyle name="Migliaia 50 4 5 2" xfId="14737" xr:uid="{00000000-0005-0000-0000-000037480000}"/>
    <cellStyle name="Migliaia 50 4 5 2 2" xfId="20555" xr:uid="{00000000-0005-0000-0000-000038480000}"/>
    <cellStyle name="Migliaia 50 4 5 2 3" xfId="25857" xr:uid="{00000000-0005-0000-0000-000039480000}"/>
    <cellStyle name="Migliaia 50 4 5 3" xfId="17904" xr:uid="{00000000-0005-0000-0000-00003A480000}"/>
    <cellStyle name="Migliaia 50 4 5 4" xfId="23206" xr:uid="{00000000-0005-0000-0000-00003B480000}"/>
    <cellStyle name="Migliaia 50 4 6" xfId="4362" xr:uid="{00000000-0005-0000-0000-00003C480000}"/>
    <cellStyle name="Migliaia 50 4 6 2" xfId="14738" xr:uid="{00000000-0005-0000-0000-00003D480000}"/>
    <cellStyle name="Migliaia 50 4 6 2 2" xfId="20556" xr:uid="{00000000-0005-0000-0000-00003E480000}"/>
    <cellStyle name="Migliaia 50 4 6 2 3" xfId="25858" xr:uid="{00000000-0005-0000-0000-00003F480000}"/>
    <cellStyle name="Migliaia 50 4 6 3" xfId="17905" xr:uid="{00000000-0005-0000-0000-000040480000}"/>
    <cellStyle name="Migliaia 50 4 6 4" xfId="23207" xr:uid="{00000000-0005-0000-0000-000041480000}"/>
    <cellStyle name="Migliaia 50 4 7" xfId="4363" xr:uid="{00000000-0005-0000-0000-000042480000}"/>
    <cellStyle name="Migliaia 50 4 7 2" xfId="14739" xr:uid="{00000000-0005-0000-0000-000043480000}"/>
    <cellStyle name="Migliaia 50 4 7 2 2" xfId="20557" xr:uid="{00000000-0005-0000-0000-000044480000}"/>
    <cellStyle name="Migliaia 50 4 7 2 3" xfId="25859" xr:uid="{00000000-0005-0000-0000-000045480000}"/>
    <cellStyle name="Migliaia 50 4 7 3" xfId="17906" xr:uid="{00000000-0005-0000-0000-000046480000}"/>
    <cellStyle name="Migliaia 50 4 7 4" xfId="23208" xr:uid="{00000000-0005-0000-0000-000047480000}"/>
    <cellStyle name="Migliaia 50 5" xfId="4364" xr:uid="{00000000-0005-0000-0000-000048480000}"/>
    <cellStyle name="Migliaia 50 5 2" xfId="4365" xr:uid="{00000000-0005-0000-0000-000049480000}"/>
    <cellStyle name="Migliaia 50 5 2 2" xfId="14740" xr:uid="{00000000-0005-0000-0000-00004A480000}"/>
    <cellStyle name="Migliaia 50 5 2 2 2" xfId="20558" xr:uid="{00000000-0005-0000-0000-00004B480000}"/>
    <cellStyle name="Migliaia 50 5 2 2 3" xfId="25860" xr:uid="{00000000-0005-0000-0000-00004C480000}"/>
    <cellStyle name="Migliaia 50 5 2 3" xfId="17907" xr:uid="{00000000-0005-0000-0000-00004D480000}"/>
    <cellStyle name="Migliaia 50 5 2 4" xfId="23209" xr:uid="{00000000-0005-0000-0000-00004E480000}"/>
    <cellStyle name="Migliaia 50 5 3" xfId="4366" xr:uid="{00000000-0005-0000-0000-00004F480000}"/>
    <cellStyle name="Migliaia 50 5 3 2" xfId="14741" xr:uid="{00000000-0005-0000-0000-000050480000}"/>
    <cellStyle name="Migliaia 50 5 3 2 2" xfId="20559" xr:uid="{00000000-0005-0000-0000-000051480000}"/>
    <cellStyle name="Migliaia 50 5 3 2 3" xfId="25861" xr:uid="{00000000-0005-0000-0000-000052480000}"/>
    <cellStyle name="Migliaia 50 5 3 3" xfId="17908" xr:uid="{00000000-0005-0000-0000-000053480000}"/>
    <cellStyle name="Migliaia 50 5 3 4" xfId="23210" xr:uid="{00000000-0005-0000-0000-000054480000}"/>
    <cellStyle name="Migliaia 50 5 4" xfId="4367" xr:uid="{00000000-0005-0000-0000-000055480000}"/>
    <cellStyle name="Migliaia 50 5 4 2" xfId="14742" xr:uid="{00000000-0005-0000-0000-000056480000}"/>
    <cellStyle name="Migliaia 50 5 4 2 2" xfId="20560" xr:uid="{00000000-0005-0000-0000-000057480000}"/>
    <cellStyle name="Migliaia 50 5 4 2 3" xfId="25862" xr:uid="{00000000-0005-0000-0000-000058480000}"/>
    <cellStyle name="Migliaia 50 5 4 3" xfId="17909" xr:uid="{00000000-0005-0000-0000-000059480000}"/>
    <cellStyle name="Migliaia 50 5 4 4" xfId="23211" xr:uid="{00000000-0005-0000-0000-00005A480000}"/>
    <cellStyle name="Migliaia 50 5 5" xfId="4368" xr:uid="{00000000-0005-0000-0000-00005B480000}"/>
    <cellStyle name="Migliaia 50 5 5 2" xfId="14743" xr:uid="{00000000-0005-0000-0000-00005C480000}"/>
    <cellStyle name="Migliaia 50 5 5 2 2" xfId="20561" xr:uid="{00000000-0005-0000-0000-00005D480000}"/>
    <cellStyle name="Migliaia 50 5 5 2 3" xfId="25863" xr:uid="{00000000-0005-0000-0000-00005E480000}"/>
    <cellStyle name="Migliaia 50 5 5 3" xfId="17910" xr:uid="{00000000-0005-0000-0000-00005F480000}"/>
    <cellStyle name="Migliaia 50 5 5 4" xfId="23212" xr:uid="{00000000-0005-0000-0000-000060480000}"/>
    <cellStyle name="Migliaia 50 5 6" xfId="4369" xr:uid="{00000000-0005-0000-0000-000061480000}"/>
    <cellStyle name="Migliaia 50 5 6 2" xfId="14744" xr:uid="{00000000-0005-0000-0000-000062480000}"/>
    <cellStyle name="Migliaia 50 5 6 2 2" xfId="20562" xr:uid="{00000000-0005-0000-0000-000063480000}"/>
    <cellStyle name="Migliaia 50 5 6 2 3" xfId="25864" xr:uid="{00000000-0005-0000-0000-000064480000}"/>
    <cellStyle name="Migliaia 50 5 6 3" xfId="17911" xr:uid="{00000000-0005-0000-0000-000065480000}"/>
    <cellStyle name="Migliaia 50 5 6 4" xfId="23213" xr:uid="{00000000-0005-0000-0000-000066480000}"/>
    <cellStyle name="Migliaia 50 6" xfId="4370" xr:uid="{00000000-0005-0000-0000-000067480000}"/>
    <cellStyle name="Migliaia 50 6 2" xfId="12306" xr:uid="{00000000-0005-0000-0000-000068480000}"/>
    <cellStyle name="Migliaia 50 6 3" xfId="12307" xr:uid="{00000000-0005-0000-0000-000069480000}"/>
    <cellStyle name="Migliaia 50 6 3 2" xfId="15780" xr:uid="{00000000-0005-0000-0000-00006A480000}"/>
    <cellStyle name="Migliaia 50 6 3 2 2" xfId="21126" xr:uid="{00000000-0005-0000-0000-00006B480000}"/>
    <cellStyle name="Migliaia 50 6 3 2 3" xfId="26428" xr:uid="{00000000-0005-0000-0000-00006C480000}"/>
    <cellStyle name="Migliaia 50 6 3 3" xfId="18475" xr:uid="{00000000-0005-0000-0000-00006D480000}"/>
    <cellStyle name="Migliaia 50 6 3 4" xfId="23777" xr:uid="{00000000-0005-0000-0000-00006E480000}"/>
    <cellStyle name="Migliaia 50 6 4" xfId="14745" xr:uid="{00000000-0005-0000-0000-00006F480000}"/>
    <cellStyle name="Migliaia 50 6 4 2" xfId="20563" xr:uid="{00000000-0005-0000-0000-000070480000}"/>
    <cellStyle name="Migliaia 50 6 4 3" xfId="25865" xr:uid="{00000000-0005-0000-0000-000071480000}"/>
    <cellStyle name="Migliaia 50 6 5" xfId="17912" xr:uid="{00000000-0005-0000-0000-000072480000}"/>
    <cellStyle name="Migliaia 50 6 6" xfId="23214" xr:uid="{00000000-0005-0000-0000-000073480000}"/>
    <cellStyle name="Migliaia 50 7" xfId="4371" xr:uid="{00000000-0005-0000-0000-000074480000}"/>
    <cellStyle name="Migliaia 50 7 2" xfId="12308" xr:uid="{00000000-0005-0000-0000-000075480000}"/>
    <cellStyle name="Migliaia 50 7 2 2" xfId="15781" xr:uid="{00000000-0005-0000-0000-000076480000}"/>
    <cellStyle name="Migliaia 50 7 2 2 2" xfId="21127" xr:uid="{00000000-0005-0000-0000-000077480000}"/>
    <cellStyle name="Migliaia 50 7 2 2 3" xfId="26429" xr:uid="{00000000-0005-0000-0000-000078480000}"/>
    <cellStyle name="Migliaia 50 7 2 3" xfId="18476" xr:uid="{00000000-0005-0000-0000-000079480000}"/>
    <cellStyle name="Migliaia 50 7 2 4" xfId="23778" xr:uid="{00000000-0005-0000-0000-00007A480000}"/>
    <cellStyle name="Migliaia 50 7 3" xfId="14746" xr:uid="{00000000-0005-0000-0000-00007B480000}"/>
    <cellStyle name="Migliaia 50 7 3 2" xfId="20564" xr:uid="{00000000-0005-0000-0000-00007C480000}"/>
    <cellStyle name="Migliaia 50 7 3 3" xfId="25866" xr:uid="{00000000-0005-0000-0000-00007D480000}"/>
    <cellStyle name="Migliaia 50 7 4" xfId="17913" xr:uid="{00000000-0005-0000-0000-00007E480000}"/>
    <cellStyle name="Migliaia 50 7 5" xfId="23215" xr:uid="{00000000-0005-0000-0000-00007F480000}"/>
    <cellStyle name="Migliaia 50 8" xfId="4372" xr:uid="{00000000-0005-0000-0000-000080480000}"/>
    <cellStyle name="Migliaia 50 8 2" xfId="12309" xr:uid="{00000000-0005-0000-0000-000081480000}"/>
    <cellStyle name="Migliaia 50 8 2 2" xfId="15782" xr:uid="{00000000-0005-0000-0000-000082480000}"/>
    <cellStyle name="Migliaia 50 8 2 2 2" xfId="21128" xr:uid="{00000000-0005-0000-0000-000083480000}"/>
    <cellStyle name="Migliaia 50 8 2 2 3" xfId="26430" xr:uid="{00000000-0005-0000-0000-000084480000}"/>
    <cellStyle name="Migliaia 50 8 2 3" xfId="18477" xr:uid="{00000000-0005-0000-0000-000085480000}"/>
    <cellStyle name="Migliaia 50 8 2 4" xfId="23779" xr:uid="{00000000-0005-0000-0000-000086480000}"/>
    <cellStyle name="Migliaia 50 8 3" xfId="14747" xr:uid="{00000000-0005-0000-0000-000087480000}"/>
    <cellStyle name="Migliaia 50 8 3 2" xfId="20565" xr:uid="{00000000-0005-0000-0000-000088480000}"/>
    <cellStyle name="Migliaia 50 8 3 3" xfId="25867" xr:uid="{00000000-0005-0000-0000-000089480000}"/>
    <cellStyle name="Migliaia 50 8 4" xfId="17914" xr:uid="{00000000-0005-0000-0000-00008A480000}"/>
    <cellStyle name="Migliaia 50 8 5" xfId="23216" xr:uid="{00000000-0005-0000-0000-00008B480000}"/>
    <cellStyle name="Migliaia 50 9" xfId="4373" xr:uid="{00000000-0005-0000-0000-00008C480000}"/>
    <cellStyle name="Migliaia 50 9 2" xfId="14748" xr:uid="{00000000-0005-0000-0000-00008D480000}"/>
    <cellStyle name="Migliaia 50 9 2 2" xfId="20566" xr:uid="{00000000-0005-0000-0000-00008E480000}"/>
    <cellStyle name="Migliaia 50 9 2 3" xfId="25868" xr:uid="{00000000-0005-0000-0000-00008F480000}"/>
    <cellStyle name="Migliaia 50 9 3" xfId="17915" xr:uid="{00000000-0005-0000-0000-000090480000}"/>
    <cellStyle name="Migliaia 50 9 4" xfId="23217" xr:uid="{00000000-0005-0000-0000-000091480000}"/>
    <cellStyle name="Migliaia 51" xfId="342" xr:uid="{00000000-0005-0000-0000-000092480000}"/>
    <cellStyle name="Migliaia 51 10" xfId="14749" xr:uid="{00000000-0005-0000-0000-000093480000}"/>
    <cellStyle name="Migliaia 51 10 2" xfId="20567" xr:uid="{00000000-0005-0000-0000-000094480000}"/>
    <cellStyle name="Migliaia 51 10 3" xfId="25869" xr:uid="{00000000-0005-0000-0000-000095480000}"/>
    <cellStyle name="Migliaia 51 11" xfId="17916" xr:uid="{00000000-0005-0000-0000-000096480000}"/>
    <cellStyle name="Migliaia 51 12" xfId="23218"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50" xr:uid="{00000000-0005-0000-0000-00009C480000}"/>
    <cellStyle name="Migliaia 51 2 2 2 2 2" xfId="20568" xr:uid="{00000000-0005-0000-0000-00009D480000}"/>
    <cellStyle name="Migliaia 51 2 2 2 2 3" xfId="25870" xr:uid="{00000000-0005-0000-0000-00009E480000}"/>
    <cellStyle name="Migliaia 51 2 2 2 3" xfId="17917" xr:uid="{00000000-0005-0000-0000-00009F480000}"/>
    <cellStyle name="Migliaia 51 2 2 2 4" xfId="23219" xr:uid="{00000000-0005-0000-0000-0000A0480000}"/>
    <cellStyle name="Migliaia 51 2 2 3" xfId="12310" xr:uid="{00000000-0005-0000-0000-0000A1480000}"/>
    <cellStyle name="Migliaia 51 2 2 3 2" xfId="15783" xr:uid="{00000000-0005-0000-0000-0000A2480000}"/>
    <cellStyle name="Migliaia 51 2 2 3 2 2" xfId="21129" xr:uid="{00000000-0005-0000-0000-0000A3480000}"/>
    <cellStyle name="Migliaia 51 2 2 3 2 3" xfId="26431" xr:uid="{00000000-0005-0000-0000-0000A4480000}"/>
    <cellStyle name="Migliaia 51 2 2 3 3" xfId="18478" xr:uid="{00000000-0005-0000-0000-0000A5480000}"/>
    <cellStyle name="Migliaia 51 2 2 3 4" xfId="23780" xr:uid="{00000000-0005-0000-0000-0000A6480000}"/>
    <cellStyle name="Migliaia 51 2 3" xfId="4378" xr:uid="{00000000-0005-0000-0000-0000A7480000}"/>
    <cellStyle name="Migliaia 51 2 3 2" xfId="12311" xr:uid="{00000000-0005-0000-0000-0000A8480000}"/>
    <cellStyle name="Migliaia 51 2 3 2 2" xfId="15784" xr:uid="{00000000-0005-0000-0000-0000A9480000}"/>
    <cellStyle name="Migliaia 51 2 3 2 2 2" xfId="21130" xr:uid="{00000000-0005-0000-0000-0000AA480000}"/>
    <cellStyle name="Migliaia 51 2 3 2 2 3" xfId="26432" xr:uid="{00000000-0005-0000-0000-0000AB480000}"/>
    <cellStyle name="Migliaia 51 2 3 2 3" xfId="18479" xr:uid="{00000000-0005-0000-0000-0000AC480000}"/>
    <cellStyle name="Migliaia 51 2 3 2 4" xfId="23781" xr:uid="{00000000-0005-0000-0000-0000AD480000}"/>
    <cellStyle name="Migliaia 51 2 3 3" xfId="14751" xr:uid="{00000000-0005-0000-0000-0000AE480000}"/>
    <cellStyle name="Migliaia 51 2 3 3 2" xfId="20569" xr:uid="{00000000-0005-0000-0000-0000AF480000}"/>
    <cellStyle name="Migliaia 51 2 3 3 3" xfId="25871" xr:uid="{00000000-0005-0000-0000-0000B0480000}"/>
    <cellStyle name="Migliaia 51 2 3 4" xfId="17918" xr:uid="{00000000-0005-0000-0000-0000B1480000}"/>
    <cellStyle name="Migliaia 51 2 3 5" xfId="23220" xr:uid="{00000000-0005-0000-0000-0000B2480000}"/>
    <cellStyle name="Migliaia 51 2 4" xfId="4379" xr:uid="{00000000-0005-0000-0000-0000B3480000}"/>
    <cellStyle name="Migliaia 51 2 4 2" xfId="14752" xr:uid="{00000000-0005-0000-0000-0000B4480000}"/>
    <cellStyle name="Migliaia 51 2 4 2 2" xfId="20570" xr:uid="{00000000-0005-0000-0000-0000B5480000}"/>
    <cellStyle name="Migliaia 51 2 4 2 3" xfId="25872" xr:uid="{00000000-0005-0000-0000-0000B6480000}"/>
    <cellStyle name="Migliaia 51 2 4 3" xfId="17919" xr:uid="{00000000-0005-0000-0000-0000B7480000}"/>
    <cellStyle name="Migliaia 51 2 4 4" xfId="23221" xr:uid="{00000000-0005-0000-0000-0000B8480000}"/>
    <cellStyle name="Migliaia 51 2 5" xfId="4380" xr:uid="{00000000-0005-0000-0000-0000B9480000}"/>
    <cellStyle name="Migliaia 51 2 5 2" xfId="14753" xr:uid="{00000000-0005-0000-0000-0000BA480000}"/>
    <cellStyle name="Migliaia 51 2 5 2 2" xfId="20571" xr:uid="{00000000-0005-0000-0000-0000BB480000}"/>
    <cellStyle name="Migliaia 51 2 5 2 3" xfId="25873" xr:uid="{00000000-0005-0000-0000-0000BC480000}"/>
    <cellStyle name="Migliaia 51 2 5 3" xfId="17920" xr:uid="{00000000-0005-0000-0000-0000BD480000}"/>
    <cellStyle name="Migliaia 51 2 5 4" xfId="23222" xr:uid="{00000000-0005-0000-0000-0000BE480000}"/>
    <cellStyle name="Migliaia 51 2 6" xfId="4381" xr:uid="{00000000-0005-0000-0000-0000BF480000}"/>
    <cellStyle name="Migliaia 51 2 6 2" xfId="14754" xr:uid="{00000000-0005-0000-0000-0000C0480000}"/>
    <cellStyle name="Migliaia 51 2 6 2 2" xfId="20572" xr:uid="{00000000-0005-0000-0000-0000C1480000}"/>
    <cellStyle name="Migliaia 51 2 6 2 3" xfId="25874" xr:uid="{00000000-0005-0000-0000-0000C2480000}"/>
    <cellStyle name="Migliaia 51 2 6 3" xfId="17921" xr:uid="{00000000-0005-0000-0000-0000C3480000}"/>
    <cellStyle name="Migliaia 51 2 6 4" xfId="23223"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5" xr:uid="{00000000-0005-0000-0000-0000CA480000}"/>
    <cellStyle name="Migliaia 51 3 2 2 2 2 2" xfId="20573" xr:uid="{00000000-0005-0000-0000-0000CB480000}"/>
    <cellStyle name="Migliaia 51 3 2 2 2 2 3" xfId="25875" xr:uid="{00000000-0005-0000-0000-0000CC480000}"/>
    <cellStyle name="Migliaia 51 3 2 2 2 3" xfId="17922" xr:uid="{00000000-0005-0000-0000-0000CD480000}"/>
    <cellStyle name="Migliaia 51 3 2 2 2 4" xfId="23224" xr:uid="{00000000-0005-0000-0000-0000CE480000}"/>
    <cellStyle name="Migliaia 51 3 2 3" xfId="4386" xr:uid="{00000000-0005-0000-0000-0000CF480000}"/>
    <cellStyle name="Migliaia 51 3 2 3 2" xfId="14756" xr:uid="{00000000-0005-0000-0000-0000D0480000}"/>
    <cellStyle name="Migliaia 51 3 2 3 2 2" xfId="20574" xr:uid="{00000000-0005-0000-0000-0000D1480000}"/>
    <cellStyle name="Migliaia 51 3 2 3 2 3" xfId="25876" xr:uid="{00000000-0005-0000-0000-0000D2480000}"/>
    <cellStyle name="Migliaia 51 3 2 3 3" xfId="17923" xr:uid="{00000000-0005-0000-0000-0000D3480000}"/>
    <cellStyle name="Migliaia 51 3 2 3 4" xfId="23225" xr:uid="{00000000-0005-0000-0000-0000D4480000}"/>
    <cellStyle name="Migliaia 51 3 2 4" xfId="4387" xr:uid="{00000000-0005-0000-0000-0000D5480000}"/>
    <cellStyle name="Migliaia 51 3 2 4 2" xfId="14757" xr:uid="{00000000-0005-0000-0000-0000D6480000}"/>
    <cellStyle name="Migliaia 51 3 2 4 2 2" xfId="20575" xr:uid="{00000000-0005-0000-0000-0000D7480000}"/>
    <cellStyle name="Migliaia 51 3 2 4 2 3" xfId="25877" xr:uid="{00000000-0005-0000-0000-0000D8480000}"/>
    <cellStyle name="Migliaia 51 3 2 4 3" xfId="17924" xr:uid="{00000000-0005-0000-0000-0000D9480000}"/>
    <cellStyle name="Migliaia 51 3 2 4 4" xfId="23226" xr:uid="{00000000-0005-0000-0000-0000DA480000}"/>
    <cellStyle name="Migliaia 51 3 2 5" xfId="4388" xr:uid="{00000000-0005-0000-0000-0000DB480000}"/>
    <cellStyle name="Migliaia 51 3 2 5 2" xfId="14758" xr:uid="{00000000-0005-0000-0000-0000DC480000}"/>
    <cellStyle name="Migliaia 51 3 2 5 2 2" xfId="20576" xr:uid="{00000000-0005-0000-0000-0000DD480000}"/>
    <cellStyle name="Migliaia 51 3 2 5 2 3" xfId="25878" xr:uid="{00000000-0005-0000-0000-0000DE480000}"/>
    <cellStyle name="Migliaia 51 3 2 5 3" xfId="17925" xr:uid="{00000000-0005-0000-0000-0000DF480000}"/>
    <cellStyle name="Migliaia 51 3 2 5 4" xfId="23227" xr:uid="{00000000-0005-0000-0000-0000E0480000}"/>
    <cellStyle name="Migliaia 51 3 2 6" xfId="4389" xr:uid="{00000000-0005-0000-0000-0000E1480000}"/>
    <cellStyle name="Migliaia 51 3 2 6 2" xfId="14759" xr:uid="{00000000-0005-0000-0000-0000E2480000}"/>
    <cellStyle name="Migliaia 51 3 2 6 2 2" xfId="20577" xr:uid="{00000000-0005-0000-0000-0000E3480000}"/>
    <cellStyle name="Migliaia 51 3 2 6 2 3" xfId="25879" xr:uid="{00000000-0005-0000-0000-0000E4480000}"/>
    <cellStyle name="Migliaia 51 3 2 6 3" xfId="17926" xr:uid="{00000000-0005-0000-0000-0000E5480000}"/>
    <cellStyle name="Migliaia 51 3 2 6 4" xfId="23228" xr:uid="{00000000-0005-0000-0000-0000E6480000}"/>
    <cellStyle name="Migliaia 51 3 3" xfId="4390" xr:uid="{00000000-0005-0000-0000-0000E7480000}"/>
    <cellStyle name="Migliaia 51 3 3 2" xfId="4391" xr:uid="{00000000-0005-0000-0000-0000E8480000}"/>
    <cellStyle name="Migliaia 51 3 3 2 2" xfId="14761" xr:uid="{00000000-0005-0000-0000-0000E9480000}"/>
    <cellStyle name="Migliaia 51 3 3 2 2 2" xfId="20579" xr:uid="{00000000-0005-0000-0000-0000EA480000}"/>
    <cellStyle name="Migliaia 51 3 3 2 2 3" xfId="25881" xr:uid="{00000000-0005-0000-0000-0000EB480000}"/>
    <cellStyle name="Migliaia 51 3 3 2 3" xfId="17928" xr:uid="{00000000-0005-0000-0000-0000EC480000}"/>
    <cellStyle name="Migliaia 51 3 3 2 4" xfId="23230" xr:uid="{00000000-0005-0000-0000-0000ED480000}"/>
    <cellStyle name="Migliaia 51 3 3 3" xfId="4392" xr:uid="{00000000-0005-0000-0000-0000EE480000}"/>
    <cellStyle name="Migliaia 51 3 3 3 2" xfId="14762" xr:uid="{00000000-0005-0000-0000-0000EF480000}"/>
    <cellStyle name="Migliaia 51 3 3 3 2 2" xfId="20580" xr:uid="{00000000-0005-0000-0000-0000F0480000}"/>
    <cellStyle name="Migliaia 51 3 3 3 2 3" xfId="25882" xr:uid="{00000000-0005-0000-0000-0000F1480000}"/>
    <cellStyle name="Migliaia 51 3 3 3 3" xfId="17929" xr:uid="{00000000-0005-0000-0000-0000F2480000}"/>
    <cellStyle name="Migliaia 51 3 3 3 4" xfId="23231" xr:uid="{00000000-0005-0000-0000-0000F3480000}"/>
    <cellStyle name="Migliaia 51 3 3 4" xfId="4393" xr:uid="{00000000-0005-0000-0000-0000F4480000}"/>
    <cellStyle name="Migliaia 51 3 3 4 2" xfId="14763" xr:uid="{00000000-0005-0000-0000-0000F5480000}"/>
    <cellStyle name="Migliaia 51 3 3 4 2 2" xfId="20581" xr:uid="{00000000-0005-0000-0000-0000F6480000}"/>
    <cellStyle name="Migliaia 51 3 3 4 2 3" xfId="25883" xr:uid="{00000000-0005-0000-0000-0000F7480000}"/>
    <cellStyle name="Migliaia 51 3 3 4 3" xfId="17930" xr:uid="{00000000-0005-0000-0000-0000F8480000}"/>
    <cellStyle name="Migliaia 51 3 3 4 4" xfId="23232" xr:uid="{00000000-0005-0000-0000-0000F9480000}"/>
    <cellStyle name="Migliaia 51 3 3 5" xfId="4394" xr:uid="{00000000-0005-0000-0000-0000FA480000}"/>
    <cellStyle name="Migliaia 51 3 3 5 2" xfId="14764" xr:uid="{00000000-0005-0000-0000-0000FB480000}"/>
    <cellStyle name="Migliaia 51 3 3 5 2 2" xfId="20582" xr:uid="{00000000-0005-0000-0000-0000FC480000}"/>
    <cellStyle name="Migliaia 51 3 3 5 2 3" xfId="25884" xr:uid="{00000000-0005-0000-0000-0000FD480000}"/>
    <cellStyle name="Migliaia 51 3 3 5 3" xfId="17931" xr:uid="{00000000-0005-0000-0000-0000FE480000}"/>
    <cellStyle name="Migliaia 51 3 3 5 4" xfId="23233" xr:uid="{00000000-0005-0000-0000-0000FF480000}"/>
    <cellStyle name="Migliaia 51 3 3 6" xfId="14760" xr:uid="{00000000-0005-0000-0000-000000490000}"/>
    <cellStyle name="Migliaia 51 3 3 6 2" xfId="20578" xr:uid="{00000000-0005-0000-0000-000001490000}"/>
    <cellStyle name="Migliaia 51 3 3 6 3" xfId="25880" xr:uid="{00000000-0005-0000-0000-000002490000}"/>
    <cellStyle name="Migliaia 51 3 3 7" xfId="17927" xr:uid="{00000000-0005-0000-0000-000003490000}"/>
    <cellStyle name="Migliaia 51 3 3 8" xfId="23229" xr:uid="{00000000-0005-0000-0000-000004490000}"/>
    <cellStyle name="Migliaia 51 3 4" xfId="4395" xr:uid="{00000000-0005-0000-0000-000005490000}"/>
    <cellStyle name="Migliaia 51 3 4 2" xfId="12312" xr:uid="{00000000-0005-0000-0000-000006490000}"/>
    <cellStyle name="Migliaia 51 3 4 3" xfId="12313" xr:uid="{00000000-0005-0000-0000-000007490000}"/>
    <cellStyle name="Migliaia 51 3 4 3 2" xfId="15785" xr:uid="{00000000-0005-0000-0000-000008490000}"/>
    <cellStyle name="Migliaia 51 3 4 3 2 2" xfId="21131" xr:uid="{00000000-0005-0000-0000-000009490000}"/>
    <cellStyle name="Migliaia 51 3 4 3 2 3" xfId="26433" xr:uid="{00000000-0005-0000-0000-00000A490000}"/>
    <cellStyle name="Migliaia 51 3 4 3 3" xfId="18480" xr:uid="{00000000-0005-0000-0000-00000B490000}"/>
    <cellStyle name="Migliaia 51 3 4 3 4" xfId="23782" xr:uid="{00000000-0005-0000-0000-00000C490000}"/>
    <cellStyle name="Migliaia 51 3 4 4" xfId="14765" xr:uid="{00000000-0005-0000-0000-00000D490000}"/>
    <cellStyle name="Migliaia 51 3 4 4 2" xfId="20583" xr:uid="{00000000-0005-0000-0000-00000E490000}"/>
    <cellStyle name="Migliaia 51 3 4 4 3" xfId="25885" xr:uid="{00000000-0005-0000-0000-00000F490000}"/>
    <cellStyle name="Migliaia 51 3 4 5" xfId="17932" xr:uid="{00000000-0005-0000-0000-000010490000}"/>
    <cellStyle name="Migliaia 51 3 4 6" xfId="23234" xr:uid="{00000000-0005-0000-0000-000011490000}"/>
    <cellStyle name="Migliaia 51 3 5" xfId="4396" xr:uid="{00000000-0005-0000-0000-000012490000}"/>
    <cellStyle name="Migliaia 51 3 5 2" xfId="12314" xr:uid="{00000000-0005-0000-0000-000013490000}"/>
    <cellStyle name="Migliaia 51 3 5 2 2" xfId="15786" xr:uid="{00000000-0005-0000-0000-000014490000}"/>
    <cellStyle name="Migliaia 51 3 5 2 2 2" xfId="21132" xr:uid="{00000000-0005-0000-0000-000015490000}"/>
    <cellStyle name="Migliaia 51 3 5 2 2 3" xfId="26434" xr:uid="{00000000-0005-0000-0000-000016490000}"/>
    <cellStyle name="Migliaia 51 3 5 2 3" xfId="18481" xr:uid="{00000000-0005-0000-0000-000017490000}"/>
    <cellStyle name="Migliaia 51 3 5 2 4" xfId="23783" xr:uid="{00000000-0005-0000-0000-000018490000}"/>
    <cellStyle name="Migliaia 51 3 5 3" xfId="14766" xr:uid="{00000000-0005-0000-0000-000019490000}"/>
    <cellStyle name="Migliaia 51 3 5 3 2" xfId="20584" xr:uid="{00000000-0005-0000-0000-00001A490000}"/>
    <cellStyle name="Migliaia 51 3 5 3 3" xfId="25886" xr:uid="{00000000-0005-0000-0000-00001B490000}"/>
    <cellStyle name="Migliaia 51 3 5 4" xfId="17933" xr:uid="{00000000-0005-0000-0000-00001C490000}"/>
    <cellStyle name="Migliaia 51 3 5 5" xfId="23235" xr:uid="{00000000-0005-0000-0000-00001D490000}"/>
    <cellStyle name="Migliaia 51 3 6" xfId="4397" xr:uid="{00000000-0005-0000-0000-00001E490000}"/>
    <cellStyle name="Migliaia 51 3 6 2" xfId="14767" xr:uid="{00000000-0005-0000-0000-00001F490000}"/>
    <cellStyle name="Migliaia 51 3 6 2 2" xfId="20585" xr:uid="{00000000-0005-0000-0000-000020490000}"/>
    <cellStyle name="Migliaia 51 3 6 2 3" xfId="25887" xr:uid="{00000000-0005-0000-0000-000021490000}"/>
    <cellStyle name="Migliaia 51 3 6 3" xfId="17934" xr:uid="{00000000-0005-0000-0000-000022490000}"/>
    <cellStyle name="Migliaia 51 3 6 4" xfId="23236" xr:uid="{00000000-0005-0000-0000-000023490000}"/>
    <cellStyle name="Migliaia 51 3 7" xfId="4398" xr:uid="{00000000-0005-0000-0000-000024490000}"/>
    <cellStyle name="Migliaia 51 3 7 2" xfId="14768" xr:uid="{00000000-0005-0000-0000-000025490000}"/>
    <cellStyle name="Migliaia 51 3 7 2 2" xfId="20586" xr:uid="{00000000-0005-0000-0000-000026490000}"/>
    <cellStyle name="Migliaia 51 3 7 2 3" xfId="25888" xr:uid="{00000000-0005-0000-0000-000027490000}"/>
    <cellStyle name="Migliaia 51 3 7 3" xfId="17935" xr:uid="{00000000-0005-0000-0000-000028490000}"/>
    <cellStyle name="Migliaia 51 3 7 4" xfId="23237" xr:uid="{00000000-0005-0000-0000-000029490000}"/>
    <cellStyle name="Migliaia 51 3 8" xfId="4399" xr:uid="{00000000-0005-0000-0000-00002A490000}"/>
    <cellStyle name="Migliaia 51 3 8 2" xfId="14769" xr:uid="{00000000-0005-0000-0000-00002B490000}"/>
    <cellStyle name="Migliaia 51 3 8 2 2" xfId="20587" xr:uid="{00000000-0005-0000-0000-00002C490000}"/>
    <cellStyle name="Migliaia 51 3 8 2 3" xfId="25889" xr:uid="{00000000-0005-0000-0000-00002D490000}"/>
    <cellStyle name="Migliaia 51 3 8 3" xfId="17936" xr:uid="{00000000-0005-0000-0000-00002E490000}"/>
    <cellStyle name="Migliaia 51 3 8 4" xfId="23238"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70" xr:uid="{00000000-0005-0000-0000-000033490000}"/>
    <cellStyle name="Migliaia 51 4 2 2 2 2" xfId="20588" xr:uid="{00000000-0005-0000-0000-000034490000}"/>
    <cellStyle name="Migliaia 51 4 2 2 2 3" xfId="25890" xr:uid="{00000000-0005-0000-0000-000035490000}"/>
    <cellStyle name="Migliaia 51 4 2 2 3" xfId="17937" xr:uid="{00000000-0005-0000-0000-000036490000}"/>
    <cellStyle name="Migliaia 51 4 2 2 4" xfId="23239" xr:uid="{00000000-0005-0000-0000-000037490000}"/>
    <cellStyle name="Migliaia 51 4 2 3" xfId="4403" xr:uid="{00000000-0005-0000-0000-000038490000}"/>
    <cellStyle name="Migliaia 51 4 2 3 2" xfId="14771" xr:uid="{00000000-0005-0000-0000-000039490000}"/>
    <cellStyle name="Migliaia 51 4 2 3 2 2" xfId="20589" xr:uid="{00000000-0005-0000-0000-00003A490000}"/>
    <cellStyle name="Migliaia 51 4 2 3 2 3" xfId="25891" xr:uid="{00000000-0005-0000-0000-00003B490000}"/>
    <cellStyle name="Migliaia 51 4 2 3 3" xfId="17938" xr:uid="{00000000-0005-0000-0000-00003C490000}"/>
    <cellStyle name="Migliaia 51 4 2 3 4" xfId="23240" xr:uid="{00000000-0005-0000-0000-00003D490000}"/>
    <cellStyle name="Migliaia 51 4 3" xfId="4404" xr:uid="{00000000-0005-0000-0000-00003E490000}"/>
    <cellStyle name="Migliaia 51 4 3 2" xfId="14772" xr:uid="{00000000-0005-0000-0000-00003F490000}"/>
    <cellStyle name="Migliaia 51 4 3 2 2" xfId="20590" xr:uid="{00000000-0005-0000-0000-000040490000}"/>
    <cellStyle name="Migliaia 51 4 3 2 3" xfId="25892" xr:uid="{00000000-0005-0000-0000-000041490000}"/>
    <cellStyle name="Migliaia 51 4 3 3" xfId="17939" xr:uid="{00000000-0005-0000-0000-000042490000}"/>
    <cellStyle name="Migliaia 51 4 3 4" xfId="23241" xr:uid="{00000000-0005-0000-0000-000043490000}"/>
    <cellStyle name="Migliaia 51 4 4" xfId="4405" xr:uid="{00000000-0005-0000-0000-000044490000}"/>
    <cellStyle name="Migliaia 51 4 4 2" xfId="14773" xr:uid="{00000000-0005-0000-0000-000045490000}"/>
    <cellStyle name="Migliaia 51 4 4 2 2" xfId="20591" xr:uid="{00000000-0005-0000-0000-000046490000}"/>
    <cellStyle name="Migliaia 51 4 4 2 3" xfId="25893" xr:uid="{00000000-0005-0000-0000-000047490000}"/>
    <cellStyle name="Migliaia 51 4 4 3" xfId="17940" xr:uid="{00000000-0005-0000-0000-000048490000}"/>
    <cellStyle name="Migliaia 51 4 4 4" xfId="23242" xr:uid="{00000000-0005-0000-0000-000049490000}"/>
    <cellStyle name="Migliaia 51 4 5" xfId="4406" xr:uid="{00000000-0005-0000-0000-00004A490000}"/>
    <cellStyle name="Migliaia 51 4 5 2" xfId="14774" xr:uid="{00000000-0005-0000-0000-00004B490000}"/>
    <cellStyle name="Migliaia 51 4 5 2 2" xfId="20592" xr:uid="{00000000-0005-0000-0000-00004C490000}"/>
    <cellStyle name="Migliaia 51 4 5 2 3" xfId="25894" xr:uid="{00000000-0005-0000-0000-00004D490000}"/>
    <cellStyle name="Migliaia 51 4 5 3" xfId="17941" xr:uid="{00000000-0005-0000-0000-00004E490000}"/>
    <cellStyle name="Migliaia 51 4 5 4" xfId="23243" xr:uid="{00000000-0005-0000-0000-00004F490000}"/>
    <cellStyle name="Migliaia 51 4 6" xfId="4407" xr:uid="{00000000-0005-0000-0000-000050490000}"/>
    <cellStyle name="Migliaia 51 4 6 2" xfId="14775" xr:uid="{00000000-0005-0000-0000-000051490000}"/>
    <cellStyle name="Migliaia 51 4 6 2 2" xfId="20593" xr:uid="{00000000-0005-0000-0000-000052490000}"/>
    <cellStyle name="Migliaia 51 4 6 2 3" xfId="25895" xr:uid="{00000000-0005-0000-0000-000053490000}"/>
    <cellStyle name="Migliaia 51 4 6 3" xfId="17942" xr:uid="{00000000-0005-0000-0000-000054490000}"/>
    <cellStyle name="Migliaia 51 4 6 4" xfId="23244" xr:uid="{00000000-0005-0000-0000-000055490000}"/>
    <cellStyle name="Migliaia 51 4 7" xfId="4408" xr:uid="{00000000-0005-0000-0000-000056490000}"/>
    <cellStyle name="Migliaia 51 4 7 2" xfId="14776" xr:uid="{00000000-0005-0000-0000-000057490000}"/>
    <cellStyle name="Migliaia 51 4 7 2 2" xfId="20594" xr:uid="{00000000-0005-0000-0000-000058490000}"/>
    <cellStyle name="Migliaia 51 4 7 2 3" xfId="25896" xr:uid="{00000000-0005-0000-0000-000059490000}"/>
    <cellStyle name="Migliaia 51 4 7 3" xfId="17943" xr:uid="{00000000-0005-0000-0000-00005A490000}"/>
    <cellStyle name="Migliaia 51 4 7 4" xfId="23245" xr:uid="{00000000-0005-0000-0000-00005B490000}"/>
    <cellStyle name="Migliaia 51 5" xfId="4409" xr:uid="{00000000-0005-0000-0000-00005C490000}"/>
    <cellStyle name="Migliaia 51 5 2" xfId="4410" xr:uid="{00000000-0005-0000-0000-00005D490000}"/>
    <cellStyle name="Migliaia 51 5 2 2" xfId="14777" xr:uid="{00000000-0005-0000-0000-00005E490000}"/>
    <cellStyle name="Migliaia 51 5 2 2 2" xfId="20595" xr:uid="{00000000-0005-0000-0000-00005F490000}"/>
    <cellStyle name="Migliaia 51 5 2 2 3" xfId="25897" xr:uid="{00000000-0005-0000-0000-000060490000}"/>
    <cellStyle name="Migliaia 51 5 2 3" xfId="17944" xr:uid="{00000000-0005-0000-0000-000061490000}"/>
    <cellStyle name="Migliaia 51 5 2 4" xfId="23246" xr:uid="{00000000-0005-0000-0000-000062490000}"/>
    <cellStyle name="Migliaia 51 5 3" xfId="4411" xr:uid="{00000000-0005-0000-0000-000063490000}"/>
    <cellStyle name="Migliaia 51 5 3 2" xfId="14778" xr:uid="{00000000-0005-0000-0000-000064490000}"/>
    <cellStyle name="Migliaia 51 5 3 2 2" xfId="20596" xr:uid="{00000000-0005-0000-0000-000065490000}"/>
    <cellStyle name="Migliaia 51 5 3 2 3" xfId="25898" xr:uid="{00000000-0005-0000-0000-000066490000}"/>
    <cellStyle name="Migliaia 51 5 3 3" xfId="17945" xr:uid="{00000000-0005-0000-0000-000067490000}"/>
    <cellStyle name="Migliaia 51 5 3 4" xfId="23247" xr:uid="{00000000-0005-0000-0000-000068490000}"/>
    <cellStyle name="Migliaia 51 5 4" xfId="4412" xr:uid="{00000000-0005-0000-0000-000069490000}"/>
    <cellStyle name="Migliaia 51 5 4 2" xfId="14779" xr:uid="{00000000-0005-0000-0000-00006A490000}"/>
    <cellStyle name="Migliaia 51 5 4 2 2" xfId="20597" xr:uid="{00000000-0005-0000-0000-00006B490000}"/>
    <cellStyle name="Migliaia 51 5 4 2 3" xfId="25899" xr:uid="{00000000-0005-0000-0000-00006C490000}"/>
    <cellStyle name="Migliaia 51 5 4 3" xfId="17946" xr:uid="{00000000-0005-0000-0000-00006D490000}"/>
    <cellStyle name="Migliaia 51 5 4 4" xfId="23248" xr:uid="{00000000-0005-0000-0000-00006E490000}"/>
    <cellStyle name="Migliaia 51 5 5" xfId="4413" xr:uid="{00000000-0005-0000-0000-00006F490000}"/>
    <cellStyle name="Migliaia 51 5 5 2" xfId="14780" xr:uid="{00000000-0005-0000-0000-000070490000}"/>
    <cellStyle name="Migliaia 51 5 5 2 2" xfId="20598" xr:uid="{00000000-0005-0000-0000-000071490000}"/>
    <cellStyle name="Migliaia 51 5 5 2 3" xfId="25900" xr:uid="{00000000-0005-0000-0000-000072490000}"/>
    <cellStyle name="Migliaia 51 5 5 3" xfId="17947" xr:uid="{00000000-0005-0000-0000-000073490000}"/>
    <cellStyle name="Migliaia 51 5 5 4" xfId="23249" xr:uid="{00000000-0005-0000-0000-000074490000}"/>
    <cellStyle name="Migliaia 51 5 6" xfId="4414" xr:uid="{00000000-0005-0000-0000-000075490000}"/>
    <cellStyle name="Migliaia 51 5 6 2" xfId="14781" xr:uid="{00000000-0005-0000-0000-000076490000}"/>
    <cellStyle name="Migliaia 51 5 6 2 2" xfId="20599" xr:uid="{00000000-0005-0000-0000-000077490000}"/>
    <cellStyle name="Migliaia 51 5 6 2 3" xfId="25901" xr:uid="{00000000-0005-0000-0000-000078490000}"/>
    <cellStyle name="Migliaia 51 5 6 3" xfId="17948" xr:uid="{00000000-0005-0000-0000-000079490000}"/>
    <cellStyle name="Migliaia 51 5 6 4" xfId="23250" xr:uid="{00000000-0005-0000-0000-00007A490000}"/>
    <cellStyle name="Migliaia 51 6" xfId="4415" xr:uid="{00000000-0005-0000-0000-00007B490000}"/>
    <cellStyle name="Migliaia 51 6 2" xfId="12315" xr:uid="{00000000-0005-0000-0000-00007C490000}"/>
    <cellStyle name="Migliaia 51 6 3" xfId="12316" xr:uid="{00000000-0005-0000-0000-00007D490000}"/>
    <cellStyle name="Migliaia 51 6 3 2" xfId="15787" xr:uid="{00000000-0005-0000-0000-00007E490000}"/>
    <cellStyle name="Migliaia 51 6 3 2 2" xfId="21133" xr:uid="{00000000-0005-0000-0000-00007F490000}"/>
    <cellStyle name="Migliaia 51 6 3 2 3" xfId="26435" xr:uid="{00000000-0005-0000-0000-000080490000}"/>
    <cellStyle name="Migliaia 51 6 3 3" xfId="18482" xr:uid="{00000000-0005-0000-0000-000081490000}"/>
    <cellStyle name="Migliaia 51 6 3 4" xfId="23784" xr:uid="{00000000-0005-0000-0000-000082490000}"/>
    <cellStyle name="Migliaia 51 6 4" xfId="14782" xr:uid="{00000000-0005-0000-0000-000083490000}"/>
    <cellStyle name="Migliaia 51 6 4 2" xfId="20600" xr:uid="{00000000-0005-0000-0000-000084490000}"/>
    <cellStyle name="Migliaia 51 6 4 3" xfId="25902" xr:uid="{00000000-0005-0000-0000-000085490000}"/>
    <cellStyle name="Migliaia 51 6 5" xfId="17949" xr:uid="{00000000-0005-0000-0000-000086490000}"/>
    <cellStyle name="Migliaia 51 6 6" xfId="23251" xr:uid="{00000000-0005-0000-0000-000087490000}"/>
    <cellStyle name="Migliaia 51 7" xfId="4416" xr:uid="{00000000-0005-0000-0000-000088490000}"/>
    <cellStyle name="Migliaia 51 7 2" xfId="12317" xr:uid="{00000000-0005-0000-0000-000089490000}"/>
    <cellStyle name="Migliaia 51 7 2 2" xfId="15788" xr:uid="{00000000-0005-0000-0000-00008A490000}"/>
    <cellStyle name="Migliaia 51 7 2 2 2" xfId="21134" xr:uid="{00000000-0005-0000-0000-00008B490000}"/>
    <cellStyle name="Migliaia 51 7 2 2 3" xfId="26436" xr:uid="{00000000-0005-0000-0000-00008C490000}"/>
    <cellStyle name="Migliaia 51 7 2 3" xfId="18483" xr:uid="{00000000-0005-0000-0000-00008D490000}"/>
    <cellStyle name="Migliaia 51 7 2 4" xfId="23785" xr:uid="{00000000-0005-0000-0000-00008E490000}"/>
    <cellStyle name="Migliaia 51 7 3" xfId="14783" xr:uid="{00000000-0005-0000-0000-00008F490000}"/>
    <cellStyle name="Migliaia 51 7 3 2" xfId="20601" xr:uid="{00000000-0005-0000-0000-000090490000}"/>
    <cellStyle name="Migliaia 51 7 3 3" xfId="25903" xr:uid="{00000000-0005-0000-0000-000091490000}"/>
    <cellStyle name="Migliaia 51 7 4" xfId="17950" xr:uid="{00000000-0005-0000-0000-000092490000}"/>
    <cellStyle name="Migliaia 51 7 5" xfId="23252" xr:uid="{00000000-0005-0000-0000-000093490000}"/>
    <cellStyle name="Migliaia 51 8" xfId="4417" xr:uid="{00000000-0005-0000-0000-000094490000}"/>
    <cellStyle name="Migliaia 51 8 2" xfId="12318" xr:uid="{00000000-0005-0000-0000-000095490000}"/>
    <cellStyle name="Migliaia 51 8 2 2" xfId="15789" xr:uid="{00000000-0005-0000-0000-000096490000}"/>
    <cellStyle name="Migliaia 51 8 2 2 2" xfId="21135" xr:uid="{00000000-0005-0000-0000-000097490000}"/>
    <cellStyle name="Migliaia 51 8 2 2 3" xfId="26437" xr:uid="{00000000-0005-0000-0000-000098490000}"/>
    <cellStyle name="Migliaia 51 8 2 3" xfId="18484" xr:uid="{00000000-0005-0000-0000-000099490000}"/>
    <cellStyle name="Migliaia 51 8 2 4" xfId="23786" xr:uid="{00000000-0005-0000-0000-00009A490000}"/>
    <cellStyle name="Migliaia 51 8 3" xfId="14784" xr:uid="{00000000-0005-0000-0000-00009B490000}"/>
    <cellStyle name="Migliaia 51 8 3 2" xfId="20602" xr:uid="{00000000-0005-0000-0000-00009C490000}"/>
    <cellStyle name="Migliaia 51 8 3 3" xfId="25904" xr:uid="{00000000-0005-0000-0000-00009D490000}"/>
    <cellStyle name="Migliaia 51 8 4" xfId="17951" xr:uid="{00000000-0005-0000-0000-00009E490000}"/>
    <cellStyle name="Migliaia 51 8 5" xfId="23253" xr:uid="{00000000-0005-0000-0000-00009F490000}"/>
    <cellStyle name="Migliaia 51 9" xfId="4418" xr:uid="{00000000-0005-0000-0000-0000A0490000}"/>
    <cellStyle name="Migliaia 51 9 2" xfId="14785" xr:uid="{00000000-0005-0000-0000-0000A1490000}"/>
    <cellStyle name="Migliaia 51 9 2 2" xfId="20603" xr:uid="{00000000-0005-0000-0000-0000A2490000}"/>
    <cellStyle name="Migliaia 51 9 2 3" xfId="25905" xr:uid="{00000000-0005-0000-0000-0000A3490000}"/>
    <cellStyle name="Migliaia 51 9 3" xfId="17952" xr:uid="{00000000-0005-0000-0000-0000A4490000}"/>
    <cellStyle name="Migliaia 51 9 4" xfId="23254" xr:uid="{00000000-0005-0000-0000-0000A5490000}"/>
    <cellStyle name="Migliaia 52" xfId="344" xr:uid="{00000000-0005-0000-0000-0000A6490000}"/>
    <cellStyle name="Migliaia 52 10" xfId="14786" xr:uid="{00000000-0005-0000-0000-0000A7490000}"/>
    <cellStyle name="Migliaia 52 10 2" xfId="20604" xr:uid="{00000000-0005-0000-0000-0000A8490000}"/>
    <cellStyle name="Migliaia 52 10 3" xfId="25906" xr:uid="{00000000-0005-0000-0000-0000A9490000}"/>
    <cellStyle name="Migliaia 52 11" xfId="17953" xr:uid="{00000000-0005-0000-0000-0000AA490000}"/>
    <cellStyle name="Migliaia 52 12" xfId="23255"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7" xr:uid="{00000000-0005-0000-0000-0000B0490000}"/>
    <cellStyle name="Migliaia 52 2 2 2 2 2" xfId="20605" xr:uid="{00000000-0005-0000-0000-0000B1490000}"/>
    <cellStyle name="Migliaia 52 2 2 2 2 3" xfId="25907" xr:uid="{00000000-0005-0000-0000-0000B2490000}"/>
    <cellStyle name="Migliaia 52 2 2 2 3" xfId="17954" xr:uid="{00000000-0005-0000-0000-0000B3490000}"/>
    <cellStyle name="Migliaia 52 2 2 2 4" xfId="23256" xr:uid="{00000000-0005-0000-0000-0000B4490000}"/>
    <cellStyle name="Migliaia 52 2 2 3" xfId="12319" xr:uid="{00000000-0005-0000-0000-0000B5490000}"/>
    <cellStyle name="Migliaia 52 2 2 3 2" xfId="15790" xr:uid="{00000000-0005-0000-0000-0000B6490000}"/>
    <cellStyle name="Migliaia 52 2 2 3 2 2" xfId="21136" xr:uid="{00000000-0005-0000-0000-0000B7490000}"/>
    <cellStyle name="Migliaia 52 2 2 3 2 3" xfId="26438" xr:uid="{00000000-0005-0000-0000-0000B8490000}"/>
    <cellStyle name="Migliaia 52 2 2 3 3" xfId="18485" xr:uid="{00000000-0005-0000-0000-0000B9490000}"/>
    <cellStyle name="Migliaia 52 2 2 3 4" xfId="23787" xr:uid="{00000000-0005-0000-0000-0000BA490000}"/>
    <cellStyle name="Migliaia 52 2 3" xfId="4423" xr:uid="{00000000-0005-0000-0000-0000BB490000}"/>
    <cellStyle name="Migliaia 52 2 3 2" xfId="12320" xr:uid="{00000000-0005-0000-0000-0000BC490000}"/>
    <cellStyle name="Migliaia 52 2 3 2 2" xfId="15791" xr:uid="{00000000-0005-0000-0000-0000BD490000}"/>
    <cellStyle name="Migliaia 52 2 3 2 2 2" xfId="21137" xr:uid="{00000000-0005-0000-0000-0000BE490000}"/>
    <cellStyle name="Migliaia 52 2 3 2 2 3" xfId="26439" xr:uid="{00000000-0005-0000-0000-0000BF490000}"/>
    <cellStyle name="Migliaia 52 2 3 2 3" xfId="18486" xr:uid="{00000000-0005-0000-0000-0000C0490000}"/>
    <cellStyle name="Migliaia 52 2 3 2 4" xfId="23788" xr:uid="{00000000-0005-0000-0000-0000C1490000}"/>
    <cellStyle name="Migliaia 52 2 3 3" xfId="14788" xr:uid="{00000000-0005-0000-0000-0000C2490000}"/>
    <cellStyle name="Migliaia 52 2 3 3 2" xfId="20606" xr:uid="{00000000-0005-0000-0000-0000C3490000}"/>
    <cellStyle name="Migliaia 52 2 3 3 3" xfId="25908" xr:uid="{00000000-0005-0000-0000-0000C4490000}"/>
    <cellStyle name="Migliaia 52 2 3 4" xfId="17955" xr:uid="{00000000-0005-0000-0000-0000C5490000}"/>
    <cellStyle name="Migliaia 52 2 3 5" xfId="23257" xr:uid="{00000000-0005-0000-0000-0000C6490000}"/>
    <cellStyle name="Migliaia 52 2 4" xfId="4424" xr:uid="{00000000-0005-0000-0000-0000C7490000}"/>
    <cellStyle name="Migliaia 52 2 4 2" xfId="14789" xr:uid="{00000000-0005-0000-0000-0000C8490000}"/>
    <cellStyle name="Migliaia 52 2 4 2 2" xfId="20607" xr:uid="{00000000-0005-0000-0000-0000C9490000}"/>
    <cellStyle name="Migliaia 52 2 4 2 3" xfId="25909" xr:uid="{00000000-0005-0000-0000-0000CA490000}"/>
    <cellStyle name="Migliaia 52 2 4 3" xfId="17956" xr:uid="{00000000-0005-0000-0000-0000CB490000}"/>
    <cellStyle name="Migliaia 52 2 4 4" xfId="23258" xr:uid="{00000000-0005-0000-0000-0000CC490000}"/>
    <cellStyle name="Migliaia 52 2 5" xfId="4425" xr:uid="{00000000-0005-0000-0000-0000CD490000}"/>
    <cellStyle name="Migliaia 52 2 5 2" xfId="14790" xr:uid="{00000000-0005-0000-0000-0000CE490000}"/>
    <cellStyle name="Migliaia 52 2 5 2 2" xfId="20608" xr:uid="{00000000-0005-0000-0000-0000CF490000}"/>
    <cellStyle name="Migliaia 52 2 5 2 3" xfId="25910" xr:uid="{00000000-0005-0000-0000-0000D0490000}"/>
    <cellStyle name="Migliaia 52 2 5 3" xfId="17957" xr:uid="{00000000-0005-0000-0000-0000D1490000}"/>
    <cellStyle name="Migliaia 52 2 5 4" xfId="23259" xr:uid="{00000000-0005-0000-0000-0000D2490000}"/>
    <cellStyle name="Migliaia 52 2 6" xfId="4426" xr:uid="{00000000-0005-0000-0000-0000D3490000}"/>
    <cellStyle name="Migliaia 52 2 6 2" xfId="14791" xr:uid="{00000000-0005-0000-0000-0000D4490000}"/>
    <cellStyle name="Migliaia 52 2 6 2 2" xfId="20609" xr:uid="{00000000-0005-0000-0000-0000D5490000}"/>
    <cellStyle name="Migliaia 52 2 6 2 3" xfId="25911" xr:uid="{00000000-0005-0000-0000-0000D6490000}"/>
    <cellStyle name="Migliaia 52 2 6 3" xfId="17958" xr:uid="{00000000-0005-0000-0000-0000D7490000}"/>
    <cellStyle name="Migliaia 52 2 6 4" xfId="23260"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2" xr:uid="{00000000-0005-0000-0000-0000DE490000}"/>
    <cellStyle name="Migliaia 52 3 2 2 2 2 2" xfId="20610" xr:uid="{00000000-0005-0000-0000-0000DF490000}"/>
    <cellStyle name="Migliaia 52 3 2 2 2 2 3" xfId="25912" xr:uid="{00000000-0005-0000-0000-0000E0490000}"/>
    <cellStyle name="Migliaia 52 3 2 2 2 3" xfId="17959" xr:uid="{00000000-0005-0000-0000-0000E1490000}"/>
    <cellStyle name="Migliaia 52 3 2 2 2 4" xfId="23261" xr:uid="{00000000-0005-0000-0000-0000E2490000}"/>
    <cellStyle name="Migliaia 52 3 2 3" xfId="4431" xr:uid="{00000000-0005-0000-0000-0000E3490000}"/>
    <cellStyle name="Migliaia 52 3 2 3 2" xfId="14793" xr:uid="{00000000-0005-0000-0000-0000E4490000}"/>
    <cellStyle name="Migliaia 52 3 2 3 2 2" xfId="20611" xr:uid="{00000000-0005-0000-0000-0000E5490000}"/>
    <cellStyle name="Migliaia 52 3 2 3 2 3" xfId="25913" xr:uid="{00000000-0005-0000-0000-0000E6490000}"/>
    <cellStyle name="Migliaia 52 3 2 3 3" xfId="17960" xr:uid="{00000000-0005-0000-0000-0000E7490000}"/>
    <cellStyle name="Migliaia 52 3 2 3 4" xfId="23262" xr:uid="{00000000-0005-0000-0000-0000E8490000}"/>
    <cellStyle name="Migliaia 52 3 2 4" xfId="4432" xr:uid="{00000000-0005-0000-0000-0000E9490000}"/>
    <cellStyle name="Migliaia 52 3 2 4 2" xfId="14794" xr:uid="{00000000-0005-0000-0000-0000EA490000}"/>
    <cellStyle name="Migliaia 52 3 2 4 2 2" xfId="20612" xr:uid="{00000000-0005-0000-0000-0000EB490000}"/>
    <cellStyle name="Migliaia 52 3 2 4 2 3" xfId="25914" xr:uid="{00000000-0005-0000-0000-0000EC490000}"/>
    <cellStyle name="Migliaia 52 3 2 4 3" xfId="17961" xr:uid="{00000000-0005-0000-0000-0000ED490000}"/>
    <cellStyle name="Migliaia 52 3 2 4 4" xfId="23263" xr:uid="{00000000-0005-0000-0000-0000EE490000}"/>
    <cellStyle name="Migliaia 52 3 2 5" xfId="4433" xr:uid="{00000000-0005-0000-0000-0000EF490000}"/>
    <cellStyle name="Migliaia 52 3 2 5 2" xfId="14795" xr:uid="{00000000-0005-0000-0000-0000F0490000}"/>
    <cellStyle name="Migliaia 52 3 2 5 2 2" xfId="20613" xr:uid="{00000000-0005-0000-0000-0000F1490000}"/>
    <cellStyle name="Migliaia 52 3 2 5 2 3" xfId="25915" xr:uid="{00000000-0005-0000-0000-0000F2490000}"/>
    <cellStyle name="Migliaia 52 3 2 5 3" xfId="17962" xr:uid="{00000000-0005-0000-0000-0000F3490000}"/>
    <cellStyle name="Migliaia 52 3 2 5 4" xfId="23264" xr:uid="{00000000-0005-0000-0000-0000F4490000}"/>
    <cellStyle name="Migliaia 52 3 2 6" xfId="4434" xr:uid="{00000000-0005-0000-0000-0000F5490000}"/>
    <cellStyle name="Migliaia 52 3 2 6 2" xfId="14796" xr:uid="{00000000-0005-0000-0000-0000F6490000}"/>
    <cellStyle name="Migliaia 52 3 2 6 2 2" xfId="20614" xr:uid="{00000000-0005-0000-0000-0000F7490000}"/>
    <cellStyle name="Migliaia 52 3 2 6 2 3" xfId="25916" xr:uid="{00000000-0005-0000-0000-0000F8490000}"/>
    <cellStyle name="Migliaia 52 3 2 6 3" xfId="17963" xr:uid="{00000000-0005-0000-0000-0000F9490000}"/>
    <cellStyle name="Migliaia 52 3 2 6 4" xfId="23265" xr:uid="{00000000-0005-0000-0000-0000FA490000}"/>
    <cellStyle name="Migliaia 52 3 3" xfId="4435" xr:uid="{00000000-0005-0000-0000-0000FB490000}"/>
    <cellStyle name="Migliaia 52 3 3 2" xfId="4436" xr:uid="{00000000-0005-0000-0000-0000FC490000}"/>
    <cellStyle name="Migliaia 52 3 3 2 2" xfId="14798" xr:uid="{00000000-0005-0000-0000-0000FD490000}"/>
    <cellStyle name="Migliaia 52 3 3 2 2 2" xfId="20616" xr:uid="{00000000-0005-0000-0000-0000FE490000}"/>
    <cellStyle name="Migliaia 52 3 3 2 2 3" xfId="25918" xr:uid="{00000000-0005-0000-0000-0000FF490000}"/>
    <cellStyle name="Migliaia 52 3 3 2 3" xfId="17965" xr:uid="{00000000-0005-0000-0000-0000004A0000}"/>
    <cellStyle name="Migliaia 52 3 3 2 4" xfId="23267" xr:uid="{00000000-0005-0000-0000-0000014A0000}"/>
    <cellStyle name="Migliaia 52 3 3 3" xfId="4437" xr:uid="{00000000-0005-0000-0000-0000024A0000}"/>
    <cellStyle name="Migliaia 52 3 3 3 2" xfId="14799" xr:uid="{00000000-0005-0000-0000-0000034A0000}"/>
    <cellStyle name="Migliaia 52 3 3 3 2 2" xfId="20617" xr:uid="{00000000-0005-0000-0000-0000044A0000}"/>
    <cellStyle name="Migliaia 52 3 3 3 2 3" xfId="25919" xr:uid="{00000000-0005-0000-0000-0000054A0000}"/>
    <cellStyle name="Migliaia 52 3 3 3 3" xfId="17966" xr:uid="{00000000-0005-0000-0000-0000064A0000}"/>
    <cellStyle name="Migliaia 52 3 3 3 4" xfId="23268" xr:uid="{00000000-0005-0000-0000-0000074A0000}"/>
    <cellStyle name="Migliaia 52 3 3 4" xfId="4438" xr:uid="{00000000-0005-0000-0000-0000084A0000}"/>
    <cellStyle name="Migliaia 52 3 3 4 2" xfId="14800" xr:uid="{00000000-0005-0000-0000-0000094A0000}"/>
    <cellStyle name="Migliaia 52 3 3 4 2 2" xfId="20618" xr:uid="{00000000-0005-0000-0000-00000A4A0000}"/>
    <cellStyle name="Migliaia 52 3 3 4 2 3" xfId="25920" xr:uid="{00000000-0005-0000-0000-00000B4A0000}"/>
    <cellStyle name="Migliaia 52 3 3 4 3" xfId="17967" xr:uid="{00000000-0005-0000-0000-00000C4A0000}"/>
    <cellStyle name="Migliaia 52 3 3 4 4" xfId="23269" xr:uid="{00000000-0005-0000-0000-00000D4A0000}"/>
    <cellStyle name="Migliaia 52 3 3 5" xfId="4439" xr:uid="{00000000-0005-0000-0000-00000E4A0000}"/>
    <cellStyle name="Migliaia 52 3 3 5 2" xfId="14801" xr:uid="{00000000-0005-0000-0000-00000F4A0000}"/>
    <cellStyle name="Migliaia 52 3 3 5 2 2" xfId="20619" xr:uid="{00000000-0005-0000-0000-0000104A0000}"/>
    <cellStyle name="Migliaia 52 3 3 5 2 3" xfId="25921" xr:uid="{00000000-0005-0000-0000-0000114A0000}"/>
    <cellStyle name="Migliaia 52 3 3 5 3" xfId="17968" xr:uid="{00000000-0005-0000-0000-0000124A0000}"/>
    <cellStyle name="Migliaia 52 3 3 5 4" xfId="23270" xr:uid="{00000000-0005-0000-0000-0000134A0000}"/>
    <cellStyle name="Migliaia 52 3 3 6" xfId="14797" xr:uid="{00000000-0005-0000-0000-0000144A0000}"/>
    <cellStyle name="Migliaia 52 3 3 6 2" xfId="20615" xr:uid="{00000000-0005-0000-0000-0000154A0000}"/>
    <cellStyle name="Migliaia 52 3 3 6 3" xfId="25917" xr:uid="{00000000-0005-0000-0000-0000164A0000}"/>
    <cellStyle name="Migliaia 52 3 3 7" xfId="17964" xr:uid="{00000000-0005-0000-0000-0000174A0000}"/>
    <cellStyle name="Migliaia 52 3 3 8" xfId="23266" xr:uid="{00000000-0005-0000-0000-0000184A0000}"/>
    <cellStyle name="Migliaia 52 3 4" xfId="4440" xr:uid="{00000000-0005-0000-0000-0000194A0000}"/>
    <cellStyle name="Migliaia 52 3 4 2" xfId="12321" xr:uid="{00000000-0005-0000-0000-00001A4A0000}"/>
    <cellStyle name="Migliaia 52 3 4 3" xfId="12322" xr:uid="{00000000-0005-0000-0000-00001B4A0000}"/>
    <cellStyle name="Migliaia 52 3 4 3 2" xfId="15792" xr:uid="{00000000-0005-0000-0000-00001C4A0000}"/>
    <cellStyle name="Migliaia 52 3 4 3 2 2" xfId="21138" xr:uid="{00000000-0005-0000-0000-00001D4A0000}"/>
    <cellStyle name="Migliaia 52 3 4 3 2 3" xfId="26440" xr:uid="{00000000-0005-0000-0000-00001E4A0000}"/>
    <cellStyle name="Migliaia 52 3 4 3 3" xfId="18487" xr:uid="{00000000-0005-0000-0000-00001F4A0000}"/>
    <cellStyle name="Migliaia 52 3 4 3 4" xfId="23789" xr:uid="{00000000-0005-0000-0000-0000204A0000}"/>
    <cellStyle name="Migliaia 52 3 4 4" xfId="14802" xr:uid="{00000000-0005-0000-0000-0000214A0000}"/>
    <cellStyle name="Migliaia 52 3 4 4 2" xfId="20620" xr:uid="{00000000-0005-0000-0000-0000224A0000}"/>
    <cellStyle name="Migliaia 52 3 4 4 3" xfId="25922" xr:uid="{00000000-0005-0000-0000-0000234A0000}"/>
    <cellStyle name="Migliaia 52 3 4 5" xfId="17969" xr:uid="{00000000-0005-0000-0000-0000244A0000}"/>
    <cellStyle name="Migliaia 52 3 4 6" xfId="23271" xr:uid="{00000000-0005-0000-0000-0000254A0000}"/>
    <cellStyle name="Migliaia 52 3 5" xfId="4441" xr:uid="{00000000-0005-0000-0000-0000264A0000}"/>
    <cellStyle name="Migliaia 52 3 5 2" xfId="12323" xr:uid="{00000000-0005-0000-0000-0000274A0000}"/>
    <cellStyle name="Migliaia 52 3 5 2 2" xfId="15793" xr:uid="{00000000-0005-0000-0000-0000284A0000}"/>
    <cellStyle name="Migliaia 52 3 5 2 2 2" xfId="21139" xr:uid="{00000000-0005-0000-0000-0000294A0000}"/>
    <cellStyle name="Migliaia 52 3 5 2 2 3" xfId="26441" xr:uid="{00000000-0005-0000-0000-00002A4A0000}"/>
    <cellStyle name="Migliaia 52 3 5 2 3" xfId="18488" xr:uid="{00000000-0005-0000-0000-00002B4A0000}"/>
    <cellStyle name="Migliaia 52 3 5 2 4" xfId="23790" xr:uid="{00000000-0005-0000-0000-00002C4A0000}"/>
    <cellStyle name="Migliaia 52 3 5 3" xfId="14803" xr:uid="{00000000-0005-0000-0000-00002D4A0000}"/>
    <cellStyle name="Migliaia 52 3 5 3 2" xfId="20621" xr:uid="{00000000-0005-0000-0000-00002E4A0000}"/>
    <cellStyle name="Migliaia 52 3 5 3 3" xfId="25923" xr:uid="{00000000-0005-0000-0000-00002F4A0000}"/>
    <cellStyle name="Migliaia 52 3 5 4" xfId="17970" xr:uid="{00000000-0005-0000-0000-0000304A0000}"/>
    <cellStyle name="Migliaia 52 3 5 5" xfId="23272" xr:uid="{00000000-0005-0000-0000-0000314A0000}"/>
    <cellStyle name="Migliaia 52 3 6" xfId="4442" xr:uid="{00000000-0005-0000-0000-0000324A0000}"/>
    <cellStyle name="Migliaia 52 3 6 2" xfId="14804" xr:uid="{00000000-0005-0000-0000-0000334A0000}"/>
    <cellStyle name="Migliaia 52 3 6 2 2" xfId="20622" xr:uid="{00000000-0005-0000-0000-0000344A0000}"/>
    <cellStyle name="Migliaia 52 3 6 2 3" xfId="25924" xr:uid="{00000000-0005-0000-0000-0000354A0000}"/>
    <cellStyle name="Migliaia 52 3 6 3" xfId="17971" xr:uid="{00000000-0005-0000-0000-0000364A0000}"/>
    <cellStyle name="Migliaia 52 3 6 4" xfId="23273" xr:uid="{00000000-0005-0000-0000-0000374A0000}"/>
    <cellStyle name="Migliaia 52 3 7" xfId="4443" xr:uid="{00000000-0005-0000-0000-0000384A0000}"/>
    <cellStyle name="Migliaia 52 3 7 2" xfId="14805" xr:uid="{00000000-0005-0000-0000-0000394A0000}"/>
    <cellStyle name="Migliaia 52 3 7 2 2" xfId="20623" xr:uid="{00000000-0005-0000-0000-00003A4A0000}"/>
    <cellStyle name="Migliaia 52 3 7 2 3" xfId="25925" xr:uid="{00000000-0005-0000-0000-00003B4A0000}"/>
    <cellStyle name="Migliaia 52 3 7 3" xfId="17972" xr:uid="{00000000-0005-0000-0000-00003C4A0000}"/>
    <cellStyle name="Migliaia 52 3 7 4" xfId="23274" xr:uid="{00000000-0005-0000-0000-00003D4A0000}"/>
    <cellStyle name="Migliaia 52 3 8" xfId="4444" xr:uid="{00000000-0005-0000-0000-00003E4A0000}"/>
    <cellStyle name="Migliaia 52 3 8 2" xfId="14806" xr:uid="{00000000-0005-0000-0000-00003F4A0000}"/>
    <cellStyle name="Migliaia 52 3 8 2 2" xfId="20624" xr:uid="{00000000-0005-0000-0000-0000404A0000}"/>
    <cellStyle name="Migliaia 52 3 8 2 3" xfId="25926" xr:uid="{00000000-0005-0000-0000-0000414A0000}"/>
    <cellStyle name="Migliaia 52 3 8 3" xfId="17973" xr:uid="{00000000-0005-0000-0000-0000424A0000}"/>
    <cellStyle name="Migliaia 52 3 8 4" xfId="23275"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7" xr:uid="{00000000-0005-0000-0000-0000474A0000}"/>
    <cellStyle name="Migliaia 52 4 2 2 2 2" xfId="20625" xr:uid="{00000000-0005-0000-0000-0000484A0000}"/>
    <cellStyle name="Migliaia 52 4 2 2 2 3" xfId="25927" xr:uid="{00000000-0005-0000-0000-0000494A0000}"/>
    <cellStyle name="Migliaia 52 4 2 2 3" xfId="17974" xr:uid="{00000000-0005-0000-0000-00004A4A0000}"/>
    <cellStyle name="Migliaia 52 4 2 2 4" xfId="23276" xr:uid="{00000000-0005-0000-0000-00004B4A0000}"/>
    <cellStyle name="Migliaia 52 4 2 3" xfId="4448" xr:uid="{00000000-0005-0000-0000-00004C4A0000}"/>
    <cellStyle name="Migliaia 52 4 2 3 2" xfId="14808" xr:uid="{00000000-0005-0000-0000-00004D4A0000}"/>
    <cellStyle name="Migliaia 52 4 2 3 2 2" xfId="20626" xr:uid="{00000000-0005-0000-0000-00004E4A0000}"/>
    <cellStyle name="Migliaia 52 4 2 3 2 3" xfId="25928" xr:uid="{00000000-0005-0000-0000-00004F4A0000}"/>
    <cellStyle name="Migliaia 52 4 2 3 3" xfId="17975" xr:uid="{00000000-0005-0000-0000-0000504A0000}"/>
    <cellStyle name="Migliaia 52 4 2 3 4" xfId="23277" xr:uid="{00000000-0005-0000-0000-0000514A0000}"/>
    <cellStyle name="Migliaia 52 4 3" xfId="4449" xr:uid="{00000000-0005-0000-0000-0000524A0000}"/>
    <cellStyle name="Migliaia 52 4 3 2" xfId="14809" xr:uid="{00000000-0005-0000-0000-0000534A0000}"/>
    <cellStyle name="Migliaia 52 4 3 2 2" xfId="20627" xr:uid="{00000000-0005-0000-0000-0000544A0000}"/>
    <cellStyle name="Migliaia 52 4 3 2 3" xfId="25929" xr:uid="{00000000-0005-0000-0000-0000554A0000}"/>
    <cellStyle name="Migliaia 52 4 3 3" xfId="17976" xr:uid="{00000000-0005-0000-0000-0000564A0000}"/>
    <cellStyle name="Migliaia 52 4 3 4" xfId="23278" xr:uid="{00000000-0005-0000-0000-0000574A0000}"/>
    <cellStyle name="Migliaia 52 4 4" xfId="4450" xr:uid="{00000000-0005-0000-0000-0000584A0000}"/>
    <cellStyle name="Migliaia 52 4 4 2" xfId="14810" xr:uid="{00000000-0005-0000-0000-0000594A0000}"/>
    <cellStyle name="Migliaia 52 4 4 2 2" xfId="20628" xr:uid="{00000000-0005-0000-0000-00005A4A0000}"/>
    <cellStyle name="Migliaia 52 4 4 2 3" xfId="25930" xr:uid="{00000000-0005-0000-0000-00005B4A0000}"/>
    <cellStyle name="Migliaia 52 4 4 3" xfId="17977" xr:uid="{00000000-0005-0000-0000-00005C4A0000}"/>
    <cellStyle name="Migliaia 52 4 4 4" xfId="23279" xr:uid="{00000000-0005-0000-0000-00005D4A0000}"/>
    <cellStyle name="Migliaia 52 4 5" xfId="4451" xr:uid="{00000000-0005-0000-0000-00005E4A0000}"/>
    <cellStyle name="Migliaia 52 4 5 2" xfId="14811" xr:uid="{00000000-0005-0000-0000-00005F4A0000}"/>
    <cellStyle name="Migliaia 52 4 5 2 2" xfId="20629" xr:uid="{00000000-0005-0000-0000-0000604A0000}"/>
    <cellStyle name="Migliaia 52 4 5 2 3" xfId="25931" xr:uid="{00000000-0005-0000-0000-0000614A0000}"/>
    <cellStyle name="Migliaia 52 4 5 3" xfId="17978" xr:uid="{00000000-0005-0000-0000-0000624A0000}"/>
    <cellStyle name="Migliaia 52 4 5 4" xfId="23280" xr:uid="{00000000-0005-0000-0000-0000634A0000}"/>
    <cellStyle name="Migliaia 52 4 6" xfId="4452" xr:uid="{00000000-0005-0000-0000-0000644A0000}"/>
    <cellStyle name="Migliaia 52 4 6 2" xfId="14812" xr:uid="{00000000-0005-0000-0000-0000654A0000}"/>
    <cellStyle name="Migliaia 52 4 6 2 2" xfId="20630" xr:uid="{00000000-0005-0000-0000-0000664A0000}"/>
    <cellStyle name="Migliaia 52 4 6 2 3" xfId="25932" xr:uid="{00000000-0005-0000-0000-0000674A0000}"/>
    <cellStyle name="Migliaia 52 4 6 3" xfId="17979" xr:uid="{00000000-0005-0000-0000-0000684A0000}"/>
    <cellStyle name="Migliaia 52 4 6 4" xfId="23281" xr:uid="{00000000-0005-0000-0000-0000694A0000}"/>
    <cellStyle name="Migliaia 52 4 7" xfId="4453" xr:uid="{00000000-0005-0000-0000-00006A4A0000}"/>
    <cellStyle name="Migliaia 52 4 7 2" xfId="14813" xr:uid="{00000000-0005-0000-0000-00006B4A0000}"/>
    <cellStyle name="Migliaia 52 4 7 2 2" xfId="20631" xr:uid="{00000000-0005-0000-0000-00006C4A0000}"/>
    <cellStyle name="Migliaia 52 4 7 2 3" xfId="25933" xr:uid="{00000000-0005-0000-0000-00006D4A0000}"/>
    <cellStyle name="Migliaia 52 4 7 3" xfId="17980" xr:uid="{00000000-0005-0000-0000-00006E4A0000}"/>
    <cellStyle name="Migliaia 52 4 7 4" xfId="23282" xr:uid="{00000000-0005-0000-0000-00006F4A0000}"/>
    <cellStyle name="Migliaia 52 5" xfId="4454" xr:uid="{00000000-0005-0000-0000-0000704A0000}"/>
    <cellStyle name="Migliaia 52 5 2" xfId="4455" xr:uid="{00000000-0005-0000-0000-0000714A0000}"/>
    <cellStyle name="Migliaia 52 5 2 2" xfId="14814" xr:uid="{00000000-0005-0000-0000-0000724A0000}"/>
    <cellStyle name="Migliaia 52 5 2 2 2" xfId="20632" xr:uid="{00000000-0005-0000-0000-0000734A0000}"/>
    <cellStyle name="Migliaia 52 5 2 2 3" xfId="25934" xr:uid="{00000000-0005-0000-0000-0000744A0000}"/>
    <cellStyle name="Migliaia 52 5 2 3" xfId="17981" xr:uid="{00000000-0005-0000-0000-0000754A0000}"/>
    <cellStyle name="Migliaia 52 5 2 4" xfId="23283" xr:uid="{00000000-0005-0000-0000-0000764A0000}"/>
    <cellStyle name="Migliaia 52 5 3" xfId="4456" xr:uid="{00000000-0005-0000-0000-0000774A0000}"/>
    <cellStyle name="Migliaia 52 5 3 2" xfId="14815" xr:uid="{00000000-0005-0000-0000-0000784A0000}"/>
    <cellStyle name="Migliaia 52 5 3 2 2" xfId="20633" xr:uid="{00000000-0005-0000-0000-0000794A0000}"/>
    <cellStyle name="Migliaia 52 5 3 2 3" xfId="25935" xr:uid="{00000000-0005-0000-0000-00007A4A0000}"/>
    <cellStyle name="Migliaia 52 5 3 3" xfId="17982" xr:uid="{00000000-0005-0000-0000-00007B4A0000}"/>
    <cellStyle name="Migliaia 52 5 3 4" xfId="23284" xr:uid="{00000000-0005-0000-0000-00007C4A0000}"/>
    <cellStyle name="Migliaia 52 5 4" xfId="4457" xr:uid="{00000000-0005-0000-0000-00007D4A0000}"/>
    <cellStyle name="Migliaia 52 5 4 2" xfId="14816" xr:uid="{00000000-0005-0000-0000-00007E4A0000}"/>
    <cellStyle name="Migliaia 52 5 4 2 2" xfId="20634" xr:uid="{00000000-0005-0000-0000-00007F4A0000}"/>
    <cellStyle name="Migliaia 52 5 4 2 3" xfId="25936" xr:uid="{00000000-0005-0000-0000-0000804A0000}"/>
    <cellStyle name="Migliaia 52 5 4 3" xfId="17983" xr:uid="{00000000-0005-0000-0000-0000814A0000}"/>
    <cellStyle name="Migliaia 52 5 4 4" xfId="23285" xr:uid="{00000000-0005-0000-0000-0000824A0000}"/>
    <cellStyle name="Migliaia 52 5 5" xfId="4458" xr:uid="{00000000-0005-0000-0000-0000834A0000}"/>
    <cellStyle name="Migliaia 52 5 5 2" xfId="14817" xr:uid="{00000000-0005-0000-0000-0000844A0000}"/>
    <cellStyle name="Migliaia 52 5 5 2 2" xfId="20635" xr:uid="{00000000-0005-0000-0000-0000854A0000}"/>
    <cellStyle name="Migliaia 52 5 5 2 3" xfId="25937" xr:uid="{00000000-0005-0000-0000-0000864A0000}"/>
    <cellStyle name="Migliaia 52 5 5 3" xfId="17984" xr:uid="{00000000-0005-0000-0000-0000874A0000}"/>
    <cellStyle name="Migliaia 52 5 5 4" xfId="23286" xr:uid="{00000000-0005-0000-0000-0000884A0000}"/>
    <cellStyle name="Migliaia 52 5 6" xfId="4459" xr:uid="{00000000-0005-0000-0000-0000894A0000}"/>
    <cellStyle name="Migliaia 52 5 6 2" xfId="14818" xr:uid="{00000000-0005-0000-0000-00008A4A0000}"/>
    <cellStyle name="Migliaia 52 5 6 2 2" xfId="20636" xr:uid="{00000000-0005-0000-0000-00008B4A0000}"/>
    <cellStyle name="Migliaia 52 5 6 2 3" xfId="25938" xr:uid="{00000000-0005-0000-0000-00008C4A0000}"/>
    <cellStyle name="Migliaia 52 5 6 3" xfId="17985" xr:uid="{00000000-0005-0000-0000-00008D4A0000}"/>
    <cellStyle name="Migliaia 52 5 6 4" xfId="23287" xr:uid="{00000000-0005-0000-0000-00008E4A0000}"/>
    <cellStyle name="Migliaia 52 6" xfId="4460" xr:uid="{00000000-0005-0000-0000-00008F4A0000}"/>
    <cellStyle name="Migliaia 52 6 2" xfId="12324" xr:uid="{00000000-0005-0000-0000-0000904A0000}"/>
    <cellStyle name="Migliaia 52 6 3" xfId="12325" xr:uid="{00000000-0005-0000-0000-0000914A0000}"/>
    <cellStyle name="Migliaia 52 6 3 2" xfId="15794" xr:uid="{00000000-0005-0000-0000-0000924A0000}"/>
    <cellStyle name="Migliaia 52 6 3 2 2" xfId="21140" xr:uid="{00000000-0005-0000-0000-0000934A0000}"/>
    <cellStyle name="Migliaia 52 6 3 2 3" xfId="26442" xr:uid="{00000000-0005-0000-0000-0000944A0000}"/>
    <cellStyle name="Migliaia 52 6 3 3" xfId="18489" xr:uid="{00000000-0005-0000-0000-0000954A0000}"/>
    <cellStyle name="Migliaia 52 6 3 4" xfId="23791" xr:uid="{00000000-0005-0000-0000-0000964A0000}"/>
    <cellStyle name="Migliaia 52 6 4" xfId="14819" xr:uid="{00000000-0005-0000-0000-0000974A0000}"/>
    <cellStyle name="Migliaia 52 6 4 2" xfId="20637" xr:uid="{00000000-0005-0000-0000-0000984A0000}"/>
    <cellStyle name="Migliaia 52 6 4 3" xfId="25939" xr:uid="{00000000-0005-0000-0000-0000994A0000}"/>
    <cellStyle name="Migliaia 52 6 5" xfId="17986" xr:uid="{00000000-0005-0000-0000-00009A4A0000}"/>
    <cellStyle name="Migliaia 52 6 6" xfId="23288" xr:uid="{00000000-0005-0000-0000-00009B4A0000}"/>
    <cellStyle name="Migliaia 52 7" xfId="4461" xr:uid="{00000000-0005-0000-0000-00009C4A0000}"/>
    <cellStyle name="Migliaia 52 7 2" xfId="12326" xr:uid="{00000000-0005-0000-0000-00009D4A0000}"/>
    <cellStyle name="Migliaia 52 7 2 2" xfId="15795" xr:uid="{00000000-0005-0000-0000-00009E4A0000}"/>
    <cellStyle name="Migliaia 52 7 2 2 2" xfId="21141" xr:uid="{00000000-0005-0000-0000-00009F4A0000}"/>
    <cellStyle name="Migliaia 52 7 2 2 3" xfId="26443" xr:uid="{00000000-0005-0000-0000-0000A04A0000}"/>
    <cellStyle name="Migliaia 52 7 2 3" xfId="18490" xr:uid="{00000000-0005-0000-0000-0000A14A0000}"/>
    <cellStyle name="Migliaia 52 7 2 4" xfId="23792" xr:uid="{00000000-0005-0000-0000-0000A24A0000}"/>
    <cellStyle name="Migliaia 52 7 3" xfId="14820" xr:uid="{00000000-0005-0000-0000-0000A34A0000}"/>
    <cellStyle name="Migliaia 52 7 3 2" xfId="20638" xr:uid="{00000000-0005-0000-0000-0000A44A0000}"/>
    <cellStyle name="Migliaia 52 7 3 3" xfId="25940" xr:uid="{00000000-0005-0000-0000-0000A54A0000}"/>
    <cellStyle name="Migliaia 52 7 4" xfId="17987" xr:uid="{00000000-0005-0000-0000-0000A64A0000}"/>
    <cellStyle name="Migliaia 52 7 5" xfId="23289" xr:uid="{00000000-0005-0000-0000-0000A74A0000}"/>
    <cellStyle name="Migliaia 52 8" xfId="4462" xr:uid="{00000000-0005-0000-0000-0000A84A0000}"/>
    <cellStyle name="Migliaia 52 8 2" xfId="12327" xr:uid="{00000000-0005-0000-0000-0000A94A0000}"/>
    <cellStyle name="Migliaia 52 8 2 2" xfId="15796" xr:uid="{00000000-0005-0000-0000-0000AA4A0000}"/>
    <cellStyle name="Migliaia 52 8 2 2 2" xfId="21142" xr:uid="{00000000-0005-0000-0000-0000AB4A0000}"/>
    <cellStyle name="Migliaia 52 8 2 2 3" xfId="26444" xr:uid="{00000000-0005-0000-0000-0000AC4A0000}"/>
    <cellStyle name="Migliaia 52 8 2 3" xfId="18491" xr:uid="{00000000-0005-0000-0000-0000AD4A0000}"/>
    <cellStyle name="Migliaia 52 8 2 4" xfId="23793" xr:uid="{00000000-0005-0000-0000-0000AE4A0000}"/>
    <cellStyle name="Migliaia 52 8 3" xfId="14821" xr:uid="{00000000-0005-0000-0000-0000AF4A0000}"/>
    <cellStyle name="Migliaia 52 8 3 2" xfId="20639" xr:uid="{00000000-0005-0000-0000-0000B04A0000}"/>
    <cellStyle name="Migliaia 52 8 3 3" xfId="25941" xr:uid="{00000000-0005-0000-0000-0000B14A0000}"/>
    <cellStyle name="Migliaia 52 8 4" xfId="17988" xr:uid="{00000000-0005-0000-0000-0000B24A0000}"/>
    <cellStyle name="Migliaia 52 8 5" xfId="23290" xr:uid="{00000000-0005-0000-0000-0000B34A0000}"/>
    <cellStyle name="Migliaia 52 9" xfId="4463" xr:uid="{00000000-0005-0000-0000-0000B44A0000}"/>
    <cellStyle name="Migliaia 52 9 2" xfId="14822" xr:uid="{00000000-0005-0000-0000-0000B54A0000}"/>
    <cellStyle name="Migliaia 52 9 2 2" xfId="20640" xr:uid="{00000000-0005-0000-0000-0000B64A0000}"/>
    <cellStyle name="Migliaia 52 9 2 3" xfId="25942" xr:uid="{00000000-0005-0000-0000-0000B74A0000}"/>
    <cellStyle name="Migliaia 52 9 3" xfId="17989" xr:uid="{00000000-0005-0000-0000-0000B84A0000}"/>
    <cellStyle name="Migliaia 52 9 4" xfId="23291" xr:uid="{00000000-0005-0000-0000-0000B94A0000}"/>
    <cellStyle name="Migliaia 53" xfId="346" xr:uid="{00000000-0005-0000-0000-0000BA4A0000}"/>
    <cellStyle name="Migliaia 53 10" xfId="14823" xr:uid="{00000000-0005-0000-0000-0000BB4A0000}"/>
    <cellStyle name="Migliaia 53 10 2" xfId="20641" xr:uid="{00000000-0005-0000-0000-0000BC4A0000}"/>
    <cellStyle name="Migliaia 53 10 3" xfId="25943" xr:uid="{00000000-0005-0000-0000-0000BD4A0000}"/>
    <cellStyle name="Migliaia 53 11" xfId="17990" xr:uid="{00000000-0005-0000-0000-0000BE4A0000}"/>
    <cellStyle name="Migliaia 53 12" xfId="23292"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4" xr:uid="{00000000-0005-0000-0000-0000C44A0000}"/>
    <cellStyle name="Migliaia 53 2 2 2 2 2" xfId="20642" xr:uid="{00000000-0005-0000-0000-0000C54A0000}"/>
    <cellStyle name="Migliaia 53 2 2 2 2 3" xfId="25944" xr:uid="{00000000-0005-0000-0000-0000C64A0000}"/>
    <cellStyle name="Migliaia 53 2 2 2 3" xfId="17991" xr:uid="{00000000-0005-0000-0000-0000C74A0000}"/>
    <cellStyle name="Migliaia 53 2 2 2 4" xfId="23293" xr:uid="{00000000-0005-0000-0000-0000C84A0000}"/>
    <cellStyle name="Migliaia 53 2 2 3" xfId="12328" xr:uid="{00000000-0005-0000-0000-0000C94A0000}"/>
    <cellStyle name="Migliaia 53 2 2 3 2" xfId="15797" xr:uid="{00000000-0005-0000-0000-0000CA4A0000}"/>
    <cellStyle name="Migliaia 53 2 2 3 2 2" xfId="21143" xr:uid="{00000000-0005-0000-0000-0000CB4A0000}"/>
    <cellStyle name="Migliaia 53 2 2 3 2 3" xfId="26445" xr:uid="{00000000-0005-0000-0000-0000CC4A0000}"/>
    <cellStyle name="Migliaia 53 2 2 3 3" xfId="18492" xr:uid="{00000000-0005-0000-0000-0000CD4A0000}"/>
    <cellStyle name="Migliaia 53 2 2 3 4" xfId="23794" xr:uid="{00000000-0005-0000-0000-0000CE4A0000}"/>
    <cellStyle name="Migliaia 53 2 3" xfId="4468" xr:uid="{00000000-0005-0000-0000-0000CF4A0000}"/>
    <cellStyle name="Migliaia 53 2 3 2" xfId="12329" xr:uid="{00000000-0005-0000-0000-0000D04A0000}"/>
    <cellStyle name="Migliaia 53 2 3 2 2" xfId="15798" xr:uid="{00000000-0005-0000-0000-0000D14A0000}"/>
    <cellStyle name="Migliaia 53 2 3 2 2 2" xfId="21144" xr:uid="{00000000-0005-0000-0000-0000D24A0000}"/>
    <cellStyle name="Migliaia 53 2 3 2 2 3" xfId="26446" xr:uid="{00000000-0005-0000-0000-0000D34A0000}"/>
    <cellStyle name="Migliaia 53 2 3 2 3" xfId="18493" xr:uid="{00000000-0005-0000-0000-0000D44A0000}"/>
    <cellStyle name="Migliaia 53 2 3 2 4" xfId="23795" xr:uid="{00000000-0005-0000-0000-0000D54A0000}"/>
    <cellStyle name="Migliaia 53 2 3 3" xfId="14825" xr:uid="{00000000-0005-0000-0000-0000D64A0000}"/>
    <cellStyle name="Migliaia 53 2 3 3 2" xfId="20643" xr:uid="{00000000-0005-0000-0000-0000D74A0000}"/>
    <cellStyle name="Migliaia 53 2 3 3 3" xfId="25945" xr:uid="{00000000-0005-0000-0000-0000D84A0000}"/>
    <cellStyle name="Migliaia 53 2 3 4" xfId="17992" xr:uid="{00000000-0005-0000-0000-0000D94A0000}"/>
    <cellStyle name="Migliaia 53 2 3 5" xfId="23294" xr:uid="{00000000-0005-0000-0000-0000DA4A0000}"/>
    <cellStyle name="Migliaia 53 2 4" xfId="4469" xr:uid="{00000000-0005-0000-0000-0000DB4A0000}"/>
    <cellStyle name="Migliaia 53 2 4 2" xfId="14826" xr:uid="{00000000-0005-0000-0000-0000DC4A0000}"/>
    <cellStyle name="Migliaia 53 2 4 2 2" xfId="20644" xr:uid="{00000000-0005-0000-0000-0000DD4A0000}"/>
    <cellStyle name="Migliaia 53 2 4 2 3" xfId="25946" xr:uid="{00000000-0005-0000-0000-0000DE4A0000}"/>
    <cellStyle name="Migliaia 53 2 4 3" xfId="17993" xr:uid="{00000000-0005-0000-0000-0000DF4A0000}"/>
    <cellStyle name="Migliaia 53 2 4 4" xfId="23295" xr:uid="{00000000-0005-0000-0000-0000E04A0000}"/>
    <cellStyle name="Migliaia 53 2 5" xfId="4470" xr:uid="{00000000-0005-0000-0000-0000E14A0000}"/>
    <cellStyle name="Migliaia 53 2 5 2" xfId="14827" xr:uid="{00000000-0005-0000-0000-0000E24A0000}"/>
    <cellStyle name="Migliaia 53 2 5 2 2" xfId="20645" xr:uid="{00000000-0005-0000-0000-0000E34A0000}"/>
    <cellStyle name="Migliaia 53 2 5 2 3" xfId="25947" xr:uid="{00000000-0005-0000-0000-0000E44A0000}"/>
    <cellStyle name="Migliaia 53 2 5 3" xfId="17994" xr:uid="{00000000-0005-0000-0000-0000E54A0000}"/>
    <cellStyle name="Migliaia 53 2 5 4" xfId="23296" xr:uid="{00000000-0005-0000-0000-0000E64A0000}"/>
    <cellStyle name="Migliaia 53 2 6" xfId="4471" xr:uid="{00000000-0005-0000-0000-0000E74A0000}"/>
    <cellStyle name="Migliaia 53 2 6 2" xfId="14828" xr:uid="{00000000-0005-0000-0000-0000E84A0000}"/>
    <cellStyle name="Migliaia 53 2 6 2 2" xfId="20646" xr:uid="{00000000-0005-0000-0000-0000E94A0000}"/>
    <cellStyle name="Migliaia 53 2 6 2 3" xfId="25948" xr:uid="{00000000-0005-0000-0000-0000EA4A0000}"/>
    <cellStyle name="Migliaia 53 2 6 3" xfId="17995" xr:uid="{00000000-0005-0000-0000-0000EB4A0000}"/>
    <cellStyle name="Migliaia 53 2 6 4" xfId="23297"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9" xr:uid="{00000000-0005-0000-0000-0000F24A0000}"/>
    <cellStyle name="Migliaia 53 3 2 2 2 2 2" xfId="20647" xr:uid="{00000000-0005-0000-0000-0000F34A0000}"/>
    <cellStyle name="Migliaia 53 3 2 2 2 2 3" xfId="25949" xr:uid="{00000000-0005-0000-0000-0000F44A0000}"/>
    <cellStyle name="Migliaia 53 3 2 2 2 3" xfId="17996" xr:uid="{00000000-0005-0000-0000-0000F54A0000}"/>
    <cellStyle name="Migliaia 53 3 2 2 2 4" xfId="23298" xr:uid="{00000000-0005-0000-0000-0000F64A0000}"/>
    <cellStyle name="Migliaia 53 3 2 3" xfId="4476" xr:uid="{00000000-0005-0000-0000-0000F74A0000}"/>
    <cellStyle name="Migliaia 53 3 2 3 2" xfId="14830" xr:uid="{00000000-0005-0000-0000-0000F84A0000}"/>
    <cellStyle name="Migliaia 53 3 2 3 2 2" xfId="20648" xr:uid="{00000000-0005-0000-0000-0000F94A0000}"/>
    <cellStyle name="Migliaia 53 3 2 3 2 3" xfId="25950" xr:uid="{00000000-0005-0000-0000-0000FA4A0000}"/>
    <cellStyle name="Migliaia 53 3 2 3 3" xfId="17997" xr:uid="{00000000-0005-0000-0000-0000FB4A0000}"/>
    <cellStyle name="Migliaia 53 3 2 3 4" xfId="23299" xr:uid="{00000000-0005-0000-0000-0000FC4A0000}"/>
    <cellStyle name="Migliaia 53 3 2 4" xfId="4477" xr:uid="{00000000-0005-0000-0000-0000FD4A0000}"/>
    <cellStyle name="Migliaia 53 3 2 4 2" xfId="14831" xr:uid="{00000000-0005-0000-0000-0000FE4A0000}"/>
    <cellStyle name="Migliaia 53 3 2 4 2 2" xfId="20649" xr:uid="{00000000-0005-0000-0000-0000FF4A0000}"/>
    <cellStyle name="Migliaia 53 3 2 4 2 3" xfId="25951" xr:uid="{00000000-0005-0000-0000-0000004B0000}"/>
    <cellStyle name="Migliaia 53 3 2 4 3" xfId="17998" xr:uid="{00000000-0005-0000-0000-0000014B0000}"/>
    <cellStyle name="Migliaia 53 3 2 4 4" xfId="23300" xr:uid="{00000000-0005-0000-0000-0000024B0000}"/>
    <cellStyle name="Migliaia 53 3 2 5" xfId="4478" xr:uid="{00000000-0005-0000-0000-0000034B0000}"/>
    <cellStyle name="Migliaia 53 3 2 5 2" xfId="14832" xr:uid="{00000000-0005-0000-0000-0000044B0000}"/>
    <cellStyle name="Migliaia 53 3 2 5 2 2" xfId="20650" xr:uid="{00000000-0005-0000-0000-0000054B0000}"/>
    <cellStyle name="Migliaia 53 3 2 5 2 3" xfId="25952" xr:uid="{00000000-0005-0000-0000-0000064B0000}"/>
    <cellStyle name="Migliaia 53 3 2 5 3" xfId="17999" xr:uid="{00000000-0005-0000-0000-0000074B0000}"/>
    <cellStyle name="Migliaia 53 3 2 5 4" xfId="23301" xr:uid="{00000000-0005-0000-0000-0000084B0000}"/>
    <cellStyle name="Migliaia 53 3 2 6" xfId="4479" xr:uid="{00000000-0005-0000-0000-0000094B0000}"/>
    <cellStyle name="Migliaia 53 3 2 6 2" xfId="14833" xr:uid="{00000000-0005-0000-0000-00000A4B0000}"/>
    <cellStyle name="Migliaia 53 3 2 6 2 2" xfId="20651" xr:uid="{00000000-0005-0000-0000-00000B4B0000}"/>
    <cellStyle name="Migliaia 53 3 2 6 2 3" xfId="25953" xr:uid="{00000000-0005-0000-0000-00000C4B0000}"/>
    <cellStyle name="Migliaia 53 3 2 6 3" xfId="18000" xr:uid="{00000000-0005-0000-0000-00000D4B0000}"/>
    <cellStyle name="Migliaia 53 3 2 6 4" xfId="23302" xr:uid="{00000000-0005-0000-0000-00000E4B0000}"/>
    <cellStyle name="Migliaia 53 3 3" xfId="4480" xr:uid="{00000000-0005-0000-0000-00000F4B0000}"/>
    <cellStyle name="Migliaia 53 3 3 2" xfId="4481" xr:uid="{00000000-0005-0000-0000-0000104B0000}"/>
    <cellStyle name="Migliaia 53 3 3 2 2" xfId="14835" xr:uid="{00000000-0005-0000-0000-0000114B0000}"/>
    <cellStyle name="Migliaia 53 3 3 2 2 2" xfId="20653" xr:uid="{00000000-0005-0000-0000-0000124B0000}"/>
    <cellStyle name="Migliaia 53 3 3 2 2 3" xfId="25955" xr:uid="{00000000-0005-0000-0000-0000134B0000}"/>
    <cellStyle name="Migliaia 53 3 3 2 3" xfId="18002" xr:uid="{00000000-0005-0000-0000-0000144B0000}"/>
    <cellStyle name="Migliaia 53 3 3 2 4" xfId="23304" xr:uid="{00000000-0005-0000-0000-0000154B0000}"/>
    <cellStyle name="Migliaia 53 3 3 3" xfId="4482" xr:uid="{00000000-0005-0000-0000-0000164B0000}"/>
    <cellStyle name="Migliaia 53 3 3 3 2" xfId="14836" xr:uid="{00000000-0005-0000-0000-0000174B0000}"/>
    <cellStyle name="Migliaia 53 3 3 3 2 2" xfId="20654" xr:uid="{00000000-0005-0000-0000-0000184B0000}"/>
    <cellStyle name="Migliaia 53 3 3 3 2 3" xfId="25956" xr:uid="{00000000-0005-0000-0000-0000194B0000}"/>
    <cellStyle name="Migliaia 53 3 3 3 3" xfId="18003" xr:uid="{00000000-0005-0000-0000-00001A4B0000}"/>
    <cellStyle name="Migliaia 53 3 3 3 4" xfId="23305" xr:uid="{00000000-0005-0000-0000-00001B4B0000}"/>
    <cellStyle name="Migliaia 53 3 3 4" xfId="4483" xr:uid="{00000000-0005-0000-0000-00001C4B0000}"/>
    <cellStyle name="Migliaia 53 3 3 4 2" xfId="14837" xr:uid="{00000000-0005-0000-0000-00001D4B0000}"/>
    <cellStyle name="Migliaia 53 3 3 4 2 2" xfId="20655" xr:uid="{00000000-0005-0000-0000-00001E4B0000}"/>
    <cellStyle name="Migliaia 53 3 3 4 2 3" xfId="25957" xr:uid="{00000000-0005-0000-0000-00001F4B0000}"/>
    <cellStyle name="Migliaia 53 3 3 4 3" xfId="18004" xr:uid="{00000000-0005-0000-0000-0000204B0000}"/>
    <cellStyle name="Migliaia 53 3 3 4 4" xfId="23306" xr:uid="{00000000-0005-0000-0000-0000214B0000}"/>
    <cellStyle name="Migliaia 53 3 3 5" xfId="4484" xr:uid="{00000000-0005-0000-0000-0000224B0000}"/>
    <cellStyle name="Migliaia 53 3 3 5 2" xfId="14838" xr:uid="{00000000-0005-0000-0000-0000234B0000}"/>
    <cellStyle name="Migliaia 53 3 3 5 2 2" xfId="20656" xr:uid="{00000000-0005-0000-0000-0000244B0000}"/>
    <cellStyle name="Migliaia 53 3 3 5 2 3" xfId="25958" xr:uid="{00000000-0005-0000-0000-0000254B0000}"/>
    <cellStyle name="Migliaia 53 3 3 5 3" xfId="18005" xr:uid="{00000000-0005-0000-0000-0000264B0000}"/>
    <cellStyle name="Migliaia 53 3 3 5 4" xfId="23307" xr:uid="{00000000-0005-0000-0000-0000274B0000}"/>
    <cellStyle name="Migliaia 53 3 3 6" xfId="14834" xr:uid="{00000000-0005-0000-0000-0000284B0000}"/>
    <cellStyle name="Migliaia 53 3 3 6 2" xfId="20652" xr:uid="{00000000-0005-0000-0000-0000294B0000}"/>
    <cellStyle name="Migliaia 53 3 3 6 3" xfId="25954" xr:uid="{00000000-0005-0000-0000-00002A4B0000}"/>
    <cellStyle name="Migliaia 53 3 3 7" xfId="18001" xr:uid="{00000000-0005-0000-0000-00002B4B0000}"/>
    <cellStyle name="Migliaia 53 3 3 8" xfId="23303" xr:uid="{00000000-0005-0000-0000-00002C4B0000}"/>
    <cellStyle name="Migliaia 53 3 4" xfId="4485" xr:uid="{00000000-0005-0000-0000-00002D4B0000}"/>
    <cellStyle name="Migliaia 53 3 4 2" xfId="12330" xr:uid="{00000000-0005-0000-0000-00002E4B0000}"/>
    <cellStyle name="Migliaia 53 3 4 3" xfId="12331" xr:uid="{00000000-0005-0000-0000-00002F4B0000}"/>
    <cellStyle name="Migliaia 53 3 4 3 2" xfId="15799" xr:uid="{00000000-0005-0000-0000-0000304B0000}"/>
    <cellStyle name="Migliaia 53 3 4 3 2 2" xfId="21145" xr:uid="{00000000-0005-0000-0000-0000314B0000}"/>
    <cellStyle name="Migliaia 53 3 4 3 2 3" xfId="26447" xr:uid="{00000000-0005-0000-0000-0000324B0000}"/>
    <cellStyle name="Migliaia 53 3 4 3 3" xfId="18494" xr:uid="{00000000-0005-0000-0000-0000334B0000}"/>
    <cellStyle name="Migliaia 53 3 4 3 4" xfId="23796" xr:uid="{00000000-0005-0000-0000-0000344B0000}"/>
    <cellStyle name="Migliaia 53 3 4 4" xfId="14839" xr:uid="{00000000-0005-0000-0000-0000354B0000}"/>
    <cellStyle name="Migliaia 53 3 4 4 2" xfId="20657" xr:uid="{00000000-0005-0000-0000-0000364B0000}"/>
    <cellStyle name="Migliaia 53 3 4 4 3" xfId="25959" xr:uid="{00000000-0005-0000-0000-0000374B0000}"/>
    <cellStyle name="Migliaia 53 3 4 5" xfId="18006" xr:uid="{00000000-0005-0000-0000-0000384B0000}"/>
    <cellStyle name="Migliaia 53 3 4 6" xfId="23308" xr:uid="{00000000-0005-0000-0000-0000394B0000}"/>
    <cellStyle name="Migliaia 53 3 5" xfId="4486" xr:uid="{00000000-0005-0000-0000-00003A4B0000}"/>
    <cellStyle name="Migliaia 53 3 5 2" xfId="12332" xr:uid="{00000000-0005-0000-0000-00003B4B0000}"/>
    <cellStyle name="Migliaia 53 3 5 2 2" xfId="15800" xr:uid="{00000000-0005-0000-0000-00003C4B0000}"/>
    <cellStyle name="Migliaia 53 3 5 2 2 2" xfId="21146" xr:uid="{00000000-0005-0000-0000-00003D4B0000}"/>
    <cellStyle name="Migliaia 53 3 5 2 2 3" xfId="26448" xr:uid="{00000000-0005-0000-0000-00003E4B0000}"/>
    <cellStyle name="Migliaia 53 3 5 2 3" xfId="18495" xr:uid="{00000000-0005-0000-0000-00003F4B0000}"/>
    <cellStyle name="Migliaia 53 3 5 2 4" xfId="23797" xr:uid="{00000000-0005-0000-0000-0000404B0000}"/>
    <cellStyle name="Migliaia 53 3 5 3" xfId="14840" xr:uid="{00000000-0005-0000-0000-0000414B0000}"/>
    <cellStyle name="Migliaia 53 3 5 3 2" xfId="20658" xr:uid="{00000000-0005-0000-0000-0000424B0000}"/>
    <cellStyle name="Migliaia 53 3 5 3 3" xfId="25960" xr:uid="{00000000-0005-0000-0000-0000434B0000}"/>
    <cellStyle name="Migliaia 53 3 5 4" xfId="18007" xr:uid="{00000000-0005-0000-0000-0000444B0000}"/>
    <cellStyle name="Migliaia 53 3 5 5" xfId="23309" xr:uid="{00000000-0005-0000-0000-0000454B0000}"/>
    <cellStyle name="Migliaia 53 3 6" xfId="4487" xr:uid="{00000000-0005-0000-0000-0000464B0000}"/>
    <cellStyle name="Migliaia 53 3 6 2" xfId="14841" xr:uid="{00000000-0005-0000-0000-0000474B0000}"/>
    <cellStyle name="Migliaia 53 3 6 2 2" xfId="20659" xr:uid="{00000000-0005-0000-0000-0000484B0000}"/>
    <cellStyle name="Migliaia 53 3 6 2 3" xfId="25961" xr:uid="{00000000-0005-0000-0000-0000494B0000}"/>
    <cellStyle name="Migliaia 53 3 6 3" xfId="18008" xr:uid="{00000000-0005-0000-0000-00004A4B0000}"/>
    <cellStyle name="Migliaia 53 3 6 4" xfId="23310" xr:uid="{00000000-0005-0000-0000-00004B4B0000}"/>
    <cellStyle name="Migliaia 53 3 7" xfId="4488" xr:uid="{00000000-0005-0000-0000-00004C4B0000}"/>
    <cellStyle name="Migliaia 53 3 7 2" xfId="14842" xr:uid="{00000000-0005-0000-0000-00004D4B0000}"/>
    <cellStyle name="Migliaia 53 3 7 2 2" xfId="20660" xr:uid="{00000000-0005-0000-0000-00004E4B0000}"/>
    <cellStyle name="Migliaia 53 3 7 2 3" xfId="25962" xr:uid="{00000000-0005-0000-0000-00004F4B0000}"/>
    <cellStyle name="Migliaia 53 3 7 3" xfId="18009" xr:uid="{00000000-0005-0000-0000-0000504B0000}"/>
    <cellStyle name="Migliaia 53 3 7 4" xfId="23311" xr:uid="{00000000-0005-0000-0000-0000514B0000}"/>
    <cellStyle name="Migliaia 53 3 8" xfId="4489" xr:uid="{00000000-0005-0000-0000-0000524B0000}"/>
    <cellStyle name="Migliaia 53 3 8 2" xfId="14843" xr:uid="{00000000-0005-0000-0000-0000534B0000}"/>
    <cellStyle name="Migliaia 53 3 8 2 2" xfId="20661" xr:uid="{00000000-0005-0000-0000-0000544B0000}"/>
    <cellStyle name="Migliaia 53 3 8 2 3" xfId="25963" xr:uid="{00000000-0005-0000-0000-0000554B0000}"/>
    <cellStyle name="Migliaia 53 3 8 3" xfId="18010" xr:uid="{00000000-0005-0000-0000-0000564B0000}"/>
    <cellStyle name="Migliaia 53 3 8 4" xfId="23312"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4" xr:uid="{00000000-0005-0000-0000-00005B4B0000}"/>
    <cellStyle name="Migliaia 53 4 2 2 2 2" xfId="20662" xr:uid="{00000000-0005-0000-0000-00005C4B0000}"/>
    <cellStyle name="Migliaia 53 4 2 2 2 3" xfId="25964" xr:uid="{00000000-0005-0000-0000-00005D4B0000}"/>
    <cellStyle name="Migliaia 53 4 2 2 3" xfId="18011" xr:uid="{00000000-0005-0000-0000-00005E4B0000}"/>
    <cellStyle name="Migliaia 53 4 2 2 4" xfId="23313" xr:uid="{00000000-0005-0000-0000-00005F4B0000}"/>
    <cellStyle name="Migliaia 53 4 2 3" xfId="4493" xr:uid="{00000000-0005-0000-0000-0000604B0000}"/>
    <cellStyle name="Migliaia 53 4 2 3 2" xfId="14845" xr:uid="{00000000-0005-0000-0000-0000614B0000}"/>
    <cellStyle name="Migliaia 53 4 2 3 2 2" xfId="20663" xr:uid="{00000000-0005-0000-0000-0000624B0000}"/>
    <cellStyle name="Migliaia 53 4 2 3 2 3" xfId="25965" xr:uid="{00000000-0005-0000-0000-0000634B0000}"/>
    <cellStyle name="Migliaia 53 4 2 3 3" xfId="18012" xr:uid="{00000000-0005-0000-0000-0000644B0000}"/>
    <cellStyle name="Migliaia 53 4 2 3 4" xfId="23314" xr:uid="{00000000-0005-0000-0000-0000654B0000}"/>
    <cellStyle name="Migliaia 53 4 3" xfId="4494" xr:uid="{00000000-0005-0000-0000-0000664B0000}"/>
    <cellStyle name="Migliaia 53 4 3 2" xfId="14846" xr:uid="{00000000-0005-0000-0000-0000674B0000}"/>
    <cellStyle name="Migliaia 53 4 3 2 2" xfId="20664" xr:uid="{00000000-0005-0000-0000-0000684B0000}"/>
    <cellStyle name="Migliaia 53 4 3 2 3" xfId="25966" xr:uid="{00000000-0005-0000-0000-0000694B0000}"/>
    <cellStyle name="Migliaia 53 4 3 3" xfId="18013" xr:uid="{00000000-0005-0000-0000-00006A4B0000}"/>
    <cellStyle name="Migliaia 53 4 3 4" xfId="23315" xr:uid="{00000000-0005-0000-0000-00006B4B0000}"/>
    <cellStyle name="Migliaia 53 4 4" xfId="4495" xr:uid="{00000000-0005-0000-0000-00006C4B0000}"/>
    <cellStyle name="Migliaia 53 4 4 2" xfId="14847" xr:uid="{00000000-0005-0000-0000-00006D4B0000}"/>
    <cellStyle name="Migliaia 53 4 4 2 2" xfId="20665" xr:uid="{00000000-0005-0000-0000-00006E4B0000}"/>
    <cellStyle name="Migliaia 53 4 4 2 3" xfId="25967" xr:uid="{00000000-0005-0000-0000-00006F4B0000}"/>
    <cellStyle name="Migliaia 53 4 4 3" xfId="18014" xr:uid="{00000000-0005-0000-0000-0000704B0000}"/>
    <cellStyle name="Migliaia 53 4 4 4" xfId="23316" xr:uid="{00000000-0005-0000-0000-0000714B0000}"/>
    <cellStyle name="Migliaia 53 4 5" xfId="4496" xr:uid="{00000000-0005-0000-0000-0000724B0000}"/>
    <cellStyle name="Migliaia 53 4 5 2" xfId="14848" xr:uid="{00000000-0005-0000-0000-0000734B0000}"/>
    <cellStyle name="Migliaia 53 4 5 2 2" xfId="20666" xr:uid="{00000000-0005-0000-0000-0000744B0000}"/>
    <cellStyle name="Migliaia 53 4 5 2 3" xfId="25968" xr:uid="{00000000-0005-0000-0000-0000754B0000}"/>
    <cellStyle name="Migliaia 53 4 5 3" xfId="18015" xr:uid="{00000000-0005-0000-0000-0000764B0000}"/>
    <cellStyle name="Migliaia 53 4 5 4" xfId="23317" xr:uid="{00000000-0005-0000-0000-0000774B0000}"/>
    <cellStyle name="Migliaia 53 4 6" xfId="4497" xr:uid="{00000000-0005-0000-0000-0000784B0000}"/>
    <cellStyle name="Migliaia 53 4 6 2" xfId="14849" xr:uid="{00000000-0005-0000-0000-0000794B0000}"/>
    <cellStyle name="Migliaia 53 4 6 2 2" xfId="20667" xr:uid="{00000000-0005-0000-0000-00007A4B0000}"/>
    <cellStyle name="Migliaia 53 4 6 2 3" xfId="25969" xr:uid="{00000000-0005-0000-0000-00007B4B0000}"/>
    <cellStyle name="Migliaia 53 4 6 3" xfId="18016" xr:uid="{00000000-0005-0000-0000-00007C4B0000}"/>
    <cellStyle name="Migliaia 53 4 6 4" xfId="23318" xr:uid="{00000000-0005-0000-0000-00007D4B0000}"/>
    <cellStyle name="Migliaia 53 4 7" xfId="4498" xr:uid="{00000000-0005-0000-0000-00007E4B0000}"/>
    <cellStyle name="Migliaia 53 4 7 2" xfId="14850" xr:uid="{00000000-0005-0000-0000-00007F4B0000}"/>
    <cellStyle name="Migliaia 53 4 7 2 2" xfId="20668" xr:uid="{00000000-0005-0000-0000-0000804B0000}"/>
    <cellStyle name="Migliaia 53 4 7 2 3" xfId="25970" xr:uid="{00000000-0005-0000-0000-0000814B0000}"/>
    <cellStyle name="Migliaia 53 4 7 3" xfId="18017" xr:uid="{00000000-0005-0000-0000-0000824B0000}"/>
    <cellStyle name="Migliaia 53 4 7 4" xfId="23319" xr:uid="{00000000-0005-0000-0000-0000834B0000}"/>
    <cellStyle name="Migliaia 53 5" xfId="4499" xr:uid="{00000000-0005-0000-0000-0000844B0000}"/>
    <cellStyle name="Migliaia 53 5 2" xfId="4500" xr:uid="{00000000-0005-0000-0000-0000854B0000}"/>
    <cellStyle name="Migliaia 53 5 2 2" xfId="14851" xr:uid="{00000000-0005-0000-0000-0000864B0000}"/>
    <cellStyle name="Migliaia 53 5 2 2 2" xfId="20669" xr:uid="{00000000-0005-0000-0000-0000874B0000}"/>
    <cellStyle name="Migliaia 53 5 2 2 3" xfId="25971" xr:uid="{00000000-0005-0000-0000-0000884B0000}"/>
    <cellStyle name="Migliaia 53 5 2 3" xfId="18018" xr:uid="{00000000-0005-0000-0000-0000894B0000}"/>
    <cellStyle name="Migliaia 53 5 2 4" xfId="23320" xr:uid="{00000000-0005-0000-0000-00008A4B0000}"/>
    <cellStyle name="Migliaia 53 5 3" xfId="4501" xr:uid="{00000000-0005-0000-0000-00008B4B0000}"/>
    <cellStyle name="Migliaia 53 5 3 2" xfId="14852" xr:uid="{00000000-0005-0000-0000-00008C4B0000}"/>
    <cellStyle name="Migliaia 53 5 3 2 2" xfId="20670" xr:uid="{00000000-0005-0000-0000-00008D4B0000}"/>
    <cellStyle name="Migliaia 53 5 3 2 3" xfId="25972" xr:uid="{00000000-0005-0000-0000-00008E4B0000}"/>
    <cellStyle name="Migliaia 53 5 3 3" xfId="18019" xr:uid="{00000000-0005-0000-0000-00008F4B0000}"/>
    <cellStyle name="Migliaia 53 5 3 4" xfId="23321" xr:uid="{00000000-0005-0000-0000-0000904B0000}"/>
    <cellStyle name="Migliaia 53 5 4" xfId="4502" xr:uid="{00000000-0005-0000-0000-0000914B0000}"/>
    <cellStyle name="Migliaia 53 5 4 2" xfId="14853" xr:uid="{00000000-0005-0000-0000-0000924B0000}"/>
    <cellStyle name="Migliaia 53 5 4 2 2" xfId="20671" xr:uid="{00000000-0005-0000-0000-0000934B0000}"/>
    <cellStyle name="Migliaia 53 5 4 2 3" xfId="25973" xr:uid="{00000000-0005-0000-0000-0000944B0000}"/>
    <cellStyle name="Migliaia 53 5 4 3" xfId="18020" xr:uid="{00000000-0005-0000-0000-0000954B0000}"/>
    <cellStyle name="Migliaia 53 5 4 4" xfId="23322" xr:uid="{00000000-0005-0000-0000-0000964B0000}"/>
    <cellStyle name="Migliaia 53 5 5" xfId="4503" xr:uid="{00000000-0005-0000-0000-0000974B0000}"/>
    <cellStyle name="Migliaia 53 5 5 2" xfId="14854" xr:uid="{00000000-0005-0000-0000-0000984B0000}"/>
    <cellStyle name="Migliaia 53 5 5 2 2" xfId="20672" xr:uid="{00000000-0005-0000-0000-0000994B0000}"/>
    <cellStyle name="Migliaia 53 5 5 2 3" xfId="25974" xr:uid="{00000000-0005-0000-0000-00009A4B0000}"/>
    <cellStyle name="Migliaia 53 5 5 3" xfId="18021" xr:uid="{00000000-0005-0000-0000-00009B4B0000}"/>
    <cellStyle name="Migliaia 53 5 5 4" xfId="23323" xr:uid="{00000000-0005-0000-0000-00009C4B0000}"/>
    <cellStyle name="Migliaia 53 5 6" xfId="4504" xr:uid="{00000000-0005-0000-0000-00009D4B0000}"/>
    <cellStyle name="Migliaia 53 5 6 2" xfId="14855" xr:uid="{00000000-0005-0000-0000-00009E4B0000}"/>
    <cellStyle name="Migliaia 53 5 6 2 2" xfId="20673" xr:uid="{00000000-0005-0000-0000-00009F4B0000}"/>
    <cellStyle name="Migliaia 53 5 6 2 3" xfId="25975" xr:uid="{00000000-0005-0000-0000-0000A04B0000}"/>
    <cellStyle name="Migliaia 53 5 6 3" xfId="18022" xr:uid="{00000000-0005-0000-0000-0000A14B0000}"/>
    <cellStyle name="Migliaia 53 5 6 4" xfId="23324" xr:uid="{00000000-0005-0000-0000-0000A24B0000}"/>
    <cellStyle name="Migliaia 53 6" xfId="4505" xr:uid="{00000000-0005-0000-0000-0000A34B0000}"/>
    <cellStyle name="Migliaia 53 6 2" xfId="12333" xr:uid="{00000000-0005-0000-0000-0000A44B0000}"/>
    <cellStyle name="Migliaia 53 6 3" xfId="12334" xr:uid="{00000000-0005-0000-0000-0000A54B0000}"/>
    <cellStyle name="Migliaia 53 6 3 2" xfId="15801" xr:uid="{00000000-0005-0000-0000-0000A64B0000}"/>
    <cellStyle name="Migliaia 53 6 3 2 2" xfId="21147" xr:uid="{00000000-0005-0000-0000-0000A74B0000}"/>
    <cellStyle name="Migliaia 53 6 3 2 3" xfId="26449" xr:uid="{00000000-0005-0000-0000-0000A84B0000}"/>
    <cellStyle name="Migliaia 53 6 3 3" xfId="18496" xr:uid="{00000000-0005-0000-0000-0000A94B0000}"/>
    <cellStyle name="Migliaia 53 6 3 4" xfId="23798" xr:uid="{00000000-0005-0000-0000-0000AA4B0000}"/>
    <cellStyle name="Migliaia 53 6 4" xfId="14856" xr:uid="{00000000-0005-0000-0000-0000AB4B0000}"/>
    <cellStyle name="Migliaia 53 6 4 2" xfId="20674" xr:uid="{00000000-0005-0000-0000-0000AC4B0000}"/>
    <cellStyle name="Migliaia 53 6 4 3" xfId="25976" xr:uid="{00000000-0005-0000-0000-0000AD4B0000}"/>
    <cellStyle name="Migliaia 53 6 5" xfId="18023" xr:uid="{00000000-0005-0000-0000-0000AE4B0000}"/>
    <cellStyle name="Migliaia 53 6 6" xfId="23325" xr:uid="{00000000-0005-0000-0000-0000AF4B0000}"/>
    <cellStyle name="Migliaia 53 7" xfId="4506" xr:uid="{00000000-0005-0000-0000-0000B04B0000}"/>
    <cellStyle name="Migliaia 53 7 2" xfId="12335" xr:uid="{00000000-0005-0000-0000-0000B14B0000}"/>
    <cellStyle name="Migliaia 53 7 2 2" xfId="15802" xr:uid="{00000000-0005-0000-0000-0000B24B0000}"/>
    <cellStyle name="Migliaia 53 7 2 2 2" xfId="21148" xr:uid="{00000000-0005-0000-0000-0000B34B0000}"/>
    <cellStyle name="Migliaia 53 7 2 2 3" xfId="26450" xr:uid="{00000000-0005-0000-0000-0000B44B0000}"/>
    <cellStyle name="Migliaia 53 7 2 3" xfId="18497" xr:uid="{00000000-0005-0000-0000-0000B54B0000}"/>
    <cellStyle name="Migliaia 53 7 2 4" xfId="23799" xr:uid="{00000000-0005-0000-0000-0000B64B0000}"/>
    <cellStyle name="Migliaia 53 7 3" xfId="14857" xr:uid="{00000000-0005-0000-0000-0000B74B0000}"/>
    <cellStyle name="Migliaia 53 7 3 2" xfId="20675" xr:uid="{00000000-0005-0000-0000-0000B84B0000}"/>
    <cellStyle name="Migliaia 53 7 3 3" xfId="25977" xr:uid="{00000000-0005-0000-0000-0000B94B0000}"/>
    <cellStyle name="Migliaia 53 7 4" xfId="18024" xr:uid="{00000000-0005-0000-0000-0000BA4B0000}"/>
    <cellStyle name="Migliaia 53 7 5" xfId="23326" xr:uid="{00000000-0005-0000-0000-0000BB4B0000}"/>
    <cellStyle name="Migliaia 53 8" xfId="4507" xr:uid="{00000000-0005-0000-0000-0000BC4B0000}"/>
    <cellStyle name="Migliaia 53 8 2" xfId="12336" xr:uid="{00000000-0005-0000-0000-0000BD4B0000}"/>
    <cellStyle name="Migliaia 53 8 2 2" xfId="15803" xr:uid="{00000000-0005-0000-0000-0000BE4B0000}"/>
    <cellStyle name="Migliaia 53 8 2 2 2" xfId="21149" xr:uid="{00000000-0005-0000-0000-0000BF4B0000}"/>
    <cellStyle name="Migliaia 53 8 2 2 3" xfId="26451" xr:uid="{00000000-0005-0000-0000-0000C04B0000}"/>
    <cellStyle name="Migliaia 53 8 2 3" xfId="18498" xr:uid="{00000000-0005-0000-0000-0000C14B0000}"/>
    <cellStyle name="Migliaia 53 8 2 4" xfId="23800" xr:uid="{00000000-0005-0000-0000-0000C24B0000}"/>
    <cellStyle name="Migliaia 53 8 3" xfId="14858" xr:uid="{00000000-0005-0000-0000-0000C34B0000}"/>
    <cellStyle name="Migliaia 53 8 3 2" xfId="20676" xr:uid="{00000000-0005-0000-0000-0000C44B0000}"/>
    <cellStyle name="Migliaia 53 8 3 3" xfId="25978" xr:uid="{00000000-0005-0000-0000-0000C54B0000}"/>
    <cellStyle name="Migliaia 53 8 4" xfId="18025" xr:uid="{00000000-0005-0000-0000-0000C64B0000}"/>
    <cellStyle name="Migliaia 53 8 5" xfId="23327" xr:uid="{00000000-0005-0000-0000-0000C74B0000}"/>
    <cellStyle name="Migliaia 53 9" xfId="4508" xr:uid="{00000000-0005-0000-0000-0000C84B0000}"/>
    <cellStyle name="Migliaia 53 9 2" xfId="14859" xr:uid="{00000000-0005-0000-0000-0000C94B0000}"/>
    <cellStyle name="Migliaia 53 9 2 2" xfId="20677" xr:uid="{00000000-0005-0000-0000-0000CA4B0000}"/>
    <cellStyle name="Migliaia 53 9 2 3" xfId="25979" xr:uid="{00000000-0005-0000-0000-0000CB4B0000}"/>
    <cellStyle name="Migliaia 53 9 3" xfId="18026" xr:uid="{00000000-0005-0000-0000-0000CC4B0000}"/>
    <cellStyle name="Migliaia 53 9 4" xfId="23328" xr:uid="{00000000-0005-0000-0000-0000CD4B0000}"/>
    <cellStyle name="Migliaia 54" xfId="348" xr:uid="{00000000-0005-0000-0000-0000CE4B0000}"/>
    <cellStyle name="Migliaia 54 10" xfId="14860" xr:uid="{00000000-0005-0000-0000-0000CF4B0000}"/>
    <cellStyle name="Migliaia 54 10 2" xfId="20678" xr:uid="{00000000-0005-0000-0000-0000D04B0000}"/>
    <cellStyle name="Migliaia 54 10 3" xfId="25980" xr:uid="{00000000-0005-0000-0000-0000D14B0000}"/>
    <cellStyle name="Migliaia 54 11" xfId="18027" xr:uid="{00000000-0005-0000-0000-0000D24B0000}"/>
    <cellStyle name="Migliaia 54 12" xfId="23329"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1" xr:uid="{00000000-0005-0000-0000-0000D84B0000}"/>
    <cellStyle name="Migliaia 54 2 2 2 2 2" xfId="20679" xr:uid="{00000000-0005-0000-0000-0000D94B0000}"/>
    <cellStyle name="Migliaia 54 2 2 2 2 3" xfId="25981" xr:uid="{00000000-0005-0000-0000-0000DA4B0000}"/>
    <cellStyle name="Migliaia 54 2 2 2 3" xfId="18028" xr:uid="{00000000-0005-0000-0000-0000DB4B0000}"/>
    <cellStyle name="Migliaia 54 2 2 2 4" xfId="23330" xr:uid="{00000000-0005-0000-0000-0000DC4B0000}"/>
    <cellStyle name="Migliaia 54 2 2 3" xfId="12337" xr:uid="{00000000-0005-0000-0000-0000DD4B0000}"/>
    <cellStyle name="Migliaia 54 2 2 3 2" xfId="15804" xr:uid="{00000000-0005-0000-0000-0000DE4B0000}"/>
    <cellStyle name="Migliaia 54 2 2 3 2 2" xfId="21150" xr:uid="{00000000-0005-0000-0000-0000DF4B0000}"/>
    <cellStyle name="Migliaia 54 2 2 3 2 3" xfId="26452" xr:uid="{00000000-0005-0000-0000-0000E04B0000}"/>
    <cellStyle name="Migliaia 54 2 2 3 3" xfId="18499" xr:uid="{00000000-0005-0000-0000-0000E14B0000}"/>
    <cellStyle name="Migliaia 54 2 2 3 4" xfId="23801" xr:uid="{00000000-0005-0000-0000-0000E24B0000}"/>
    <cellStyle name="Migliaia 54 2 3" xfId="4513" xr:uid="{00000000-0005-0000-0000-0000E34B0000}"/>
    <cellStyle name="Migliaia 54 2 3 2" xfId="12338" xr:uid="{00000000-0005-0000-0000-0000E44B0000}"/>
    <cellStyle name="Migliaia 54 2 3 2 2" xfId="15805" xr:uid="{00000000-0005-0000-0000-0000E54B0000}"/>
    <cellStyle name="Migliaia 54 2 3 2 2 2" xfId="21151" xr:uid="{00000000-0005-0000-0000-0000E64B0000}"/>
    <cellStyle name="Migliaia 54 2 3 2 2 3" xfId="26453" xr:uid="{00000000-0005-0000-0000-0000E74B0000}"/>
    <cellStyle name="Migliaia 54 2 3 2 3" xfId="18500" xr:uid="{00000000-0005-0000-0000-0000E84B0000}"/>
    <cellStyle name="Migliaia 54 2 3 2 4" xfId="23802" xr:uid="{00000000-0005-0000-0000-0000E94B0000}"/>
    <cellStyle name="Migliaia 54 2 3 3" xfId="14862" xr:uid="{00000000-0005-0000-0000-0000EA4B0000}"/>
    <cellStyle name="Migliaia 54 2 3 3 2" xfId="20680" xr:uid="{00000000-0005-0000-0000-0000EB4B0000}"/>
    <cellStyle name="Migliaia 54 2 3 3 3" xfId="25982" xr:uid="{00000000-0005-0000-0000-0000EC4B0000}"/>
    <cellStyle name="Migliaia 54 2 3 4" xfId="18029" xr:uid="{00000000-0005-0000-0000-0000ED4B0000}"/>
    <cellStyle name="Migliaia 54 2 3 5" xfId="23331" xr:uid="{00000000-0005-0000-0000-0000EE4B0000}"/>
    <cellStyle name="Migliaia 54 2 4" xfId="4514" xr:uid="{00000000-0005-0000-0000-0000EF4B0000}"/>
    <cellStyle name="Migliaia 54 2 4 2" xfId="14863" xr:uid="{00000000-0005-0000-0000-0000F04B0000}"/>
    <cellStyle name="Migliaia 54 2 4 2 2" xfId="20681" xr:uid="{00000000-0005-0000-0000-0000F14B0000}"/>
    <cellStyle name="Migliaia 54 2 4 2 3" xfId="25983" xr:uid="{00000000-0005-0000-0000-0000F24B0000}"/>
    <cellStyle name="Migliaia 54 2 4 3" xfId="18030" xr:uid="{00000000-0005-0000-0000-0000F34B0000}"/>
    <cellStyle name="Migliaia 54 2 4 4" xfId="23332" xr:uid="{00000000-0005-0000-0000-0000F44B0000}"/>
    <cellStyle name="Migliaia 54 2 5" xfId="4515" xr:uid="{00000000-0005-0000-0000-0000F54B0000}"/>
    <cellStyle name="Migliaia 54 2 5 2" xfId="14864" xr:uid="{00000000-0005-0000-0000-0000F64B0000}"/>
    <cellStyle name="Migliaia 54 2 5 2 2" xfId="20682" xr:uid="{00000000-0005-0000-0000-0000F74B0000}"/>
    <cellStyle name="Migliaia 54 2 5 2 3" xfId="25984" xr:uid="{00000000-0005-0000-0000-0000F84B0000}"/>
    <cellStyle name="Migliaia 54 2 5 3" xfId="18031" xr:uid="{00000000-0005-0000-0000-0000F94B0000}"/>
    <cellStyle name="Migliaia 54 2 5 4" xfId="23333" xr:uid="{00000000-0005-0000-0000-0000FA4B0000}"/>
    <cellStyle name="Migliaia 54 2 6" xfId="4516" xr:uid="{00000000-0005-0000-0000-0000FB4B0000}"/>
    <cellStyle name="Migliaia 54 2 6 2" xfId="14865" xr:uid="{00000000-0005-0000-0000-0000FC4B0000}"/>
    <cellStyle name="Migliaia 54 2 6 2 2" xfId="20683" xr:uid="{00000000-0005-0000-0000-0000FD4B0000}"/>
    <cellStyle name="Migliaia 54 2 6 2 3" xfId="25985" xr:uid="{00000000-0005-0000-0000-0000FE4B0000}"/>
    <cellStyle name="Migliaia 54 2 6 3" xfId="18032" xr:uid="{00000000-0005-0000-0000-0000FF4B0000}"/>
    <cellStyle name="Migliaia 54 2 6 4" xfId="23334"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6" xr:uid="{00000000-0005-0000-0000-0000064C0000}"/>
    <cellStyle name="Migliaia 54 3 2 2 2 2 2" xfId="20684" xr:uid="{00000000-0005-0000-0000-0000074C0000}"/>
    <cellStyle name="Migliaia 54 3 2 2 2 2 3" xfId="25986" xr:uid="{00000000-0005-0000-0000-0000084C0000}"/>
    <cellStyle name="Migliaia 54 3 2 2 2 3" xfId="18033" xr:uid="{00000000-0005-0000-0000-0000094C0000}"/>
    <cellStyle name="Migliaia 54 3 2 2 2 4" xfId="23335" xr:uid="{00000000-0005-0000-0000-00000A4C0000}"/>
    <cellStyle name="Migliaia 54 3 2 3" xfId="4521" xr:uid="{00000000-0005-0000-0000-00000B4C0000}"/>
    <cellStyle name="Migliaia 54 3 2 3 2" xfId="14867" xr:uid="{00000000-0005-0000-0000-00000C4C0000}"/>
    <cellStyle name="Migliaia 54 3 2 3 2 2" xfId="20685" xr:uid="{00000000-0005-0000-0000-00000D4C0000}"/>
    <cellStyle name="Migliaia 54 3 2 3 2 3" xfId="25987" xr:uid="{00000000-0005-0000-0000-00000E4C0000}"/>
    <cellStyle name="Migliaia 54 3 2 3 3" xfId="18034" xr:uid="{00000000-0005-0000-0000-00000F4C0000}"/>
    <cellStyle name="Migliaia 54 3 2 3 4" xfId="23336" xr:uid="{00000000-0005-0000-0000-0000104C0000}"/>
    <cellStyle name="Migliaia 54 3 2 4" xfId="4522" xr:uid="{00000000-0005-0000-0000-0000114C0000}"/>
    <cellStyle name="Migliaia 54 3 2 4 2" xfId="14868" xr:uid="{00000000-0005-0000-0000-0000124C0000}"/>
    <cellStyle name="Migliaia 54 3 2 4 2 2" xfId="20686" xr:uid="{00000000-0005-0000-0000-0000134C0000}"/>
    <cellStyle name="Migliaia 54 3 2 4 2 3" xfId="25988" xr:uid="{00000000-0005-0000-0000-0000144C0000}"/>
    <cellStyle name="Migliaia 54 3 2 4 3" xfId="18035" xr:uid="{00000000-0005-0000-0000-0000154C0000}"/>
    <cellStyle name="Migliaia 54 3 2 4 4" xfId="23337" xr:uid="{00000000-0005-0000-0000-0000164C0000}"/>
    <cellStyle name="Migliaia 54 3 2 5" xfId="4523" xr:uid="{00000000-0005-0000-0000-0000174C0000}"/>
    <cellStyle name="Migliaia 54 3 2 5 2" xfId="14869" xr:uid="{00000000-0005-0000-0000-0000184C0000}"/>
    <cellStyle name="Migliaia 54 3 2 5 2 2" xfId="20687" xr:uid="{00000000-0005-0000-0000-0000194C0000}"/>
    <cellStyle name="Migliaia 54 3 2 5 2 3" xfId="25989" xr:uid="{00000000-0005-0000-0000-00001A4C0000}"/>
    <cellStyle name="Migliaia 54 3 2 5 3" xfId="18036" xr:uid="{00000000-0005-0000-0000-00001B4C0000}"/>
    <cellStyle name="Migliaia 54 3 2 5 4" xfId="23338" xr:uid="{00000000-0005-0000-0000-00001C4C0000}"/>
    <cellStyle name="Migliaia 54 3 2 6" xfId="4524" xr:uid="{00000000-0005-0000-0000-00001D4C0000}"/>
    <cellStyle name="Migliaia 54 3 2 6 2" xfId="14870" xr:uid="{00000000-0005-0000-0000-00001E4C0000}"/>
    <cellStyle name="Migliaia 54 3 2 6 2 2" xfId="20688" xr:uid="{00000000-0005-0000-0000-00001F4C0000}"/>
    <cellStyle name="Migliaia 54 3 2 6 2 3" xfId="25990" xr:uid="{00000000-0005-0000-0000-0000204C0000}"/>
    <cellStyle name="Migliaia 54 3 2 6 3" xfId="18037" xr:uid="{00000000-0005-0000-0000-0000214C0000}"/>
    <cellStyle name="Migliaia 54 3 2 6 4" xfId="23339" xr:uid="{00000000-0005-0000-0000-0000224C0000}"/>
    <cellStyle name="Migliaia 54 3 3" xfId="4525" xr:uid="{00000000-0005-0000-0000-0000234C0000}"/>
    <cellStyle name="Migliaia 54 3 3 2" xfId="4526" xr:uid="{00000000-0005-0000-0000-0000244C0000}"/>
    <cellStyle name="Migliaia 54 3 3 2 2" xfId="14872" xr:uid="{00000000-0005-0000-0000-0000254C0000}"/>
    <cellStyle name="Migliaia 54 3 3 2 2 2" xfId="20690" xr:uid="{00000000-0005-0000-0000-0000264C0000}"/>
    <cellStyle name="Migliaia 54 3 3 2 2 3" xfId="25992" xr:uid="{00000000-0005-0000-0000-0000274C0000}"/>
    <cellStyle name="Migliaia 54 3 3 2 3" xfId="18039" xr:uid="{00000000-0005-0000-0000-0000284C0000}"/>
    <cellStyle name="Migliaia 54 3 3 2 4" xfId="23341" xr:uid="{00000000-0005-0000-0000-0000294C0000}"/>
    <cellStyle name="Migliaia 54 3 3 3" xfId="4527" xr:uid="{00000000-0005-0000-0000-00002A4C0000}"/>
    <cellStyle name="Migliaia 54 3 3 3 2" xfId="14873" xr:uid="{00000000-0005-0000-0000-00002B4C0000}"/>
    <cellStyle name="Migliaia 54 3 3 3 2 2" xfId="20691" xr:uid="{00000000-0005-0000-0000-00002C4C0000}"/>
    <cellStyle name="Migliaia 54 3 3 3 2 3" xfId="25993" xr:uid="{00000000-0005-0000-0000-00002D4C0000}"/>
    <cellStyle name="Migliaia 54 3 3 3 3" xfId="18040" xr:uid="{00000000-0005-0000-0000-00002E4C0000}"/>
    <cellStyle name="Migliaia 54 3 3 3 4" xfId="23342" xr:uid="{00000000-0005-0000-0000-00002F4C0000}"/>
    <cellStyle name="Migliaia 54 3 3 4" xfId="4528" xr:uid="{00000000-0005-0000-0000-0000304C0000}"/>
    <cellStyle name="Migliaia 54 3 3 4 2" xfId="14874" xr:uid="{00000000-0005-0000-0000-0000314C0000}"/>
    <cellStyle name="Migliaia 54 3 3 4 2 2" xfId="20692" xr:uid="{00000000-0005-0000-0000-0000324C0000}"/>
    <cellStyle name="Migliaia 54 3 3 4 2 3" xfId="25994" xr:uid="{00000000-0005-0000-0000-0000334C0000}"/>
    <cellStyle name="Migliaia 54 3 3 4 3" xfId="18041" xr:uid="{00000000-0005-0000-0000-0000344C0000}"/>
    <cellStyle name="Migliaia 54 3 3 4 4" xfId="23343" xr:uid="{00000000-0005-0000-0000-0000354C0000}"/>
    <cellStyle name="Migliaia 54 3 3 5" xfId="4529" xr:uid="{00000000-0005-0000-0000-0000364C0000}"/>
    <cellStyle name="Migliaia 54 3 3 5 2" xfId="14875" xr:uid="{00000000-0005-0000-0000-0000374C0000}"/>
    <cellStyle name="Migliaia 54 3 3 5 2 2" xfId="20693" xr:uid="{00000000-0005-0000-0000-0000384C0000}"/>
    <cellStyle name="Migliaia 54 3 3 5 2 3" xfId="25995" xr:uid="{00000000-0005-0000-0000-0000394C0000}"/>
    <cellStyle name="Migliaia 54 3 3 5 3" xfId="18042" xr:uid="{00000000-0005-0000-0000-00003A4C0000}"/>
    <cellStyle name="Migliaia 54 3 3 5 4" xfId="23344" xr:uid="{00000000-0005-0000-0000-00003B4C0000}"/>
    <cellStyle name="Migliaia 54 3 3 6" xfId="14871" xr:uid="{00000000-0005-0000-0000-00003C4C0000}"/>
    <cellStyle name="Migliaia 54 3 3 6 2" xfId="20689" xr:uid="{00000000-0005-0000-0000-00003D4C0000}"/>
    <cellStyle name="Migliaia 54 3 3 6 3" xfId="25991" xr:uid="{00000000-0005-0000-0000-00003E4C0000}"/>
    <cellStyle name="Migliaia 54 3 3 7" xfId="18038" xr:uid="{00000000-0005-0000-0000-00003F4C0000}"/>
    <cellStyle name="Migliaia 54 3 3 8" xfId="23340" xr:uid="{00000000-0005-0000-0000-0000404C0000}"/>
    <cellStyle name="Migliaia 54 3 4" xfId="4530" xr:uid="{00000000-0005-0000-0000-0000414C0000}"/>
    <cellStyle name="Migliaia 54 3 4 2" xfId="12339" xr:uid="{00000000-0005-0000-0000-0000424C0000}"/>
    <cellStyle name="Migliaia 54 3 4 3" xfId="12340" xr:uid="{00000000-0005-0000-0000-0000434C0000}"/>
    <cellStyle name="Migliaia 54 3 4 3 2" xfId="15806" xr:uid="{00000000-0005-0000-0000-0000444C0000}"/>
    <cellStyle name="Migliaia 54 3 4 3 2 2" xfId="21152" xr:uid="{00000000-0005-0000-0000-0000454C0000}"/>
    <cellStyle name="Migliaia 54 3 4 3 2 3" xfId="26454" xr:uid="{00000000-0005-0000-0000-0000464C0000}"/>
    <cellStyle name="Migliaia 54 3 4 3 3" xfId="18501" xr:uid="{00000000-0005-0000-0000-0000474C0000}"/>
    <cellStyle name="Migliaia 54 3 4 3 4" xfId="23803" xr:uid="{00000000-0005-0000-0000-0000484C0000}"/>
    <cellStyle name="Migliaia 54 3 4 4" xfId="14876" xr:uid="{00000000-0005-0000-0000-0000494C0000}"/>
    <cellStyle name="Migliaia 54 3 4 4 2" xfId="20694" xr:uid="{00000000-0005-0000-0000-00004A4C0000}"/>
    <cellStyle name="Migliaia 54 3 4 4 3" xfId="25996" xr:uid="{00000000-0005-0000-0000-00004B4C0000}"/>
    <cellStyle name="Migliaia 54 3 4 5" xfId="18043" xr:uid="{00000000-0005-0000-0000-00004C4C0000}"/>
    <cellStyle name="Migliaia 54 3 4 6" xfId="23345" xr:uid="{00000000-0005-0000-0000-00004D4C0000}"/>
    <cellStyle name="Migliaia 54 3 5" xfId="4531" xr:uid="{00000000-0005-0000-0000-00004E4C0000}"/>
    <cellStyle name="Migliaia 54 3 5 2" xfId="12341" xr:uid="{00000000-0005-0000-0000-00004F4C0000}"/>
    <cellStyle name="Migliaia 54 3 5 2 2" xfId="15807" xr:uid="{00000000-0005-0000-0000-0000504C0000}"/>
    <cellStyle name="Migliaia 54 3 5 2 2 2" xfId="21153" xr:uid="{00000000-0005-0000-0000-0000514C0000}"/>
    <cellStyle name="Migliaia 54 3 5 2 2 3" xfId="26455" xr:uid="{00000000-0005-0000-0000-0000524C0000}"/>
    <cellStyle name="Migliaia 54 3 5 2 3" xfId="18502" xr:uid="{00000000-0005-0000-0000-0000534C0000}"/>
    <cellStyle name="Migliaia 54 3 5 2 4" xfId="23804" xr:uid="{00000000-0005-0000-0000-0000544C0000}"/>
    <cellStyle name="Migliaia 54 3 5 3" xfId="14877" xr:uid="{00000000-0005-0000-0000-0000554C0000}"/>
    <cellStyle name="Migliaia 54 3 5 3 2" xfId="20695" xr:uid="{00000000-0005-0000-0000-0000564C0000}"/>
    <cellStyle name="Migliaia 54 3 5 3 3" xfId="25997" xr:uid="{00000000-0005-0000-0000-0000574C0000}"/>
    <cellStyle name="Migliaia 54 3 5 4" xfId="18044" xr:uid="{00000000-0005-0000-0000-0000584C0000}"/>
    <cellStyle name="Migliaia 54 3 5 5" xfId="23346" xr:uid="{00000000-0005-0000-0000-0000594C0000}"/>
    <cellStyle name="Migliaia 54 3 6" xfId="4532" xr:uid="{00000000-0005-0000-0000-00005A4C0000}"/>
    <cellStyle name="Migliaia 54 3 6 2" xfId="14878" xr:uid="{00000000-0005-0000-0000-00005B4C0000}"/>
    <cellStyle name="Migliaia 54 3 6 2 2" xfId="20696" xr:uid="{00000000-0005-0000-0000-00005C4C0000}"/>
    <cellStyle name="Migliaia 54 3 6 2 3" xfId="25998" xr:uid="{00000000-0005-0000-0000-00005D4C0000}"/>
    <cellStyle name="Migliaia 54 3 6 3" xfId="18045" xr:uid="{00000000-0005-0000-0000-00005E4C0000}"/>
    <cellStyle name="Migliaia 54 3 6 4" xfId="23347" xr:uid="{00000000-0005-0000-0000-00005F4C0000}"/>
    <cellStyle name="Migliaia 54 3 7" xfId="4533" xr:uid="{00000000-0005-0000-0000-0000604C0000}"/>
    <cellStyle name="Migliaia 54 3 7 2" xfId="14879" xr:uid="{00000000-0005-0000-0000-0000614C0000}"/>
    <cellStyle name="Migliaia 54 3 7 2 2" xfId="20697" xr:uid="{00000000-0005-0000-0000-0000624C0000}"/>
    <cellStyle name="Migliaia 54 3 7 2 3" xfId="25999" xr:uid="{00000000-0005-0000-0000-0000634C0000}"/>
    <cellStyle name="Migliaia 54 3 7 3" xfId="18046" xr:uid="{00000000-0005-0000-0000-0000644C0000}"/>
    <cellStyle name="Migliaia 54 3 7 4" xfId="23348" xr:uid="{00000000-0005-0000-0000-0000654C0000}"/>
    <cellStyle name="Migliaia 54 3 8" xfId="4534" xr:uid="{00000000-0005-0000-0000-0000664C0000}"/>
    <cellStyle name="Migliaia 54 3 8 2" xfId="14880" xr:uid="{00000000-0005-0000-0000-0000674C0000}"/>
    <cellStyle name="Migliaia 54 3 8 2 2" xfId="20698" xr:uid="{00000000-0005-0000-0000-0000684C0000}"/>
    <cellStyle name="Migliaia 54 3 8 2 3" xfId="26000" xr:uid="{00000000-0005-0000-0000-0000694C0000}"/>
    <cellStyle name="Migliaia 54 3 8 3" xfId="18047" xr:uid="{00000000-0005-0000-0000-00006A4C0000}"/>
    <cellStyle name="Migliaia 54 3 8 4" xfId="23349"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1" xr:uid="{00000000-0005-0000-0000-00006F4C0000}"/>
    <cellStyle name="Migliaia 54 4 2 2 2 2" xfId="20699" xr:uid="{00000000-0005-0000-0000-0000704C0000}"/>
    <cellStyle name="Migliaia 54 4 2 2 2 3" xfId="26001" xr:uid="{00000000-0005-0000-0000-0000714C0000}"/>
    <cellStyle name="Migliaia 54 4 2 2 3" xfId="18048" xr:uid="{00000000-0005-0000-0000-0000724C0000}"/>
    <cellStyle name="Migliaia 54 4 2 2 4" xfId="23350" xr:uid="{00000000-0005-0000-0000-0000734C0000}"/>
    <cellStyle name="Migliaia 54 4 2 3" xfId="4538" xr:uid="{00000000-0005-0000-0000-0000744C0000}"/>
    <cellStyle name="Migliaia 54 4 2 3 2" xfId="14882" xr:uid="{00000000-0005-0000-0000-0000754C0000}"/>
    <cellStyle name="Migliaia 54 4 2 3 2 2" xfId="20700" xr:uid="{00000000-0005-0000-0000-0000764C0000}"/>
    <cellStyle name="Migliaia 54 4 2 3 2 3" xfId="26002" xr:uid="{00000000-0005-0000-0000-0000774C0000}"/>
    <cellStyle name="Migliaia 54 4 2 3 3" xfId="18049" xr:uid="{00000000-0005-0000-0000-0000784C0000}"/>
    <cellStyle name="Migliaia 54 4 2 3 4" xfId="23351" xr:uid="{00000000-0005-0000-0000-0000794C0000}"/>
    <cellStyle name="Migliaia 54 4 3" xfId="4539" xr:uid="{00000000-0005-0000-0000-00007A4C0000}"/>
    <cellStyle name="Migliaia 54 4 3 2" xfId="14883" xr:uid="{00000000-0005-0000-0000-00007B4C0000}"/>
    <cellStyle name="Migliaia 54 4 3 2 2" xfId="20701" xr:uid="{00000000-0005-0000-0000-00007C4C0000}"/>
    <cellStyle name="Migliaia 54 4 3 2 3" xfId="26003" xr:uid="{00000000-0005-0000-0000-00007D4C0000}"/>
    <cellStyle name="Migliaia 54 4 3 3" xfId="18050" xr:uid="{00000000-0005-0000-0000-00007E4C0000}"/>
    <cellStyle name="Migliaia 54 4 3 4" xfId="23352" xr:uid="{00000000-0005-0000-0000-00007F4C0000}"/>
    <cellStyle name="Migliaia 54 4 4" xfId="4540" xr:uid="{00000000-0005-0000-0000-0000804C0000}"/>
    <cellStyle name="Migliaia 54 4 4 2" xfId="14884" xr:uid="{00000000-0005-0000-0000-0000814C0000}"/>
    <cellStyle name="Migliaia 54 4 4 2 2" xfId="20702" xr:uid="{00000000-0005-0000-0000-0000824C0000}"/>
    <cellStyle name="Migliaia 54 4 4 2 3" xfId="26004" xr:uid="{00000000-0005-0000-0000-0000834C0000}"/>
    <cellStyle name="Migliaia 54 4 4 3" xfId="18051" xr:uid="{00000000-0005-0000-0000-0000844C0000}"/>
    <cellStyle name="Migliaia 54 4 4 4" xfId="23353" xr:uid="{00000000-0005-0000-0000-0000854C0000}"/>
    <cellStyle name="Migliaia 54 4 5" xfId="4541" xr:uid="{00000000-0005-0000-0000-0000864C0000}"/>
    <cellStyle name="Migliaia 54 4 5 2" xfId="14885" xr:uid="{00000000-0005-0000-0000-0000874C0000}"/>
    <cellStyle name="Migliaia 54 4 5 2 2" xfId="20703" xr:uid="{00000000-0005-0000-0000-0000884C0000}"/>
    <cellStyle name="Migliaia 54 4 5 2 3" xfId="26005" xr:uid="{00000000-0005-0000-0000-0000894C0000}"/>
    <cellStyle name="Migliaia 54 4 5 3" xfId="18052" xr:uid="{00000000-0005-0000-0000-00008A4C0000}"/>
    <cellStyle name="Migliaia 54 4 5 4" xfId="23354" xr:uid="{00000000-0005-0000-0000-00008B4C0000}"/>
    <cellStyle name="Migliaia 54 4 6" xfId="4542" xr:uid="{00000000-0005-0000-0000-00008C4C0000}"/>
    <cellStyle name="Migliaia 54 4 6 2" xfId="14886" xr:uid="{00000000-0005-0000-0000-00008D4C0000}"/>
    <cellStyle name="Migliaia 54 4 6 2 2" xfId="20704" xr:uid="{00000000-0005-0000-0000-00008E4C0000}"/>
    <cellStyle name="Migliaia 54 4 6 2 3" xfId="26006" xr:uid="{00000000-0005-0000-0000-00008F4C0000}"/>
    <cellStyle name="Migliaia 54 4 6 3" xfId="18053" xr:uid="{00000000-0005-0000-0000-0000904C0000}"/>
    <cellStyle name="Migliaia 54 4 6 4" xfId="23355" xr:uid="{00000000-0005-0000-0000-0000914C0000}"/>
    <cellStyle name="Migliaia 54 4 7" xfId="4543" xr:uid="{00000000-0005-0000-0000-0000924C0000}"/>
    <cellStyle name="Migliaia 54 4 7 2" xfId="14887" xr:uid="{00000000-0005-0000-0000-0000934C0000}"/>
    <cellStyle name="Migliaia 54 4 7 2 2" xfId="20705" xr:uid="{00000000-0005-0000-0000-0000944C0000}"/>
    <cellStyle name="Migliaia 54 4 7 2 3" xfId="26007" xr:uid="{00000000-0005-0000-0000-0000954C0000}"/>
    <cellStyle name="Migliaia 54 4 7 3" xfId="18054" xr:uid="{00000000-0005-0000-0000-0000964C0000}"/>
    <cellStyle name="Migliaia 54 4 7 4" xfId="23356" xr:uid="{00000000-0005-0000-0000-0000974C0000}"/>
    <cellStyle name="Migliaia 54 5" xfId="4544" xr:uid="{00000000-0005-0000-0000-0000984C0000}"/>
    <cellStyle name="Migliaia 54 5 2" xfId="4545" xr:uid="{00000000-0005-0000-0000-0000994C0000}"/>
    <cellStyle name="Migliaia 54 5 2 2" xfId="14888" xr:uid="{00000000-0005-0000-0000-00009A4C0000}"/>
    <cellStyle name="Migliaia 54 5 2 2 2" xfId="20706" xr:uid="{00000000-0005-0000-0000-00009B4C0000}"/>
    <cellStyle name="Migliaia 54 5 2 2 3" xfId="26008" xr:uid="{00000000-0005-0000-0000-00009C4C0000}"/>
    <cellStyle name="Migliaia 54 5 2 3" xfId="18055" xr:uid="{00000000-0005-0000-0000-00009D4C0000}"/>
    <cellStyle name="Migliaia 54 5 2 4" xfId="23357" xr:uid="{00000000-0005-0000-0000-00009E4C0000}"/>
    <cellStyle name="Migliaia 54 5 3" xfId="4546" xr:uid="{00000000-0005-0000-0000-00009F4C0000}"/>
    <cellStyle name="Migliaia 54 5 3 2" xfId="14889" xr:uid="{00000000-0005-0000-0000-0000A04C0000}"/>
    <cellStyle name="Migliaia 54 5 3 2 2" xfId="20707" xr:uid="{00000000-0005-0000-0000-0000A14C0000}"/>
    <cellStyle name="Migliaia 54 5 3 2 3" xfId="26009" xr:uid="{00000000-0005-0000-0000-0000A24C0000}"/>
    <cellStyle name="Migliaia 54 5 3 3" xfId="18056" xr:uid="{00000000-0005-0000-0000-0000A34C0000}"/>
    <cellStyle name="Migliaia 54 5 3 4" xfId="23358" xr:uid="{00000000-0005-0000-0000-0000A44C0000}"/>
    <cellStyle name="Migliaia 54 5 4" xfId="4547" xr:uid="{00000000-0005-0000-0000-0000A54C0000}"/>
    <cellStyle name="Migliaia 54 5 4 2" xfId="14890" xr:uid="{00000000-0005-0000-0000-0000A64C0000}"/>
    <cellStyle name="Migliaia 54 5 4 2 2" xfId="20708" xr:uid="{00000000-0005-0000-0000-0000A74C0000}"/>
    <cellStyle name="Migliaia 54 5 4 2 3" xfId="26010" xr:uid="{00000000-0005-0000-0000-0000A84C0000}"/>
    <cellStyle name="Migliaia 54 5 4 3" xfId="18057" xr:uid="{00000000-0005-0000-0000-0000A94C0000}"/>
    <cellStyle name="Migliaia 54 5 4 4" xfId="23359" xr:uid="{00000000-0005-0000-0000-0000AA4C0000}"/>
    <cellStyle name="Migliaia 54 5 5" xfId="4548" xr:uid="{00000000-0005-0000-0000-0000AB4C0000}"/>
    <cellStyle name="Migliaia 54 5 5 2" xfId="14891" xr:uid="{00000000-0005-0000-0000-0000AC4C0000}"/>
    <cellStyle name="Migliaia 54 5 5 2 2" xfId="20709" xr:uid="{00000000-0005-0000-0000-0000AD4C0000}"/>
    <cellStyle name="Migliaia 54 5 5 2 3" xfId="26011" xr:uid="{00000000-0005-0000-0000-0000AE4C0000}"/>
    <cellStyle name="Migliaia 54 5 5 3" xfId="18058" xr:uid="{00000000-0005-0000-0000-0000AF4C0000}"/>
    <cellStyle name="Migliaia 54 5 5 4" xfId="23360" xr:uid="{00000000-0005-0000-0000-0000B04C0000}"/>
    <cellStyle name="Migliaia 54 5 6" xfId="4549" xr:uid="{00000000-0005-0000-0000-0000B14C0000}"/>
    <cellStyle name="Migliaia 54 5 6 2" xfId="14892" xr:uid="{00000000-0005-0000-0000-0000B24C0000}"/>
    <cellStyle name="Migliaia 54 5 6 2 2" xfId="20710" xr:uid="{00000000-0005-0000-0000-0000B34C0000}"/>
    <cellStyle name="Migliaia 54 5 6 2 3" xfId="26012" xr:uid="{00000000-0005-0000-0000-0000B44C0000}"/>
    <cellStyle name="Migliaia 54 5 6 3" xfId="18059" xr:uid="{00000000-0005-0000-0000-0000B54C0000}"/>
    <cellStyle name="Migliaia 54 5 6 4" xfId="23361" xr:uid="{00000000-0005-0000-0000-0000B64C0000}"/>
    <cellStyle name="Migliaia 54 6" xfId="4550" xr:uid="{00000000-0005-0000-0000-0000B74C0000}"/>
    <cellStyle name="Migliaia 54 6 2" xfId="12342" xr:uid="{00000000-0005-0000-0000-0000B84C0000}"/>
    <cellStyle name="Migliaia 54 6 3" xfId="12343" xr:uid="{00000000-0005-0000-0000-0000B94C0000}"/>
    <cellStyle name="Migliaia 54 6 3 2" xfId="15808" xr:uid="{00000000-0005-0000-0000-0000BA4C0000}"/>
    <cellStyle name="Migliaia 54 6 3 2 2" xfId="21154" xr:uid="{00000000-0005-0000-0000-0000BB4C0000}"/>
    <cellStyle name="Migliaia 54 6 3 2 3" xfId="26456" xr:uid="{00000000-0005-0000-0000-0000BC4C0000}"/>
    <cellStyle name="Migliaia 54 6 3 3" xfId="18503" xr:uid="{00000000-0005-0000-0000-0000BD4C0000}"/>
    <cellStyle name="Migliaia 54 6 3 4" xfId="23805" xr:uid="{00000000-0005-0000-0000-0000BE4C0000}"/>
    <cellStyle name="Migliaia 54 6 4" xfId="14893" xr:uid="{00000000-0005-0000-0000-0000BF4C0000}"/>
    <cellStyle name="Migliaia 54 6 4 2" xfId="20711" xr:uid="{00000000-0005-0000-0000-0000C04C0000}"/>
    <cellStyle name="Migliaia 54 6 4 3" xfId="26013" xr:uid="{00000000-0005-0000-0000-0000C14C0000}"/>
    <cellStyle name="Migliaia 54 6 5" xfId="18060" xr:uid="{00000000-0005-0000-0000-0000C24C0000}"/>
    <cellStyle name="Migliaia 54 6 6" xfId="23362" xr:uid="{00000000-0005-0000-0000-0000C34C0000}"/>
    <cellStyle name="Migliaia 54 7" xfId="4551" xr:uid="{00000000-0005-0000-0000-0000C44C0000}"/>
    <cellStyle name="Migliaia 54 7 2" xfId="12344" xr:uid="{00000000-0005-0000-0000-0000C54C0000}"/>
    <cellStyle name="Migliaia 54 7 2 2" xfId="15809" xr:uid="{00000000-0005-0000-0000-0000C64C0000}"/>
    <cellStyle name="Migliaia 54 7 2 2 2" xfId="21155" xr:uid="{00000000-0005-0000-0000-0000C74C0000}"/>
    <cellStyle name="Migliaia 54 7 2 2 3" xfId="26457" xr:uid="{00000000-0005-0000-0000-0000C84C0000}"/>
    <cellStyle name="Migliaia 54 7 2 3" xfId="18504" xr:uid="{00000000-0005-0000-0000-0000C94C0000}"/>
    <cellStyle name="Migliaia 54 7 2 4" xfId="23806" xr:uid="{00000000-0005-0000-0000-0000CA4C0000}"/>
    <cellStyle name="Migliaia 54 7 3" xfId="14894" xr:uid="{00000000-0005-0000-0000-0000CB4C0000}"/>
    <cellStyle name="Migliaia 54 7 3 2" xfId="20712" xr:uid="{00000000-0005-0000-0000-0000CC4C0000}"/>
    <cellStyle name="Migliaia 54 7 3 3" xfId="26014" xr:uid="{00000000-0005-0000-0000-0000CD4C0000}"/>
    <cellStyle name="Migliaia 54 7 4" xfId="18061" xr:uid="{00000000-0005-0000-0000-0000CE4C0000}"/>
    <cellStyle name="Migliaia 54 7 5" xfId="23363" xr:uid="{00000000-0005-0000-0000-0000CF4C0000}"/>
    <cellStyle name="Migliaia 54 8" xfId="4552" xr:uid="{00000000-0005-0000-0000-0000D04C0000}"/>
    <cellStyle name="Migliaia 54 8 2" xfId="12345" xr:uid="{00000000-0005-0000-0000-0000D14C0000}"/>
    <cellStyle name="Migliaia 54 8 2 2" xfId="15810" xr:uid="{00000000-0005-0000-0000-0000D24C0000}"/>
    <cellStyle name="Migliaia 54 8 2 2 2" xfId="21156" xr:uid="{00000000-0005-0000-0000-0000D34C0000}"/>
    <cellStyle name="Migliaia 54 8 2 2 3" xfId="26458" xr:uid="{00000000-0005-0000-0000-0000D44C0000}"/>
    <cellStyle name="Migliaia 54 8 2 3" xfId="18505" xr:uid="{00000000-0005-0000-0000-0000D54C0000}"/>
    <cellStyle name="Migliaia 54 8 2 4" xfId="23807" xr:uid="{00000000-0005-0000-0000-0000D64C0000}"/>
    <cellStyle name="Migliaia 54 8 3" xfId="14895" xr:uid="{00000000-0005-0000-0000-0000D74C0000}"/>
    <cellStyle name="Migliaia 54 8 3 2" xfId="20713" xr:uid="{00000000-0005-0000-0000-0000D84C0000}"/>
    <cellStyle name="Migliaia 54 8 3 3" xfId="26015" xr:uid="{00000000-0005-0000-0000-0000D94C0000}"/>
    <cellStyle name="Migliaia 54 8 4" xfId="18062" xr:uid="{00000000-0005-0000-0000-0000DA4C0000}"/>
    <cellStyle name="Migliaia 54 8 5" xfId="23364" xr:uid="{00000000-0005-0000-0000-0000DB4C0000}"/>
    <cellStyle name="Migliaia 54 9" xfId="4553" xr:uid="{00000000-0005-0000-0000-0000DC4C0000}"/>
    <cellStyle name="Migliaia 54 9 2" xfId="14896" xr:uid="{00000000-0005-0000-0000-0000DD4C0000}"/>
    <cellStyle name="Migliaia 54 9 2 2" xfId="20714" xr:uid="{00000000-0005-0000-0000-0000DE4C0000}"/>
    <cellStyle name="Migliaia 54 9 2 3" xfId="26016" xr:uid="{00000000-0005-0000-0000-0000DF4C0000}"/>
    <cellStyle name="Migliaia 54 9 3" xfId="18063" xr:uid="{00000000-0005-0000-0000-0000E04C0000}"/>
    <cellStyle name="Migliaia 54 9 4" xfId="23365" xr:uid="{00000000-0005-0000-0000-0000E14C0000}"/>
    <cellStyle name="Migliaia 55" xfId="350" xr:uid="{00000000-0005-0000-0000-0000E24C0000}"/>
    <cellStyle name="Migliaia 55 10" xfId="14897" xr:uid="{00000000-0005-0000-0000-0000E34C0000}"/>
    <cellStyle name="Migliaia 55 10 2" xfId="20715" xr:uid="{00000000-0005-0000-0000-0000E44C0000}"/>
    <cellStyle name="Migliaia 55 10 3" xfId="26017" xr:uid="{00000000-0005-0000-0000-0000E54C0000}"/>
    <cellStyle name="Migliaia 55 11" xfId="18064" xr:uid="{00000000-0005-0000-0000-0000E64C0000}"/>
    <cellStyle name="Migliaia 55 12" xfId="23366"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8" xr:uid="{00000000-0005-0000-0000-0000EC4C0000}"/>
    <cellStyle name="Migliaia 55 2 2 2 2 2" xfId="20716" xr:uid="{00000000-0005-0000-0000-0000ED4C0000}"/>
    <cellStyle name="Migliaia 55 2 2 2 2 3" xfId="26018" xr:uid="{00000000-0005-0000-0000-0000EE4C0000}"/>
    <cellStyle name="Migliaia 55 2 2 2 3" xfId="18065" xr:uid="{00000000-0005-0000-0000-0000EF4C0000}"/>
    <cellStyle name="Migliaia 55 2 2 2 4" xfId="23367" xr:uid="{00000000-0005-0000-0000-0000F04C0000}"/>
    <cellStyle name="Migliaia 55 2 2 3" xfId="12346" xr:uid="{00000000-0005-0000-0000-0000F14C0000}"/>
    <cellStyle name="Migliaia 55 2 2 3 2" xfId="15811" xr:uid="{00000000-0005-0000-0000-0000F24C0000}"/>
    <cellStyle name="Migliaia 55 2 2 3 2 2" xfId="21157" xr:uid="{00000000-0005-0000-0000-0000F34C0000}"/>
    <cellStyle name="Migliaia 55 2 2 3 2 3" xfId="26459" xr:uid="{00000000-0005-0000-0000-0000F44C0000}"/>
    <cellStyle name="Migliaia 55 2 2 3 3" xfId="18506" xr:uid="{00000000-0005-0000-0000-0000F54C0000}"/>
    <cellStyle name="Migliaia 55 2 2 3 4" xfId="23808" xr:uid="{00000000-0005-0000-0000-0000F64C0000}"/>
    <cellStyle name="Migliaia 55 2 3" xfId="4558" xr:uid="{00000000-0005-0000-0000-0000F74C0000}"/>
    <cellStyle name="Migliaia 55 2 3 2" xfId="12347" xr:uid="{00000000-0005-0000-0000-0000F84C0000}"/>
    <cellStyle name="Migliaia 55 2 3 2 2" xfId="15812" xr:uid="{00000000-0005-0000-0000-0000F94C0000}"/>
    <cellStyle name="Migliaia 55 2 3 2 2 2" xfId="21158" xr:uid="{00000000-0005-0000-0000-0000FA4C0000}"/>
    <cellStyle name="Migliaia 55 2 3 2 2 3" xfId="26460" xr:uid="{00000000-0005-0000-0000-0000FB4C0000}"/>
    <cellStyle name="Migliaia 55 2 3 2 3" xfId="18507" xr:uid="{00000000-0005-0000-0000-0000FC4C0000}"/>
    <cellStyle name="Migliaia 55 2 3 2 4" xfId="23809" xr:uid="{00000000-0005-0000-0000-0000FD4C0000}"/>
    <cellStyle name="Migliaia 55 2 3 3" xfId="14899" xr:uid="{00000000-0005-0000-0000-0000FE4C0000}"/>
    <cellStyle name="Migliaia 55 2 3 3 2" xfId="20717" xr:uid="{00000000-0005-0000-0000-0000FF4C0000}"/>
    <cellStyle name="Migliaia 55 2 3 3 3" xfId="26019" xr:uid="{00000000-0005-0000-0000-0000004D0000}"/>
    <cellStyle name="Migliaia 55 2 3 4" xfId="18066" xr:uid="{00000000-0005-0000-0000-0000014D0000}"/>
    <cellStyle name="Migliaia 55 2 3 5" xfId="23368" xr:uid="{00000000-0005-0000-0000-0000024D0000}"/>
    <cellStyle name="Migliaia 55 2 4" xfId="4559" xr:uid="{00000000-0005-0000-0000-0000034D0000}"/>
    <cellStyle name="Migliaia 55 2 4 2" xfId="14900" xr:uid="{00000000-0005-0000-0000-0000044D0000}"/>
    <cellStyle name="Migliaia 55 2 4 2 2" xfId="20718" xr:uid="{00000000-0005-0000-0000-0000054D0000}"/>
    <cellStyle name="Migliaia 55 2 4 2 3" xfId="26020" xr:uid="{00000000-0005-0000-0000-0000064D0000}"/>
    <cellStyle name="Migliaia 55 2 4 3" xfId="18067" xr:uid="{00000000-0005-0000-0000-0000074D0000}"/>
    <cellStyle name="Migliaia 55 2 4 4" xfId="23369" xr:uid="{00000000-0005-0000-0000-0000084D0000}"/>
    <cellStyle name="Migliaia 55 2 5" xfId="4560" xr:uid="{00000000-0005-0000-0000-0000094D0000}"/>
    <cellStyle name="Migliaia 55 2 5 2" xfId="14901" xr:uid="{00000000-0005-0000-0000-00000A4D0000}"/>
    <cellStyle name="Migliaia 55 2 5 2 2" xfId="20719" xr:uid="{00000000-0005-0000-0000-00000B4D0000}"/>
    <cellStyle name="Migliaia 55 2 5 2 3" xfId="26021" xr:uid="{00000000-0005-0000-0000-00000C4D0000}"/>
    <cellStyle name="Migliaia 55 2 5 3" xfId="18068" xr:uid="{00000000-0005-0000-0000-00000D4D0000}"/>
    <cellStyle name="Migliaia 55 2 5 4" xfId="23370" xr:uid="{00000000-0005-0000-0000-00000E4D0000}"/>
    <cellStyle name="Migliaia 55 2 6" xfId="4561" xr:uid="{00000000-0005-0000-0000-00000F4D0000}"/>
    <cellStyle name="Migliaia 55 2 6 2" xfId="14902" xr:uid="{00000000-0005-0000-0000-0000104D0000}"/>
    <cellStyle name="Migliaia 55 2 6 2 2" xfId="20720" xr:uid="{00000000-0005-0000-0000-0000114D0000}"/>
    <cellStyle name="Migliaia 55 2 6 2 3" xfId="26022" xr:uid="{00000000-0005-0000-0000-0000124D0000}"/>
    <cellStyle name="Migliaia 55 2 6 3" xfId="18069" xr:uid="{00000000-0005-0000-0000-0000134D0000}"/>
    <cellStyle name="Migliaia 55 2 6 4" xfId="23371"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3" xr:uid="{00000000-0005-0000-0000-00001A4D0000}"/>
    <cellStyle name="Migliaia 55 3 2 2 2 2 2" xfId="20721" xr:uid="{00000000-0005-0000-0000-00001B4D0000}"/>
    <cellStyle name="Migliaia 55 3 2 2 2 2 3" xfId="26023" xr:uid="{00000000-0005-0000-0000-00001C4D0000}"/>
    <cellStyle name="Migliaia 55 3 2 2 2 3" xfId="18070" xr:uid="{00000000-0005-0000-0000-00001D4D0000}"/>
    <cellStyle name="Migliaia 55 3 2 2 2 4" xfId="23372" xr:uid="{00000000-0005-0000-0000-00001E4D0000}"/>
    <cellStyle name="Migliaia 55 3 2 3" xfId="4566" xr:uid="{00000000-0005-0000-0000-00001F4D0000}"/>
    <cellStyle name="Migliaia 55 3 2 3 2" xfId="14904" xr:uid="{00000000-0005-0000-0000-0000204D0000}"/>
    <cellStyle name="Migliaia 55 3 2 3 2 2" xfId="20722" xr:uid="{00000000-0005-0000-0000-0000214D0000}"/>
    <cellStyle name="Migliaia 55 3 2 3 2 3" xfId="26024" xr:uid="{00000000-0005-0000-0000-0000224D0000}"/>
    <cellStyle name="Migliaia 55 3 2 3 3" xfId="18071" xr:uid="{00000000-0005-0000-0000-0000234D0000}"/>
    <cellStyle name="Migliaia 55 3 2 3 4" xfId="23373" xr:uid="{00000000-0005-0000-0000-0000244D0000}"/>
    <cellStyle name="Migliaia 55 3 2 4" xfId="4567" xr:uid="{00000000-0005-0000-0000-0000254D0000}"/>
    <cellStyle name="Migliaia 55 3 2 4 2" xfId="14905" xr:uid="{00000000-0005-0000-0000-0000264D0000}"/>
    <cellStyle name="Migliaia 55 3 2 4 2 2" xfId="20723" xr:uid="{00000000-0005-0000-0000-0000274D0000}"/>
    <cellStyle name="Migliaia 55 3 2 4 2 3" xfId="26025" xr:uid="{00000000-0005-0000-0000-0000284D0000}"/>
    <cellStyle name="Migliaia 55 3 2 4 3" xfId="18072" xr:uid="{00000000-0005-0000-0000-0000294D0000}"/>
    <cellStyle name="Migliaia 55 3 2 4 4" xfId="23374" xr:uid="{00000000-0005-0000-0000-00002A4D0000}"/>
    <cellStyle name="Migliaia 55 3 2 5" xfId="4568" xr:uid="{00000000-0005-0000-0000-00002B4D0000}"/>
    <cellStyle name="Migliaia 55 3 2 5 2" xfId="14906" xr:uid="{00000000-0005-0000-0000-00002C4D0000}"/>
    <cellStyle name="Migliaia 55 3 2 5 2 2" xfId="20724" xr:uid="{00000000-0005-0000-0000-00002D4D0000}"/>
    <cellStyle name="Migliaia 55 3 2 5 2 3" xfId="26026" xr:uid="{00000000-0005-0000-0000-00002E4D0000}"/>
    <cellStyle name="Migliaia 55 3 2 5 3" xfId="18073" xr:uid="{00000000-0005-0000-0000-00002F4D0000}"/>
    <cellStyle name="Migliaia 55 3 2 5 4" xfId="23375" xr:uid="{00000000-0005-0000-0000-0000304D0000}"/>
    <cellStyle name="Migliaia 55 3 2 6" xfId="4569" xr:uid="{00000000-0005-0000-0000-0000314D0000}"/>
    <cellStyle name="Migliaia 55 3 2 6 2" xfId="14907" xr:uid="{00000000-0005-0000-0000-0000324D0000}"/>
    <cellStyle name="Migliaia 55 3 2 6 2 2" xfId="20725" xr:uid="{00000000-0005-0000-0000-0000334D0000}"/>
    <cellStyle name="Migliaia 55 3 2 6 2 3" xfId="26027" xr:uid="{00000000-0005-0000-0000-0000344D0000}"/>
    <cellStyle name="Migliaia 55 3 2 6 3" xfId="18074" xr:uid="{00000000-0005-0000-0000-0000354D0000}"/>
    <cellStyle name="Migliaia 55 3 2 6 4" xfId="23376" xr:uid="{00000000-0005-0000-0000-0000364D0000}"/>
    <cellStyle name="Migliaia 55 3 3" xfId="4570" xr:uid="{00000000-0005-0000-0000-0000374D0000}"/>
    <cellStyle name="Migliaia 55 3 3 2" xfId="4571" xr:uid="{00000000-0005-0000-0000-0000384D0000}"/>
    <cellStyle name="Migliaia 55 3 3 2 2" xfId="14909" xr:uid="{00000000-0005-0000-0000-0000394D0000}"/>
    <cellStyle name="Migliaia 55 3 3 2 2 2" xfId="20727" xr:uid="{00000000-0005-0000-0000-00003A4D0000}"/>
    <cellStyle name="Migliaia 55 3 3 2 2 3" xfId="26029" xr:uid="{00000000-0005-0000-0000-00003B4D0000}"/>
    <cellStyle name="Migliaia 55 3 3 2 3" xfId="18076" xr:uid="{00000000-0005-0000-0000-00003C4D0000}"/>
    <cellStyle name="Migliaia 55 3 3 2 4" xfId="23378" xr:uid="{00000000-0005-0000-0000-00003D4D0000}"/>
    <cellStyle name="Migliaia 55 3 3 3" xfId="4572" xr:uid="{00000000-0005-0000-0000-00003E4D0000}"/>
    <cellStyle name="Migliaia 55 3 3 3 2" xfId="14910" xr:uid="{00000000-0005-0000-0000-00003F4D0000}"/>
    <cellStyle name="Migliaia 55 3 3 3 2 2" xfId="20728" xr:uid="{00000000-0005-0000-0000-0000404D0000}"/>
    <cellStyle name="Migliaia 55 3 3 3 2 3" xfId="26030" xr:uid="{00000000-0005-0000-0000-0000414D0000}"/>
    <cellStyle name="Migliaia 55 3 3 3 3" xfId="18077" xr:uid="{00000000-0005-0000-0000-0000424D0000}"/>
    <cellStyle name="Migliaia 55 3 3 3 4" xfId="23379" xr:uid="{00000000-0005-0000-0000-0000434D0000}"/>
    <cellStyle name="Migliaia 55 3 3 4" xfId="4573" xr:uid="{00000000-0005-0000-0000-0000444D0000}"/>
    <cellStyle name="Migliaia 55 3 3 4 2" xfId="14911" xr:uid="{00000000-0005-0000-0000-0000454D0000}"/>
    <cellStyle name="Migliaia 55 3 3 4 2 2" xfId="20729" xr:uid="{00000000-0005-0000-0000-0000464D0000}"/>
    <cellStyle name="Migliaia 55 3 3 4 2 3" xfId="26031" xr:uid="{00000000-0005-0000-0000-0000474D0000}"/>
    <cellStyle name="Migliaia 55 3 3 4 3" xfId="18078" xr:uid="{00000000-0005-0000-0000-0000484D0000}"/>
    <cellStyle name="Migliaia 55 3 3 4 4" xfId="23380" xr:uid="{00000000-0005-0000-0000-0000494D0000}"/>
    <cellStyle name="Migliaia 55 3 3 5" xfId="4574" xr:uid="{00000000-0005-0000-0000-00004A4D0000}"/>
    <cellStyle name="Migliaia 55 3 3 5 2" xfId="14912" xr:uid="{00000000-0005-0000-0000-00004B4D0000}"/>
    <cellStyle name="Migliaia 55 3 3 5 2 2" xfId="20730" xr:uid="{00000000-0005-0000-0000-00004C4D0000}"/>
    <cellStyle name="Migliaia 55 3 3 5 2 3" xfId="26032" xr:uid="{00000000-0005-0000-0000-00004D4D0000}"/>
    <cellStyle name="Migliaia 55 3 3 5 3" xfId="18079" xr:uid="{00000000-0005-0000-0000-00004E4D0000}"/>
    <cellStyle name="Migliaia 55 3 3 5 4" xfId="23381" xr:uid="{00000000-0005-0000-0000-00004F4D0000}"/>
    <cellStyle name="Migliaia 55 3 3 6" xfId="14908" xr:uid="{00000000-0005-0000-0000-0000504D0000}"/>
    <cellStyle name="Migliaia 55 3 3 6 2" xfId="20726" xr:uid="{00000000-0005-0000-0000-0000514D0000}"/>
    <cellStyle name="Migliaia 55 3 3 6 3" xfId="26028" xr:uid="{00000000-0005-0000-0000-0000524D0000}"/>
    <cellStyle name="Migliaia 55 3 3 7" xfId="18075" xr:uid="{00000000-0005-0000-0000-0000534D0000}"/>
    <cellStyle name="Migliaia 55 3 3 8" xfId="23377" xr:uid="{00000000-0005-0000-0000-0000544D0000}"/>
    <cellStyle name="Migliaia 55 3 4" xfId="4575" xr:uid="{00000000-0005-0000-0000-0000554D0000}"/>
    <cellStyle name="Migliaia 55 3 4 2" xfId="12348" xr:uid="{00000000-0005-0000-0000-0000564D0000}"/>
    <cellStyle name="Migliaia 55 3 4 3" xfId="12349" xr:uid="{00000000-0005-0000-0000-0000574D0000}"/>
    <cellStyle name="Migliaia 55 3 4 3 2" xfId="15813" xr:uid="{00000000-0005-0000-0000-0000584D0000}"/>
    <cellStyle name="Migliaia 55 3 4 3 2 2" xfId="21159" xr:uid="{00000000-0005-0000-0000-0000594D0000}"/>
    <cellStyle name="Migliaia 55 3 4 3 2 3" xfId="26461" xr:uid="{00000000-0005-0000-0000-00005A4D0000}"/>
    <cellStyle name="Migliaia 55 3 4 3 3" xfId="18508" xr:uid="{00000000-0005-0000-0000-00005B4D0000}"/>
    <cellStyle name="Migliaia 55 3 4 3 4" xfId="23810" xr:uid="{00000000-0005-0000-0000-00005C4D0000}"/>
    <cellStyle name="Migliaia 55 3 4 4" xfId="14913" xr:uid="{00000000-0005-0000-0000-00005D4D0000}"/>
    <cellStyle name="Migliaia 55 3 4 4 2" xfId="20731" xr:uid="{00000000-0005-0000-0000-00005E4D0000}"/>
    <cellStyle name="Migliaia 55 3 4 4 3" xfId="26033" xr:uid="{00000000-0005-0000-0000-00005F4D0000}"/>
    <cellStyle name="Migliaia 55 3 4 5" xfId="18080" xr:uid="{00000000-0005-0000-0000-0000604D0000}"/>
    <cellStyle name="Migliaia 55 3 4 6" xfId="23382" xr:uid="{00000000-0005-0000-0000-0000614D0000}"/>
    <cellStyle name="Migliaia 55 3 5" xfId="4576" xr:uid="{00000000-0005-0000-0000-0000624D0000}"/>
    <cellStyle name="Migliaia 55 3 5 2" xfId="12350" xr:uid="{00000000-0005-0000-0000-0000634D0000}"/>
    <cellStyle name="Migliaia 55 3 5 2 2" xfId="15814" xr:uid="{00000000-0005-0000-0000-0000644D0000}"/>
    <cellStyle name="Migliaia 55 3 5 2 2 2" xfId="21160" xr:uid="{00000000-0005-0000-0000-0000654D0000}"/>
    <cellStyle name="Migliaia 55 3 5 2 2 3" xfId="26462" xr:uid="{00000000-0005-0000-0000-0000664D0000}"/>
    <cellStyle name="Migliaia 55 3 5 2 3" xfId="18509" xr:uid="{00000000-0005-0000-0000-0000674D0000}"/>
    <cellStyle name="Migliaia 55 3 5 2 4" xfId="23811" xr:uid="{00000000-0005-0000-0000-0000684D0000}"/>
    <cellStyle name="Migliaia 55 3 5 3" xfId="14914" xr:uid="{00000000-0005-0000-0000-0000694D0000}"/>
    <cellStyle name="Migliaia 55 3 5 3 2" xfId="20732" xr:uid="{00000000-0005-0000-0000-00006A4D0000}"/>
    <cellStyle name="Migliaia 55 3 5 3 3" xfId="26034" xr:uid="{00000000-0005-0000-0000-00006B4D0000}"/>
    <cellStyle name="Migliaia 55 3 5 4" xfId="18081" xr:uid="{00000000-0005-0000-0000-00006C4D0000}"/>
    <cellStyle name="Migliaia 55 3 5 5" xfId="23383" xr:uid="{00000000-0005-0000-0000-00006D4D0000}"/>
    <cellStyle name="Migliaia 55 3 6" xfId="4577" xr:uid="{00000000-0005-0000-0000-00006E4D0000}"/>
    <cellStyle name="Migliaia 55 3 6 2" xfId="14915" xr:uid="{00000000-0005-0000-0000-00006F4D0000}"/>
    <cellStyle name="Migliaia 55 3 6 2 2" xfId="20733" xr:uid="{00000000-0005-0000-0000-0000704D0000}"/>
    <cellStyle name="Migliaia 55 3 6 2 3" xfId="26035" xr:uid="{00000000-0005-0000-0000-0000714D0000}"/>
    <cellStyle name="Migliaia 55 3 6 3" xfId="18082" xr:uid="{00000000-0005-0000-0000-0000724D0000}"/>
    <cellStyle name="Migliaia 55 3 6 4" xfId="23384" xr:uid="{00000000-0005-0000-0000-0000734D0000}"/>
    <cellStyle name="Migliaia 55 3 7" xfId="4578" xr:uid="{00000000-0005-0000-0000-0000744D0000}"/>
    <cellStyle name="Migliaia 55 3 7 2" xfId="14916" xr:uid="{00000000-0005-0000-0000-0000754D0000}"/>
    <cellStyle name="Migliaia 55 3 7 2 2" xfId="20734" xr:uid="{00000000-0005-0000-0000-0000764D0000}"/>
    <cellStyle name="Migliaia 55 3 7 2 3" xfId="26036" xr:uid="{00000000-0005-0000-0000-0000774D0000}"/>
    <cellStyle name="Migliaia 55 3 7 3" xfId="18083" xr:uid="{00000000-0005-0000-0000-0000784D0000}"/>
    <cellStyle name="Migliaia 55 3 7 4" xfId="23385" xr:uid="{00000000-0005-0000-0000-0000794D0000}"/>
    <cellStyle name="Migliaia 55 3 8" xfId="4579" xr:uid="{00000000-0005-0000-0000-00007A4D0000}"/>
    <cellStyle name="Migliaia 55 3 8 2" xfId="14917" xr:uid="{00000000-0005-0000-0000-00007B4D0000}"/>
    <cellStyle name="Migliaia 55 3 8 2 2" xfId="20735" xr:uid="{00000000-0005-0000-0000-00007C4D0000}"/>
    <cellStyle name="Migliaia 55 3 8 2 3" xfId="26037" xr:uid="{00000000-0005-0000-0000-00007D4D0000}"/>
    <cellStyle name="Migliaia 55 3 8 3" xfId="18084" xr:uid="{00000000-0005-0000-0000-00007E4D0000}"/>
    <cellStyle name="Migliaia 55 3 8 4" xfId="23386"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8" xr:uid="{00000000-0005-0000-0000-0000834D0000}"/>
    <cellStyle name="Migliaia 55 4 2 2 2 2" xfId="20736" xr:uid="{00000000-0005-0000-0000-0000844D0000}"/>
    <cellStyle name="Migliaia 55 4 2 2 2 3" xfId="26038" xr:uid="{00000000-0005-0000-0000-0000854D0000}"/>
    <cellStyle name="Migliaia 55 4 2 2 3" xfId="18085" xr:uid="{00000000-0005-0000-0000-0000864D0000}"/>
    <cellStyle name="Migliaia 55 4 2 2 4" xfId="23387" xr:uid="{00000000-0005-0000-0000-0000874D0000}"/>
    <cellStyle name="Migliaia 55 4 2 3" xfId="4583" xr:uid="{00000000-0005-0000-0000-0000884D0000}"/>
    <cellStyle name="Migliaia 55 4 2 3 2" xfId="14919" xr:uid="{00000000-0005-0000-0000-0000894D0000}"/>
    <cellStyle name="Migliaia 55 4 2 3 2 2" xfId="20737" xr:uid="{00000000-0005-0000-0000-00008A4D0000}"/>
    <cellStyle name="Migliaia 55 4 2 3 2 3" xfId="26039" xr:uid="{00000000-0005-0000-0000-00008B4D0000}"/>
    <cellStyle name="Migliaia 55 4 2 3 3" xfId="18086" xr:uid="{00000000-0005-0000-0000-00008C4D0000}"/>
    <cellStyle name="Migliaia 55 4 2 3 4" xfId="23388" xr:uid="{00000000-0005-0000-0000-00008D4D0000}"/>
    <cellStyle name="Migliaia 55 4 3" xfId="4584" xr:uid="{00000000-0005-0000-0000-00008E4D0000}"/>
    <cellStyle name="Migliaia 55 4 3 2" xfId="14920" xr:uid="{00000000-0005-0000-0000-00008F4D0000}"/>
    <cellStyle name="Migliaia 55 4 3 2 2" xfId="20738" xr:uid="{00000000-0005-0000-0000-0000904D0000}"/>
    <cellStyle name="Migliaia 55 4 3 2 3" xfId="26040" xr:uid="{00000000-0005-0000-0000-0000914D0000}"/>
    <cellStyle name="Migliaia 55 4 3 3" xfId="18087" xr:uid="{00000000-0005-0000-0000-0000924D0000}"/>
    <cellStyle name="Migliaia 55 4 3 4" xfId="23389" xr:uid="{00000000-0005-0000-0000-0000934D0000}"/>
    <cellStyle name="Migliaia 55 4 4" xfId="4585" xr:uid="{00000000-0005-0000-0000-0000944D0000}"/>
    <cellStyle name="Migliaia 55 4 4 2" xfId="14921" xr:uid="{00000000-0005-0000-0000-0000954D0000}"/>
    <cellStyle name="Migliaia 55 4 4 2 2" xfId="20739" xr:uid="{00000000-0005-0000-0000-0000964D0000}"/>
    <cellStyle name="Migliaia 55 4 4 2 3" xfId="26041" xr:uid="{00000000-0005-0000-0000-0000974D0000}"/>
    <cellStyle name="Migliaia 55 4 4 3" xfId="18088" xr:uid="{00000000-0005-0000-0000-0000984D0000}"/>
    <cellStyle name="Migliaia 55 4 4 4" xfId="23390" xr:uid="{00000000-0005-0000-0000-0000994D0000}"/>
    <cellStyle name="Migliaia 55 4 5" xfId="4586" xr:uid="{00000000-0005-0000-0000-00009A4D0000}"/>
    <cellStyle name="Migliaia 55 4 5 2" xfId="14922" xr:uid="{00000000-0005-0000-0000-00009B4D0000}"/>
    <cellStyle name="Migliaia 55 4 5 2 2" xfId="20740" xr:uid="{00000000-0005-0000-0000-00009C4D0000}"/>
    <cellStyle name="Migliaia 55 4 5 2 3" xfId="26042" xr:uid="{00000000-0005-0000-0000-00009D4D0000}"/>
    <cellStyle name="Migliaia 55 4 5 3" xfId="18089" xr:uid="{00000000-0005-0000-0000-00009E4D0000}"/>
    <cellStyle name="Migliaia 55 4 5 4" xfId="23391" xr:uid="{00000000-0005-0000-0000-00009F4D0000}"/>
    <cellStyle name="Migliaia 55 4 6" xfId="4587" xr:uid="{00000000-0005-0000-0000-0000A04D0000}"/>
    <cellStyle name="Migliaia 55 4 6 2" xfId="14923" xr:uid="{00000000-0005-0000-0000-0000A14D0000}"/>
    <cellStyle name="Migliaia 55 4 6 2 2" xfId="20741" xr:uid="{00000000-0005-0000-0000-0000A24D0000}"/>
    <cellStyle name="Migliaia 55 4 6 2 3" xfId="26043" xr:uid="{00000000-0005-0000-0000-0000A34D0000}"/>
    <cellStyle name="Migliaia 55 4 6 3" xfId="18090" xr:uid="{00000000-0005-0000-0000-0000A44D0000}"/>
    <cellStyle name="Migliaia 55 4 6 4" xfId="23392" xr:uid="{00000000-0005-0000-0000-0000A54D0000}"/>
    <cellStyle name="Migliaia 55 4 7" xfId="4588" xr:uid="{00000000-0005-0000-0000-0000A64D0000}"/>
    <cellStyle name="Migliaia 55 4 7 2" xfId="14924" xr:uid="{00000000-0005-0000-0000-0000A74D0000}"/>
    <cellStyle name="Migliaia 55 4 7 2 2" xfId="20742" xr:uid="{00000000-0005-0000-0000-0000A84D0000}"/>
    <cellStyle name="Migliaia 55 4 7 2 3" xfId="26044" xr:uid="{00000000-0005-0000-0000-0000A94D0000}"/>
    <cellStyle name="Migliaia 55 4 7 3" xfId="18091" xr:uid="{00000000-0005-0000-0000-0000AA4D0000}"/>
    <cellStyle name="Migliaia 55 4 7 4" xfId="23393" xr:uid="{00000000-0005-0000-0000-0000AB4D0000}"/>
    <cellStyle name="Migliaia 55 5" xfId="4589" xr:uid="{00000000-0005-0000-0000-0000AC4D0000}"/>
    <cellStyle name="Migliaia 55 5 2" xfId="4590" xr:uid="{00000000-0005-0000-0000-0000AD4D0000}"/>
    <cellStyle name="Migliaia 55 5 2 2" xfId="14925" xr:uid="{00000000-0005-0000-0000-0000AE4D0000}"/>
    <cellStyle name="Migliaia 55 5 2 2 2" xfId="20743" xr:uid="{00000000-0005-0000-0000-0000AF4D0000}"/>
    <cellStyle name="Migliaia 55 5 2 2 3" xfId="26045" xr:uid="{00000000-0005-0000-0000-0000B04D0000}"/>
    <cellStyle name="Migliaia 55 5 2 3" xfId="18092" xr:uid="{00000000-0005-0000-0000-0000B14D0000}"/>
    <cellStyle name="Migliaia 55 5 2 4" xfId="23394" xr:uid="{00000000-0005-0000-0000-0000B24D0000}"/>
    <cellStyle name="Migliaia 55 5 3" xfId="4591" xr:uid="{00000000-0005-0000-0000-0000B34D0000}"/>
    <cellStyle name="Migliaia 55 5 3 2" xfId="14926" xr:uid="{00000000-0005-0000-0000-0000B44D0000}"/>
    <cellStyle name="Migliaia 55 5 3 2 2" xfId="20744" xr:uid="{00000000-0005-0000-0000-0000B54D0000}"/>
    <cellStyle name="Migliaia 55 5 3 2 3" xfId="26046" xr:uid="{00000000-0005-0000-0000-0000B64D0000}"/>
    <cellStyle name="Migliaia 55 5 3 3" xfId="18093" xr:uid="{00000000-0005-0000-0000-0000B74D0000}"/>
    <cellStyle name="Migliaia 55 5 3 4" xfId="23395" xr:uid="{00000000-0005-0000-0000-0000B84D0000}"/>
    <cellStyle name="Migliaia 55 5 4" xfId="4592" xr:uid="{00000000-0005-0000-0000-0000B94D0000}"/>
    <cellStyle name="Migliaia 55 5 4 2" xfId="14927" xr:uid="{00000000-0005-0000-0000-0000BA4D0000}"/>
    <cellStyle name="Migliaia 55 5 4 2 2" xfId="20745" xr:uid="{00000000-0005-0000-0000-0000BB4D0000}"/>
    <cellStyle name="Migliaia 55 5 4 2 3" xfId="26047" xr:uid="{00000000-0005-0000-0000-0000BC4D0000}"/>
    <cellStyle name="Migliaia 55 5 4 3" xfId="18094" xr:uid="{00000000-0005-0000-0000-0000BD4D0000}"/>
    <cellStyle name="Migliaia 55 5 4 4" xfId="23396" xr:uid="{00000000-0005-0000-0000-0000BE4D0000}"/>
    <cellStyle name="Migliaia 55 5 5" xfId="4593" xr:uid="{00000000-0005-0000-0000-0000BF4D0000}"/>
    <cellStyle name="Migliaia 55 5 5 2" xfId="14928" xr:uid="{00000000-0005-0000-0000-0000C04D0000}"/>
    <cellStyle name="Migliaia 55 5 5 2 2" xfId="20746" xr:uid="{00000000-0005-0000-0000-0000C14D0000}"/>
    <cellStyle name="Migliaia 55 5 5 2 3" xfId="26048" xr:uid="{00000000-0005-0000-0000-0000C24D0000}"/>
    <cellStyle name="Migliaia 55 5 5 3" xfId="18095" xr:uid="{00000000-0005-0000-0000-0000C34D0000}"/>
    <cellStyle name="Migliaia 55 5 5 4" xfId="23397" xr:uid="{00000000-0005-0000-0000-0000C44D0000}"/>
    <cellStyle name="Migliaia 55 5 6" xfId="4594" xr:uid="{00000000-0005-0000-0000-0000C54D0000}"/>
    <cellStyle name="Migliaia 55 5 6 2" xfId="14929" xr:uid="{00000000-0005-0000-0000-0000C64D0000}"/>
    <cellStyle name="Migliaia 55 5 6 2 2" xfId="20747" xr:uid="{00000000-0005-0000-0000-0000C74D0000}"/>
    <cellStyle name="Migliaia 55 5 6 2 3" xfId="26049" xr:uid="{00000000-0005-0000-0000-0000C84D0000}"/>
    <cellStyle name="Migliaia 55 5 6 3" xfId="18096" xr:uid="{00000000-0005-0000-0000-0000C94D0000}"/>
    <cellStyle name="Migliaia 55 5 6 4" xfId="23398" xr:uid="{00000000-0005-0000-0000-0000CA4D0000}"/>
    <cellStyle name="Migliaia 55 6" xfId="4595" xr:uid="{00000000-0005-0000-0000-0000CB4D0000}"/>
    <cellStyle name="Migliaia 55 6 2" xfId="12351" xr:uid="{00000000-0005-0000-0000-0000CC4D0000}"/>
    <cellStyle name="Migliaia 55 6 3" xfId="12352" xr:uid="{00000000-0005-0000-0000-0000CD4D0000}"/>
    <cellStyle name="Migliaia 55 6 3 2" xfId="15815" xr:uid="{00000000-0005-0000-0000-0000CE4D0000}"/>
    <cellStyle name="Migliaia 55 6 3 2 2" xfId="21161" xr:uid="{00000000-0005-0000-0000-0000CF4D0000}"/>
    <cellStyle name="Migliaia 55 6 3 2 3" xfId="26463" xr:uid="{00000000-0005-0000-0000-0000D04D0000}"/>
    <cellStyle name="Migliaia 55 6 3 3" xfId="18510" xr:uid="{00000000-0005-0000-0000-0000D14D0000}"/>
    <cellStyle name="Migliaia 55 6 3 4" xfId="23812" xr:uid="{00000000-0005-0000-0000-0000D24D0000}"/>
    <cellStyle name="Migliaia 55 6 4" xfId="14930" xr:uid="{00000000-0005-0000-0000-0000D34D0000}"/>
    <cellStyle name="Migliaia 55 6 4 2" xfId="20748" xr:uid="{00000000-0005-0000-0000-0000D44D0000}"/>
    <cellStyle name="Migliaia 55 6 4 3" xfId="26050" xr:uid="{00000000-0005-0000-0000-0000D54D0000}"/>
    <cellStyle name="Migliaia 55 6 5" xfId="18097" xr:uid="{00000000-0005-0000-0000-0000D64D0000}"/>
    <cellStyle name="Migliaia 55 6 6" xfId="23399" xr:uid="{00000000-0005-0000-0000-0000D74D0000}"/>
    <cellStyle name="Migliaia 55 7" xfId="4596" xr:uid="{00000000-0005-0000-0000-0000D84D0000}"/>
    <cellStyle name="Migliaia 55 7 2" xfId="12353" xr:uid="{00000000-0005-0000-0000-0000D94D0000}"/>
    <cellStyle name="Migliaia 55 7 2 2" xfId="15816" xr:uid="{00000000-0005-0000-0000-0000DA4D0000}"/>
    <cellStyle name="Migliaia 55 7 2 2 2" xfId="21162" xr:uid="{00000000-0005-0000-0000-0000DB4D0000}"/>
    <cellStyle name="Migliaia 55 7 2 2 3" xfId="26464" xr:uid="{00000000-0005-0000-0000-0000DC4D0000}"/>
    <cellStyle name="Migliaia 55 7 2 3" xfId="18511" xr:uid="{00000000-0005-0000-0000-0000DD4D0000}"/>
    <cellStyle name="Migliaia 55 7 2 4" xfId="23813" xr:uid="{00000000-0005-0000-0000-0000DE4D0000}"/>
    <cellStyle name="Migliaia 55 7 3" xfId="14931" xr:uid="{00000000-0005-0000-0000-0000DF4D0000}"/>
    <cellStyle name="Migliaia 55 8" xfId="4597" xr:uid="{00000000-0005-0000-0000-0000E04D0000}"/>
    <cellStyle name="Migliaia 55 8 2" xfId="12354" xr:uid="{00000000-0005-0000-0000-0000E14D0000}"/>
    <cellStyle name="Migliaia 55 8 2 2" xfId="15817" xr:uid="{00000000-0005-0000-0000-0000E24D0000}"/>
    <cellStyle name="Migliaia 55 8 2 2 2" xfId="21163" xr:uid="{00000000-0005-0000-0000-0000E34D0000}"/>
    <cellStyle name="Migliaia 55 8 2 2 3" xfId="26465" xr:uid="{00000000-0005-0000-0000-0000E44D0000}"/>
    <cellStyle name="Migliaia 55 8 2 3" xfId="18512" xr:uid="{00000000-0005-0000-0000-0000E54D0000}"/>
    <cellStyle name="Migliaia 55 8 2 4" xfId="23814" xr:uid="{00000000-0005-0000-0000-0000E64D0000}"/>
    <cellStyle name="Migliaia 55 8 3" xfId="14932" xr:uid="{00000000-0005-0000-0000-0000E74D0000}"/>
    <cellStyle name="Migliaia 55 9" xfId="4598" xr:uid="{00000000-0005-0000-0000-0000E84D0000}"/>
    <cellStyle name="Migliaia 55 9 2" xfId="14933" xr:uid="{00000000-0005-0000-0000-0000E94D0000}"/>
    <cellStyle name="Migliaia 56" xfId="352" xr:uid="{00000000-0005-0000-0000-0000EA4D0000}"/>
    <cellStyle name="Migliaia 56 10" xfId="14934"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7" xr:uid="{00000000-0005-0000-0000-0000F04D0000}"/>
    <cellStyle name="Migliaia 56 2 2 3" xfId="12355" xr:uid="{00000000-0005-0000-0000-0000F14D0000}"/>
    <cellStyle name="Migliaia 56 2 2 3 2" xfId="15818" xr:uid="{00000000-0005-0000-0000-0000F24D0000}"/>
    <cellStyle name="Migliaia 56 2 2 3 2 2" xfId="21164" xr:uid="{00000000-0005-0000-0000-0000F34D0000}"/>
    <cellStyle name="Migliaia 56 2 2 3 2 3" xfId="26466" xr:uid="{00000000-0005-0000-0000-0000F44D0000}"/>
    <cellStyle name="Migliaia 56 2 2 3 3" xfId="18513" xr:uid="{00000000-0005-0000-0000-0000F54D0000}"/>
    <cellStyle name="Migliaia 56 2 2 3 4" xfId="23815" xr:uid="{00000000-0005-0000-0000-0000F64D0000}"/>
    <cellStyle name="Migliaia 56 2 2 4" xfId="14936" xr:uid="{00000000-0005-0000-0000-0000F74D0000}"/>
    <cellStyle name="Migliaia 56 2 3" xfId="4603" xr:uid="{00000000-0005-0000-0000-0000F84D0000}"/>
    <cellStyle name="Migliaia 56 2 3 2" xfId="12356" xr:uid="{00000000-0005-0000-0000-0000F94D0000}"/>
    <cellStyle name="Migliaia 56 2 3 2 2" xfId="15819" xr:uid="{00000000-0005-0000-0000-0000FA4D0000}"/>
    <cellStyle name="Migliaia 56 2 3 2 2 2" xfId="21165" xr:uid="{00000000-0005-0000-0000-0000FB4D0000}"/>
    <cellStyle name="Migliaia 56 2 3 2 2 3" xfId="26467" xr:uid="{00000000-0005-0000-0000-0000FC4D0000}"/>
    <cellStyle name="Migliaia 56 2 3 2 3" xfId="18514" xr:uid="{00000000-0005-0000-0000-0000FD4D0000}"/>
    <cellStyle name="Migliaia 56 2 3 2 4" xfId="23816" xr:uid="{00000000-0005-0000-0000-0000FE4D0000}"/>
    <cellStyle name="Migliaia 56 2 3 3" xfId="14938" xr:uid="{00000000-0005-0000-0000-0000FF4D0000}"/>
    <cellStyle name="Migliaia 56 2 4" xfId="4604" xr:uid="{00000000-0005-0000-0000-0000004E0000}"/>
    <cellStyle name="Migliaia 56 2 4 2" xfId="14939" xr:uid="{00000000-0005-0000-0000-0000014E0000}"/>
    <cellStyle name="Migliaia 56 2 5" xfId="4605" xr:uid="{00000000-0005-0000-0000-0000024E0000}"/>
    <cellStyle name="Migliaia 56 2 5 2" xfId="14940" xr:uid="{00000000-0005-0000-0000-0000034E0000}"/>
    <cellStyle name="Migliaia 56 2 6" xfId="4606" xr:uid="{00000000-0005-0000-0000-0000044E0000}"/>
    <cellStyle name="Migliaia 56 2 6 2" xfId="14941" xr:uid="{00000000-0005-0000-0000-0000054E0000}"/>
    <cellStyle name="Migliaia 56 2 7" xfId="14935"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5" xr:uid="{00000000-0005-0000-0000-00000C4E0000}"/>
    <cellStyle name="Migliaia 56 3 2 2 3" xfId="14944" xr:uid="{00000000-0005-0000-0000-00000D4E0000}"/>
    <cellStyle name="Migliaia 56 3 2 3" xfId="4611" xr:uid="{00000000-0005-0000-0000-00000E4E0000}"/>
    <cellStyle name="Migliaia 56 3 2 3 2" xfId="14946" xr:uid="{00000000-0005-0000-0000-00000F4E0000}"/>
    <cellStyle name="Migliaia 56 3 2 4" xfId="4612" xr:uid="{00000000-0005-0000-0000-0000104E0000}"/>
    <cellStyle name="Migliaia 56 3 2 4 2" xfId="14947" xr:uid="{00000000-0005-0000-0000-0000114E0000}"/>
    <cellStyle name="Migliaia 56 3 2 5" xfId="4613" xr:uid="{00000000-0005-0000-0000-0000124E0000}"/>
    <cellStyle name="Migliaia 56 3 2 5 2" xfId="14948" xr:uid="{00000000-0005-0000-0000-0000134E0000}"/>
    <cellStyle name="Migliaia 56 3 2 6" xfId="4614" xr:uid="{00000000-0005-0000-0000-0000144E0000}"/>
    <cellStyle name="Migliaia 56 3 2 6 2" xfId="14949" xr:uid="{00000000-0005-0000-0000-0000154E0000}"/>
    <cellStyle name="Migliaia 56 3 2 7" xfId="14943" xr:uid="{00000000-0005-0000-0000-0000164E0000}"/>
    <cellStyle name="Migliaia 56 3 3" xfId="4615" xr:uid="{00000000-0005-0000-0000-0000174E0000}"/>
    <cellStyle name="Migliaia 56 3 3 2" xfId="4616" xr:uid="{00000000-0005-0000-0000-0000184E0000}"/>
    <cellStyle name="Migliaia 56 3 3 2 2" xfId="14951" xr:uid="{00000000-0005-0000-0000-0000194E0000}"/>
    <cellStyle name="Migliaia 56 3 3 3" xfId="4617" xr:uid="{00000000-0005-0000-0000-00001A4E0000}"/>
    <cellStyle name="Migliaia 56 3 3 3 2" xfId="14952" xr:uid="{00000000-0005-0000-0000-00001B4E0000}"/>
    <cellStyle name="Migliaia 56 3 3 4" xfId="4618" xr:uid="{00000000-0005-0000-0000-00001C4E0000}"/>
    <cellStyle name="Migliaia 56 3 3 4 2" xfId="14953" xr:uid="{00000000-0005-0000-0000-00001D4E0000}"/>
    <cellStyle name="Migliaia 56 3 3 5" xfId="4619" xr:uid="{00000000-0005-0000-0000-00001E4E0000}"/>
    <cellStyle name="Migliaia 56 3 3 5 2" xfId="14954" xr:uid="{00000000-0005-0000-0000-00001F4E0000}"/>
    <cellStyle name="Migliaia 56 3 3 6" xfId="14950" xr:uid="{00000000-0005-0000-0000-0000204E0000}"/>
    <cellStyle name="Migliaia 56 3 4" xfId="4620" xr:uid="{00000000-0005-0000-0000-0000214E0000}"/>
    <cellStyle name="Migliaia 56 3 4 2" xfId="12357" xr:uid="{00000000-0005-0000-0000-0000224E0000}"/>
    <cellStyle name="Migliaia 56 3 4 3" xfId="12358" xr:uid="{00000000-0005-0000-0000-0000234E0000}"/>
    <cellStyle name="Migliaia 56 3 4 3 2" xfId="15820" xr:uid="{00000000-0005-0000-0000-0000244E0000}"/>
    <cellStyle name="Migliaia 56 3 4 3 2 2" xfId="21166" xr:uid="{00000000-0005-0000-0000-0000254E0000}"/>
    <cellStyle name="Migliaia 56 3 4 3 2 3" xfId="26468" xr:uid="{00000000-0005-0000-0000-0000264E0000}"/>
    <cellStyle name="Migliaia 56 3 4 3 3" xfId="18515" xr:uid="{00000000-0005-0000-0000-0000274E0000}"/>
    <cellStyle name="Migliaia 56 3 4 3 4" xfId="23817" xr:uid="{00000000-0005-0000-0000-0000284E0000}"/>
    <cellStyle name="Migliaia 56 3 4 4" xfId="14955" xr:uid="{00000000-0005-0000-0000-0000294E0000}"/>
    <cellStyle name="Migliaia 56 3 5" xfId="4621" xr:uid="{00000000-0005-0000-0000-00002A4E0000}"/>
    <cellStyle name="Migliaia 56 3 5 2" xfId="12359" xr:uid="{00000000-0005-0000-0000-00002B4E0000}"/>
    <cellStyle name="Migliaia 56 3 5 2 2" xfId="15821" xr:uid="{00000000-0005-0000-0000-00002C4E0000}"/>
    <cellStyle name="Migliaia 56 3 5 2 2 2" xfId="21167" xr:uid="{00000000-0005-0000-0000-00002D4E0000}"/>
    <cellStyle name="Migliaia 56 3 5 2 2 3" xfId="26469" xr:uid="{00000000-0005-0000-0000-00002E4E0000}"/>
    <cellStyle name="Migliaia 56 3 5 2 3" xfId="18516" xr:uid="{00000000-0005-0000-0000-00002F4E0000}"/>
    <cellStyle name="Migliaia 56 3 5 2 4" xfId="23818" xr:uid="{00000000-0005-0000-0000-0000304E0000}"/>
    <cellStyle name="Migliaia 56 3 5 3" xfId="14956" xr:uid="{00000000-0005-0000-0000-0000314E0000}"/>
    <cellStyle name="Migliaia 56 3 6" xfId="4622" xr:uid="{00000000-0005-0000-0000-0000324E0000}"/>
    <cellStyle name="Migliaia 56 3 6 2" xfId="14957" xr:uid="{00000000-0005-0000-0000-0000334E0000}"/>
    <cellStyle name="Migliaia 56 3 7" xfId="4623" xr:uid="{00000000-0005-0000-0000-0000344E0000}"/>
    <cellStyle name="Migliaia 56 3 7 2" xfId="14958" xr:uid="{00000000-0005-0000-0000-0000354E0000}"/>
    <cellStyle name="Migliaia 56 3 8" xfId="4624" xr:uid="{00000000-0005-0000-0000-0000364E0000}"/>
    <cellStyle name="Migliaia 56 3 8 2" xfId="14959" xr:uid="{00000000-0005-0000-0000-0000374E0000}"/>
    <cellStyle name="Migliaia 56 3 9" xfId="14942"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2" xr:uid="{00000000-0005-0000-0000-00003C4E0000}"/>
    <cellStyle name="Migliaia 56 4 2 3" xfId="4628" xr:uid="{00000000-0005-0000-0000-00003D4E0000}"/>
    <cellStyle name="Migliaia 56 4 2 3 2" xfId="14963" xr:uid="{00000000-0005-0000-0000-00003E4E0000}"/>
    <cellStyle name="Migliaia 56 4 2 4" xfId="14961" xr:uid="{00000000-0005-0000-0000-00003F4E0000}"/>
    <cellStyle name="Migliaia 56 4 3" xfId="4629" xr:uid="{00000000-0005-0000-0000-0000404E0000}"/>
    <cellStyle name="Migliaia 56 4 3 2" xfId="14964" xr:uid="{00000000-0005-0000-0000-0000414E0000}"/>
    <cellStyle name="Migliaia 56 4 4" xfId="4630" xr:uid="{00000000-0005-0000-0000-0000424E0000}"/>
    <cellStyle name="Migliaia 56 4 4 2" xfId="14965" xr:uid="{00000000-0005-0000-0000-0000434E0000}"/>
    <cellStyle name="Migliaia 56 4 5" xfId="4631" xr:uid="{00000000-0005-0000-0000-0000444E0000}"/>
    <cellStyle name="Migliaia 56 4 5 2" xfId="14966" xr:uid="{00000000-0005-0000-0000-0000454E0000}"/>
    <cellStyle name="Migliaia 56 4 6" xfId="4632" xr:uid="{00000000-0005-0000-0000-0000464E0000}"/>
    <cellStyle name="Migliaia 56 4 6 2" xfId="14967" xr:uid="{00000000-0005-0000-0000-0000474E0000}"/>
    <cellStyle name="Migliaia 56 4 7" xfId="4633" xr:uid="{00000000-0005-0000-0000-0000484E0000}"/>
    <cellStyle name="Migliaia 56 4 7 2" xfId="14968" xr:uid="{00000000-0005-0000-0000-0000494E0000}"/>
    <cellStyle name="Migliaia 56 4 8" xfId="14960" xr:uid="{00000000-0005-0000-0000-00004A4E0000}"/>
    <cellStyle name="Migliaia 56 5" xfId="4634" xr:uid="{00000000-0005-0000-0000-00004B4E0000}"/>
    <cellStyle name="Migliaia 56 5 2" xfId="4635" xr:uid="{00000000-0005-0000-0000-00004C4E0000}"/>
    <cellStyle name="Migliaia 56 5 2 2" xfId="14970" xr:uid="{00000000-0005-0000-0000-00004D4E0000}"/>
    <cellStyle name="Migliaia 56 5 3" xfId="4636" xr:uid="{00000000-0005-0000-0000-00004E4E0000}"/>
    <cellStyle name="Migliaia 56 5 3 2" xfId="14971" xr:uid="{00000000-0005-0000-0000-00004F4E0000}"/>
    <cellStyle name="Migliaia 56 5 4" xfId="4637" xr:uid="{00000000-0005-0000-0000-0000504E0000}"/>
    <cellStyle name="Migliaia 56 5 4 2" xfId="14972" xr:uid="{00000000-0005-0000-0000-0000514E0000}"/>
    <cellStyle name="Migliaia 56 5 5" xfId="4638" xr:uid="{00000000-0005-0000-0000-0000524E0000}"/>
    <cellStyle name="Migliaia 56 5 5 2" xfId="14973" xr:uid="{00000000-0005-0000-0000-0000534E0000}"/>
    <cellStyle name="Migliaia 56 5 6" xfId="4639" xr:uid="{00000000-0005-0000-0000-0000544E0000}"/>
    <cellStyle name="Migliaia 56 5 6 2" xfId="14974" xr:uid="{00000000-0005-0000-0000-0000554E0000}"/>
    <cellStyle name="Migliaia 56 5 7" xfId="14969" xr:uid="{00000000-0005-0000-0000-0000564E0000}"/>
    <cellStyle name="Migliaia 56 6" xfId="4640" xr:uid="{00000000-0005-0000-0000-0000574E0000}"/>
    <cellStyle name="Migliaia 56 6 2" xfId="12360" xr:uid="{00000000-0005-0000-0000-0000584E0000}"/>
    <cellStyle name="Migliaia 56 6 3" xfId="12361" xr:uid="{00000000-0005-0000-0000-0000594E0000}"/>
    <cellStyle name="Migliaia 56 6 3 2" xfId="15822" xr:uid="{00000000-0005-0000-0000-00005A4E0000}"/>
    <cellStyle name="Migliaia 56 6 3 2 2" xfId="21168" xr:uid="{00000000-0005-0000-0000-00005B4E0000}"/>
    <cellStyle name="Migliaia 56 6 3 2 3" xfId="26470" xr:uid="{00000000-0005-0000-0000-00005C4E0000}"/>
    <cellStyle name="Migliaia 56 6 3 3" xfId="18517" xr:uid="{00000000-0005-0000-0000-00005D4E0000}"/>
    <cellStyle name="Migliaia 56 6 3 4" xfId="23819" xr:uid="{00000000-0005-0000-0000-00005E4E0000}"/>
    <cellStyle name="Migliaia 56 6 4" xfId="14975" xr:uid="{00000000-0005-0000-0000-00005F4E0000}"/>
    <cellStyle name="Migliaia 56 7" xfId="4641" xr:uid="{00000000-0005-0000-0000-0000604E0000}"/>
    <cellStyle name="Migliaia 56 7 2" xfId="12362" xr:uid="{00000000-0005-0000-0000-0000614E0000}"/>
    <cellStyle name="Migliaia 56 7 2 2" xfId="15823" xr:uid="{00000000-0005-0000-0000-0000624E0000}"/>
    <cellStyle name="Migliaia 56 7 2 2 2" xfId="21169" xr:uid="{00000000-0005-0000-0000-0000634E0000}"/>
    <cellStyle name="Migliaia 56 7 2 2 3" xfId="26471" xr:uid="{00000000-0005-0000-0000-0000644E0000}"/>
    <cellStyle name="Migliaia 56 7 2 3" xfId="18518" xr:uid="{00000000-0005-0000-0000-0000654E0000}"/>
    <cellStyle name="Migliaia 56 7 2 4" xfId="23820" xr:uid="{00000000-0005-0000-0000-0000664E0000}"/>
    <cellStyle name="Migliaia 56 7 3" xfId="14976" xr:uid="{00000000-0005-0000-0000-0000674E0000}"/>
    <cellStyle name="Migliaia 56 8" xfId="4642" xr:uid="{00000000-0005-0000-0000-0000684E0000}"/>
    <cellStyle name="Migliaia 56 8 2" xfId="12363" xr:uid="{00000000-0005-0000-0000-0000694E0000}"/>
    <cellStyle name="Migliaia 56 8 2 2" xfId="15824" xr:uid="{00000000-0005-0000-0000-00006A4E0000}"/>
    <cellStyle name="Migliaia 56 8 2 2 2" xfId="21170" xr:uid="{00000000-0005-0000-0000-00006B4E0000}"/>
    <cellStyle name="Migliaia 56 8 2 2 3" xfId="26472" xr:uid="{00000000-0005-0000-0000-00006C4E0000}"/>
    <cellStyle name="Migliaia 56 8 2 3" xfId="18519" xr:uid="{00000000-0005-0000-0000-00006D4E0000}"/>
    <cellStyle name="Migliaia 56 8 2 4" xfId="23821" xr:uid="{00000000-0005-0000-0000-00006E4E0000}"/>
    <cellStyle name="Migliaia 56 8 3" xfId="14977" xr:uid="{00000000-0005-0000-0000-00006F4E0000}"/>
    <cellStyle name="Migliaia 56 9" xfId="4643" xr:uid="{00000000-0005-0000-0000-0000704E0000}"/>
    <cellStyle name="Migliaia 56 9 2" xfId="14978" xr:uid="{00000000-0005-0000-0000-0000714E0000}"/>
    <cellStyle name="Migliaia 57" xfId="354" xr:uid="{00000000-0005-0000-0000-0000724E0000}"/>
    <cellStyle name="Migliaia 57 10" xfId="14979"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2" xr:uid="{00000000-0005-0000-0000-0000784E0000}"/>
    <cellStyle name="Migliaia 57 2 2 3" xfId="12364" xr:uid="{00000000-0005-0000-0000-0000794E0000}"/>
    <cellStyle name="Migliaia 57 2 2 3 2" xfId="15825" xr:uid="{00000000-0005-0000-0000-00007A4E0000}"/>
    <cellStyle name="Migliaia 57 2 2 3 2 2" xfId="21171" xr:uid="{00000000-0005-0000-0000-00007B4E0000}"/>
    <cellStyle name="Migliaia 57 2 2 3 2 3" xfId="26473" xr:uid="{00000000-0005-0000-0000-00007C4E0000}"/>
    <cellStyle name="Migliaia 57 2 2 3 3" xfId="18520" xr:uid="{00000000-0005-0000-0000-00007D4E0000}"/>
    <cellStyle name="Migliaia 57 2 2 3 4" xfId="23822" xr:uid="{00000000-0005-0000-0000-00007E4E0000}"/>
    <cellStyle name="Migliaia 57 2 2 4" xfId="14981" xr:uid="{00000000-0005-0000-0000-00007F4E0000}"/>
    <cellStyle name="Migliaia 57 2 3" xfId="4648" xr:uid="{00000000-0005-0000-0000-0000804E0000}"/>
    <cellStyle name="Migliaia 57 2 3 2" xfId="12365" xr:uid="{00000000-0005-0000-0000-0000814E0000}"/>
    <cellStyle name="Migliaia 57 2 3 2 2" xfId="15826" xr:uid="{00000000-0005-0000-0000-0000824E0000}"/>
    <cellStyle name="Migliaia 57 2 3 2 2 2" xfId="21172" xr:uid="{00000000-0005-0000-0000-0000834E0000}"/>
    <cellStyle name="Migliaia 57 2 3 2 2 3" xfId="26474" xr:uid="{00000000-0005-0000-0000-0000844E0000}"/>
    <cellStyle name="Migliaia 57 2 3 2 3" xfId="18521" xr:uid="{00000000-0005-0000-0000-0000854E0000}"/>
    <cellStyle name="Migliaia 57 2 3 2 4" xfId="23823" xr:uid="{00000000-0005-0000-0000-0000864E0000}"/>
    <cellStyle name="Migliaia 57 2 3 3" xfId="14983" xr:uid="{00000000-0005-0000-0000-0000874E0000}"/>
    <cellStyle name="Migliaia 57 2 4" xfId="4649" xr:uid="{00000000-0005-0000-0000-0000884E0000}"/>
    <cellStyle name="Migliaia 57 2 4 2" xfId="14984" xr:uid="{00000000-0005-0000-0000-0000894E0000}"/>
    <cellStyle name="Migliaia 57 2 5" xfId="4650" xr:uid="{00000000-0005-0000-0000-00008A4E0000}"/>
    <cellStyle name="Migliaia 57 2 5 2" xfId="14985" xr:uid="{00000000-0005-0000-0000-00008B4E0000}"/>
    <cellStyle name="Migliaia 57 2 6" xfId="4651" xr:uid="{00000000-0005-0000-0000-00008C4E0000}"/>
    <cellStyle name="Migliaia 57 2 6 2" xfId="14986" xr:uid="{00000000-0005-0000-0000-00008D4E0000}"/>
    <cellStyle name="Migliaia 57 2 7" xfId="14980"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90" xr:uid="{00000000-0005-0000-0000-0000944E0000}"/>
    <cellStyle name="Migliaia 57 3 2 2 3" xfId="14989" xr:uid="{00000000-0005-0000-0000-0000954E0000}"/>
    <cellStyle name="Migliaia 57 3 2 3" xfId="4656" xr:uid="{00000000-0005-0000-0000-0000964E0000}"/>
    <cellStyle name="Migliaia 57 3 2 3 2" xfId="14991" xr:uid="{00000000-0005-0000-0000-0000974E0000}"/>
    <cellStyle name="Migliaia 57 3 2 4" xfId="4657" xr:uid="{00000000-0005-0000-0000-0000984E0000}"/>
    <cellStyle name="Migliaia 57 3 2 4 2" xfId="14992" xr:uid="{00000000-0005-0000-0000-0000994E0000}"/>
    <cellStyle name="Migliaia 57 3 2 5" xfId="4658" xr:uid="{00000000-0005-0000-0000-00009A4E0000}"/>
    <cellStyle name="Migliaia 57 3 2 5 2" xfId="14993" xr:uid="{00000000-0005-0000-0000-00009B4E0000}"/>
    <cellStyle name="Migliaia 57 3 2 6" xfId="4659" xr:uid="{00000000-0005-0000-0000-00009C4E0000}"/>
    <cellStyle name="Migliaia 57 3 2 6 2" xfId="14994" xr:uid="{00000000-0005-0000-0000-00009D4E0000}"/>
    <cellStyle name="Migliaia 57 3 2 7" xfId="14988" xr:uid="{00000000-0005-0000-0000-00009E4E0000}"/>
    <cellStyle name="Migliaia 57 3 3" xfId="4660" xr:uid="{00000000-0005-0000-0000-00009F4E0000}"/>
    <cellStyle name="Migliaia 57 3 3 2" xfId="4661" xr:uid="{00000000-0005-0000-0000-0000A04E0000}"/>
    <cellStyle name="Migliaia 57 3 3 2 2" xfId="14996" xr:uid="{00000000-0005-0000-0000-0000A14E0000}"/>
    <cellStyle name="Migliaia 57 3 3 3" xfId="4662" xr:uid="{00000000-0005-0000-0000-0000A24E0000}"/>
    <cellStyle name="Migliaia 57 3 3 3 2" xfId="14997" xr:uid="{00000000-0005-0000-0000-0000A34E0000}"/>
    <cellStyle name="Migliaia 57 3 3 4" xfId="4663" xr:uid="{00000000-0005-0000-0000-0000A44E0000}"/>
    <cellStyle name="Migliaia 57 3 3 4 2" xfId="14998" xr:uid="{00000000-0005-0000-0000-0000A54E0000}"/>
    <cellStyle name="Migliaia 57 3 3 5" xfId="4664" xr:uid="{00000000-0005-0000-0000-0000A64E0000}"/>
    <cellStyle name="Migliaia 57 3 3 5 2" xfId="14999" xr:uid="{00000000-0005-0000-0000-0000A74E0000}"/>
    <cellStyle name="Migliaia 57 3 3 6" xfId="14995" xr:uid="{00000000-0005-0000-0000-0000A84E0000}"/>
    <cellStyle name="Migliaia 57 3 4" xfId="4665" xr:uid="{00000000-0005-0000-0000-0000A94E0000}"/>
    <cellStyle name="Migliaia 57 3 4 2" xfId="12366" xr:uid="{00000000-0005-0000-0000-0000AA4E0000}"/>
    <cellStyle name="Migliaia 57 3 4 3" xfId="12367" xr:uid="{00000000-0005-0000-0000-0000AB4E0000}"/>
    <cellStyle name="Migliaia 57 3 4 3 2" xfId="15827" xr:uid="{00000000-0005-0000-0000-0000AC4E0000}"/>
    <cellStyle name="Migliaia 57 3 4 3 2 2" xfId="21173" xr:uid="{00000000-0005-0000-0000-0000AD4E0000}"/>
    <cellStyle name="Migliaia 57 3 4 3 2 3" xfId="26475" xr:uid="{00000000-0005-0000-0000-0000AE4E0000}"/>
    <cellStyle name="Migliaia 57 3 4 3 3" xfId="18522" xr:uid="{00000000-0005-0000-0000-0000AF4E0000}"/>
    <cellStyle name="Migliaia 57 3 4 3 4" xfId="23824" xr:uid="{00000000-0005-0000-0000-0000B04E0000}"/>
    <cellStyle name="Migliaia 57 3 4 4" xfId="15000" xr:uid="{00000000-0005-0000-0000-0000B14E0000}"/>
    <cellStyle name="Migliaia 57 3 5" xfId="4666" xr:uid="{00000000-0005-0000-0000-0000B24E0000}"/>
    <cellStyle name="Migliaia 57 3 5 2" xfId="12368" xr:uid="{00000000-0005-0000-0000-0000B34E0000}"/>
    <cellStyle name="Migliaia 57 3 5 2 2" xfId="15828" xr:uid="{00000000-0005-0000-0000-0000B44E0000}"/>
    <cellStyle name="Migliaia 57 3 5 2 2 2" xfId="21174" xr:uid="{00000000-0005-0000-0000-0000B54E0000}"/>
    <cellStyle name="Migliaia 57 3 5 2 2 3" xfId="26476" xr:uid="{00000000-0005-0000-0000-0000B64E0000}"/>
    <cellStyle name="Migliaia 57 3 5 2 3" xfId="18523" xr:uid="{00000000-0005-0000-0000-0000B74E0000}"/>
    <cellStyle name="Migliaia 57 3 5 2 4" xfId="23825" xr:uid="{00000000-0005-0000-0000-0000B84E0000}"/>
    <cellStyle name="Migliaia 57 3 5 3" xfId="15001" xr:uid="{00000000-0005-0000-0000-0000B94E0000}"/>
    <cellStyle name="Migliaia 57 3 6" xfId="4667" xr:uid="{00000000-0005-0000-0000-0000BA4E0000}"/>
    <cellStyle name="Migliaia 57 3 6 2" xfId="15002" xr:uid="{00000000-0005-0000-0000-0000BB4E0000}"/>
    <cellStyle name="Migliaia 57 3 7" xfId="4668" xr:uid="{00000000-0005-0000-0000-0000BC4E0000}"/>
    <cellStyle name="Migliaia 57 3 7 2" xfId="15003" xr:uid="{00000000-0005-0000-0000-0000BD4E0000}"/>
    <cellStyle name="Migliaia 57 3 8" xfId="4669" xr:uid="{00000000-0005-0000-0000-0000BE4E0000}"/>
    <cellStyle name="Migliaia 57 3 8 2" xfId="15004" xr:uid="{00000000-0005-0000-0000-0000BF4E0000}"/>
    <cellStyle name="Migliaia 57 3 9" xfId="14987"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7" xr:uid="{00000000-0005-0000-0000-0000C44E0000}"/>
    <cellStyle name="Migliaia 57 4 2 3" xfId="4673" xr:uid="{00000000-0005-0000-0000-0000C54E0000}"/>
    <cellStyle name="Migliaia 57 4 2 3 2" xfId="15008" xr:uid="{00000000-0005-0000-0000-0000C64E0000}"/>
    <cellStyle name="Migliaia 57 4 2 4" xfId="15006" xr:uid="{00000000-0005-0000-0000-0000C74E0000}"/>
    <cellStyle name="Migliaia 57 4 3" xfId="4674" xr:uid="{00000000-0005-0000-0000-0000C84E0000}"/>
    <cellStyle name="Migliaia 57 4 3 2" xfId="15009" xr:uid="{00000000-0005-0000-0000-0000C94E0000}"/>
    <cellStyle name="Migliaia 57 4 4" xfId="4675" xr:uid="{00000000-0005-0000-0000-0000CA4E0000}"/>
    <cellStyle name="Migliaia 57 4 4 2" xfId="15010" xr:uid="{00000000-0005-0000-0000-0000CB4E0000}"/>
    <cellStyle name="Migliaia 57 4 5" xfId="4676" xr:uid="{00000000-0005-0000-0000-0000CC4E0000}"/>
    <cellStyle name="Migliaia 57 4 5 2" xfId="15011" xr:uid="{00000000-0005-0000-0000-0000CD4E0000}"/>
    <cellStyle name="Migliaia 57 4 6" xfId="4677" xr:uid="{00000000-0005-0000-0000-0000CE4E0000}"/>
    <cellStyle name="Migliaia 57 4 6 2" xfId="15012" xr:uid="{00000000-0005-0000-0000-0000CF4E0000}"/>
    <cellStyle name="Migliaia 57 4 7" xfId="4678" xr:uid="{00000000-0005-0000-0000-0000D04E0000}"/>
    <cellStyle name="Migliaia 57 4 7 2" xfId="15013" xr:uid="{00000000-0005-0000-0000-0000D14E0000}"/>
    <cellStyle name="Migliaia 57 4 8" xfId="15005" xr:uid="{00000000-0005-0000-0000-0000D24E0000}"/>
    <cellStyle name="Migliaia 57 5" xfId="4679" xr:uid="{00000000-0005-0000-0000-0000D34E0000}"/>
    <cellStyle name="Migliaia 57 5 2" xfId="4680" xr:uid="{00000000-0005-0000-0000-0000D44E0000}"/>
    <cellStyle name="Migliaia 57 5 2 2" xfId="15015" xr:uid="{00000000-0005-0000-0000-0000D54E0000}"/>
    <cellStyle name="Migliaia 57 5 3" xfId="4681" xr:uid="{00000000-0005-0000-0000-0000D64E0000}"/>
    <cellStyle name="Migliaia 57 5 3 2" xfId="15016" xr:uid="{00000000-0005-0000-0000-0000D74E0000}"/>
    <cellStyle name="Migliaia 57 5 4" xfId="4682" xr:uid="{00000000-0005-0000-0000-0000D84E0000}"/>
    <cellStyle name="Migliaia 57 5 4 2" xfId="15017" xr:uid="{00000000-0005-0000-0000-0000D94E0000}"/>
    <cellStyle name="Migliaia 57 5 5" xfId="4683" xr:uid="{00000000-0005-0000-0000-0000DA4E0000}"/>
    <cellStyle name="Migliaia 57 5 5 2" xfId="15018" xr:uid="{00000000-0005-0000-0000-0000DB4E0000}"/>
    <cellStyle name="Migliaia 57 5 6" xfId="4684" xr:uid="{00000000-0005-0000-0000-0000DC4E0000}"/>
    <cellStyle name="Migliaia 57 5 6 2" xfId="15019" xr:uid="{00000000-0005-0000-0000-0000DD4E0000}"/>
    <cellStyle name="Migliaia 57 5 7" xfId="15014" xr:uid="{00000000-0005-0000-0000-0000DE4E0000}"/>
    <cellStyle name="Migliaia 57 6" xfId="4685" xr:uid="{00000000-0005-0000-0000-0000DF4E0000}"/>
    <cellStyle name="Migliaia 57 6 2" xfId="12369" xr:uid="{00000000-0005-0000-0000-0000E04E0000}"/>
    <cellStyle name="Migliaia 57 6 3" xfId="12370" xr:uid="{00000000-0005-0000-0000-0000E14E0000}"/>
    <cellStyle name="Migliaia 57 6 3 2" xfId="15829" xr:uid="{00000000-0005-0000-0000-0000E24E0000}"/>
    <cellStyle name="Migliaia 57 6 3 2 2" xfId="21175" xr:uid="{00000000-0005-0000-0000-0000E34E0000}"/>
    <cellStyle name="Migliaia 57 6 3 2 3" xfId="26477" xr:uid="{00000000-0005-0000-0000-0000E44E0000}"/>
    <cellStyle name="Migliaia 57 6 3 3" xfId="18524" xr:uid="{00000000-0005-0000-0000-0000E54E0000}"/>
    <cellStyle name="Migliaia 57 6 3 4" xfId="23826" xr:uid="{00000000-0005-0000-0000-0000E64E0000}"/>
    <cellStyle name="Migliaia 57 6 4" xfId="15020" xr:uid="{00000000-0005-0000-0000-0000E74E0000}"/>
    <cellStyle name="Migliaia 57 7" xfId="4686" xr:uid="{00000000-0005-0000-0000-0000E84E0000}"/>
    <cellStyle name="Migliaia 57 7 2" xfId="12371" xr:uid="{00000000-0005-0000-0000-0000E94E0000}"/>
    <cellStyle name="Migliaia 57 7 2 2" xfId="15830" xr:uid="{00000000-0005-0000-0000-0000EA4E0000}"/>
    <cellStyle name="Migliaia 57 7 2 2 2" xfId="21176" xr:uid="{00000000-0005-0000-0000-0000EB4E0000}"/>
    <cellStyle name="Migliaia 57 7 2 2 3" xfId="26478" xr:uid="{00000000-0005-0000-0000-0000EC4E0000}"/>
    <cellStyle name="Migliaia 57 7 2 3" xfId="18525" xr:uid="{00000000-0005-0000-0000-0000ED4E0000}"/>
    <cellStyle name="Migliaia 57 7 2 4" xfId="23827" xr:uid="{00000000-0005-0000-0000-0000EE4E0000}"/>
    <cellStyle name="Migliaia 57 7 3" xfId="15021" xr:uid="{00000000-0005-0000-0000-0000EF4E0000}"/>
    <cellStyle name="Migliaia 57 8" xfId="4687" xr:uid="{00000000-0005-0000-0000-0000F04E0000}"/>
    <cellStyle name="Migliaia 57 8 2" xfId="12372" xr:uid="{00000000-0005-0000-0000-0000F14E0000}"/>
    <cellStyle name="Migliaia 57 8 2 2" xfId="15831" xr:uid="{00000000-0005-0000-0000-0000F24E0000}"/>
    <cellStyle name="Migliaia 57 8 2 2 2" xfId="21177" xr:uid="{00000000-0005-0000-0000-0000F34E0000}"/>
    <cellStyle name="Migliaia 57 8 2 2 3" xfId="26479" xr:uid="{00000000-0005-0000-0000-0000F44E0000}"/>
    <cellStyle name="Migliaia 57 8 2 3" xfId="18526" xr:uid="{00000000-0005-0000-0000-0000F54E0000}"/>
    <cellStyle name="Migliaia 57 8 2 4" xfId="23828" xr:uid="{00000000-0005-0000-0000-0000F64E0000}"/>
    <cellStyle name="Migliaia 57 8 3" xfId="15022" xr:uid="{00000000-0005-0000-0000-0000F74E0000}"/>
    <cellStyle name="Migliaia 57 9" xfId="4688" xr:uid="{00000000-0005-0000-0000-0000F84E0000}"/>
    <cellStyle name="Migliaia 57 9 2" xfId="15023" xr:uid="{00000000-0005-0000-0000-0000F94E0000}"/>
    <cellStyle name="Migliaia 58" xfId="356" xr:uid="{00000000-0005-0000-0000-0000FA4E0000}"/>
    <cellStyle name="Migliaia 58 10" xfId="15024"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7" xr:uid="{00000000-0005-0000-0000-0000004F0000}"/>
    <cellStyle name="Migliaia 58 2 2 3" xfId="12373" xr:uid="{00000000-0005-0000-0000-0000014F0000}"/>
    <cellStyle name="Migliaia 58 2 2 3 2" xfId="15832" xr:uid="{00000000-0005-0000-0000-0000024F0000}"/>
    <cellStyle name="Migliaia 58 2 2 3 2 2" xfId="21178" xr:uid="{00000000-0005-0000-0000-0000034F0000}"/>
    <cellStyle name="Migliaia 58 2 2 3 2 3" xfId="26480" xr:uid="{00000000-0005-0000-0000-0000044F0000}"/>
    <cellStyle name="Migliaia 58 2 2 3 3" xfId="18527" xr:uid="{00000000-0005-0000-0000-0000054F0000}"/>
    <cellStyle name="Migliaia 58 2 2 3 4" xfId="23829" xr:uid="{00000000-0005-0000-0000-0000064F0000}"/>
    <cellStyle name="Migliaia 58 2 2 4" xfId="15026" xr:uid="{00000000-0005-0000-0000-0000074F0000}"/>
    <cellStyle name="Migliaia 58 2 3" xfId="4693" xr:uid="{00000000-0005-0000-0000-0000084F0000}"/>
    <cellStyle name="Migliaia 58 2 3 2" xfId="12374" xr:uid="{00000000-0005-0000-0000-0000094F0000}"/>
    <cellStyle name="Migliaia 58 2 3 2 2" xfId="15833" xr:uid="{00000000-0005-0000-0000-00000A4F0000}"/>
    <cellStyle name="Migliaia 58 2 3 2 2 2" xfId="21179" xr:uid="{00000000-0005-0000-0000-00000B4F0000}"/>
    <cellStyle name="Migliaia 58 2 3 2 2 3" xfId="26481" xr:uid="{00000000-0005-0000-0000-00000C4F0000}"/>
    <cellStyle name="Migliaia 58 2 3 2 3" xfId="18528" xr:uid="{00000000-0005-0000-0000-00000D4F0000}"/>
    <cellStyle name="Migliaia 58 2 3 2 4" xfId="23830" xr:uid="{00000000-0005-0000-0000-00000E4F0000}"/>
    <cellStyle name="Migliaia 58 2 3 3" xfId="15028" xr:uid="{00000000-0005-0000-0000-00000F4F0000}"/>
    <cellStyle name="Migliaia 58 2 4" xfId="4694" xr:uid="{00000000-0005-0000-0000-0000104F0000}"/>
    <cellStyle name="Migliaia 58 2 4 2" xfId="15029" xr:uid="{00000000-0005-0000-0000-0000114F0000}"/>
    <cellStyle name="Migliaia 58 2 5" xfId="4695" xr:uid="{00000000-0005-0000-0000-0000124F0000}"/>
    <cellStyle name="Migliaia 58 2 5 2" xfId="15030" xr:uid="{00000000-0005-0000-0000-0000134F0000}"/>
    <cellStyle name="Migliaia 58 2 6" xfId="4696" xr:uid="{00000000-0005-0000-0000-0000144F0000}"/>
    <cellStyle name="Migliaia 58 2 6 2" xfId="15031" xr:uid="{00000000-0005-0000-0000-0000154F0000}"/>
    <cellStyle name="Migliaia 58 2 7" xfId="15025"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5" xr:uid="{00000000-0005-0000-0000-00001C4F0000}"/>
    <cellStyle name="Migliaia 58 3 2 2 3" xfId="15034" xr:uid="{00000000-0005-0000-0000-00001D4F0000}"/>
    <cellStyle name="Migliaia 58 3 2 3" xfId="4701" xr:uid="{00000000-0005-0000-0000-00001E4F0000}"/>
    <cellStyle name="Migliaia 58 3 2 3 2" xfId="15036" xr:uid="{00000000-0005-0000-0000-00001F4F0000}"/>
    <cellStyle name="Migliaia 58 3 2 4" xfId="4702" xr:uid="{00000000-0005-0000-0000-0000204F0000}"/>
    <cellStyle name="Migliaia 58 3 2 4 2" xfId="15037" xr:uid="{00000000-0005-0000-0000-0000214F0000}"/>
    <cellStyle name="Migliaia 58 3 2 5" xfId="4703" xr:uid="{00000000-0005-0000-0000-0000224F0000}"/>
    <cellStyle name="Migliaia 58 3 2 5 2" xfId="15038" xr:uid="{00000000-0005-0000-0000-0000234F0000}"/>
    <cellStyle name="Migliaia 58 3 2 6" xfId="4704" xr:uid="{00000000-0005-0000-0000-0000244F0000}"/>
    <cellStyle name="Migliaia 58 3 2 6 2" xfId="15039" xr:uid="{00000000-0005-0000-0000-0000254F0000}"/>
    <cellStyle name="Migliaia 58 3 2 7" xfId="15033" xr:uid="{00000000-0005-0000-0000-0000264F0000}"/>
    <cellStyle name="Migliaia 58 3 3" xfId="4705" xr:uid="{00000000-0005-0000-0000-0000274F0000}"/>
    <cellStyle name="Migliaia 58 3 3 2" xfId="4706" xr:uid="{00000000-0005-0000-0000-0000284F0000}"/>
    <cellStyle name="Migliaia 58 3 3 2 2" xfId="15041" xr:uid="{00000000-0005-0000-0000-0000294F0000}"/>
    <cellStyle name="Migliaia 58 3 3 3" xfId="4707" xr:uid="{00000000-0005-0000-0000-00002A4F0000}"/>
    <cellStyle name="Migliaia 58 3 3 3 2" xfId="15042" xr:uid="{00000000-0005-0000-0000-00002B4F0000}"/>
    <cellStyle name="Migliaia 58 3 3 4" xfId="4708" xr:uid="{00000000-0005-0000-0000-00002C4F0000}"/>
    <cellStyle name="Migliaia 58 3 3 4 2" xfId="15043" xr:uid="{00000000-0005-0000-0000-00002D4F0000}"/>
    <cellStyle name="Migliaia 58 3 3 5" xfId="4709" xr:uid="{00000000-0005-0000-0000-00002E4F0000}"/>
    <cellStyle name="Migliaia 58 3 3 5 2" xfId="15044" xr:uid="{00000000-0005-0000-0000-00002F4F0000}"/>
    <cellStyle name="Migliaia 58 3 3 6" xfId="15040" xr:uid="{00000000-0005-0000-0000-0000304F0000}"/>
    <cellStyle name="Migliaia 58 3 4" xfId="4710" xr:uid="{00000000-0005-0000-0000-0000314F0000}"/>
    <cellStyle name="Migliaia 58 3 4 2" xfId="12375" xr:uid="{00000000-0005-0000-0000-0000324F0000}"/>
    <cellStyle name="Migliaia 58 3 4 3" xfId="12376" xr:uid="{00000000-0005-0000-0000-0000334F0000}"/>
    <cellStyle name="Migliaia 58 3 4 3 2" xfId="15834" xr:uid="{00000000-0005-0000-0000-0000344F0000}"/>
    <cellStyle name="Migliaia 58 3 4 3 2 2" xfId="21180" xr:uid="{00000000-0005-0000-0000-0000354F0000}"/>
    <cellStyle name="Migliaia 58 3 4 3 2 3" xfId="26482" xr:uid="{00000000-0005-0000-0000-0000364F0000}"/>
    <cellStyle name="Migliaia 58 3 4 3 3" xfId="18529" xr:uid="{00000000-0005-0000-0000-0000374F0000}"/>
    <cellStyle name="Migliaia 58 3 4 3 4" xfId="23831" xr:uid="{00000000-0005-0000-0000-0000384F0000}"/>
    <cellStyle name="Migliaia 58 3 4 4" xfId="15045" xr:uid="{00000000-0005-0000-0000-0000394F0000}"/>
    <cellStyle name="Migliaia 58 3 5" xfId="4711" xr:uid="{00000000-0005-0000-0000-00003A4F0000}"/>
    <cellStyle name="Migliaia 58 3 5 2" xfId="12377" xr:uid="{00000000-0005-0000-0000-00003B4F0000}"/>
    <cellStyle name="Migliaia 58 3 5 2 2" xfId="15835" xr:uid="{00000000-0005-0000-0000-00003C4F0000}"/>
    <cellStyle name="Migliaia 58 3 5 2 2 2" xfId="21181" xr:uid="{00000000-0005-0000-0000-00003D4F0000}"/>
    <cellStyle name="Migliaia 58 3 5 2 2 3" xfId="26483" xr:uid="{00000000-0005-0000-0000-00003E4F0000}"/>
    <cellStyle name="Migliaia 58 3 5 2 3" xfId="18530" xr:uid="{00000000-0005-0000-0000-00003F4F0000}"/>
    <cellStyle name="Migliaia 58 3 5 2 4" xfId="23832" xr:uid="{00000000-0005-0000-0000-0000404F0000}"/>
    <cellStyle name="Migliaia 58 3 5 3" xfId="15046" xr:uid="{00000000-0005-0000-0000-0000414F0000}"/>
    <cellStyle name="Migliaia 58 3 6" xfId="4712" xr:uid="{00000000-0005-0000-0000-0000424F0000}"/>
    <cellStyle name="Migliaia 58 3 6 2" xfId="15047" xr:uid="{00000000-0005-0000-0000-0000434F0000}"/>
    <cellStyle name="Migliaia 58 3 7" xfId="4713" xr:uid="{00000000-0005-0000-0000-0000444F0000}"/>
    <cellStyle name="Migliaia 58 3 7 2" xfId="15048" xr:uid="{00000000-0005-0000-0000-0000454F0000}"/>
    <cellStyle name="Migliaia 58 3 8" xfId="4714" xr:uid="{00000000-0005-0000-0000-0000464F0000}"/>
    <cellStyle name="Migliaia 58 3 8 2" xfId="15049" xr:uid="{00000000-0005-0000-0000-0000474F0000}"/>
    <cellStyle name="Migliaia 58 3 9" xfId="15032"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2" xr:uid="{00000000-0005-0000-0000-00004C4F0000}"/>
    <cellStyle name="Migliaia 58 4 2 3" xfId="4718" xr:uid="{00000000-0005-0000-0000-00004D4F0000}"/>
    <cellStyle name="Migliaia 58 4 2 3 2" xfId="15053" xr:uid="{00000000-0005-0000-0000-00004E4F0000}"/>
    <cellStyle name="Migliaia 58 4 2 4" xfId="15051" xr:uid="{00000000-0005-0000-0000-00004F4F0000}"/>
    <cellStyle name="Migliaia 58 4 3" xfId="4719" xr:uid="{00000000-0005-0000-0000-0000504F0000}"/>
    <cellStyle name="Migliaia 58 4 3 2" xfId="15054" xr:uid="{00000000-0005-0000-0000-0000514F0000}"/>
    <cellStyle name="Migliaia 58 4 4" xfId="4720" xr:uid="{00000000-0005-0000-0000-0000524F0000}"/>
    <cellStyle name="Migliaia 58 4 4 2" xfId="15055" xr:uid="{00000000-0005-0000-0000-0000534F0000}"/>
    <cellStyle name="Migliaia 58 4 5" xfId="4721" xr:uid="{00000000-0005-0000-0000-0000544F0000}"/>
    <cellStyle name="Migliaia 58 4 5 2" xfId="15056" xr:uid="{00000000-0005-0000-0000-0000554F0000}"/>
    <cellStyle name="Migliaia 58 4 6" xfId="4722" xr:uid="{00000000-0005-0000-0000-0000564F0000}"/>
    <cellStyle name="Migliaia 58 4 6 2" xfId="15057" xr:uid="{00000000-0005-0000-0000-0000574F0000}"/>
    <cellStyle name="Migliaia 58 4 7" xfId="4723" xr:uid="{00000000-0005-0000-0000-0000584F0000}"/>
    <cellStyle name="Migliaia 58 4 7 2" xfId="15058" xr:uid="{00000000-0005-0000-0000-0000594F0000}"/>
    <cellStyle name="Migliaia 58 4 8" xfId="15050" xr:uid="{00000000-0005-0000-0000-00005A4F0000}"/>
    <cellStyle name="Migliaia 58 5" xfId="4724" xr:uid="{00000000-0005-0000-0000-00005B4F0000}"/>
    <cellStyle name="Migliaia 58 5 2" xfId="4725" xr:uid="{00000000-0005-0000-0000-00005C4F0000}"/>
    <cellStyle name="Migliaia 58 5 2 2" xfId="15060" xr:uid="{00000000-0005-0000-0000-00005D4F0000}"/>
    <cellStyle name="Migliaia 58 5 3" xfId="4726" xr:uid="{00000000-0005-0000-0000-00005E4F0000}"/>
    <cellStyle name="Migliaia 58 5 3 2" xfId="15061" xr:uid="{00000000-0005-0000-0000-00005F4F0000}"/>
    <cellStyle name="Migliaia 58 5 4" xfId="4727" xr:uid="{00000000-0005-0000-0000-0000604F0000}"/>
    <cellStyle name="Migliaia 58 5 4 2" xfId="15062" xr:uid="{00000000-0005-0000-0000-0000614F0000}"/>
    <cellStyle name="Migliaia 58 5 5" xfId="4728" xr:uid="{00000000-0005-0000-0000-0000624F0000}"/>
    <cellStyle name="Migliaia 58 5 5 2" xfId="15063" xr:uid="{00000000-0005-0000-0000-0000634F0000}"/>
    <cellStyle name="Migliaia 58 5 6" xfId="4729" xr:uid="{00000000-0005-0000-0000-0000644F0000}"/>
    <cellStyle name="Migliaia 58 5 6 2" xfId="15064" xr:uid="{00000000-0005-0000-0000-0000654F0000}"/>
    <cellStyle name="Migliaia 58 5 7" xfId="15059" xr:uid="{00000000-0005-0000-0000-0000664F0000}"/>
    <cellStyle name="Migliaia 58 6" xfId="4730" xr:uid="{00000000-0005-0000-0000-0000674F0000}"/>
    <cellStyle name="Migliaia 58 6 2" xfId="12378" xr:uid="{00000000-0005-0000-0000-0000684F0000}"/>
    <cellStyle name="Migliaia 58 6 3" xfId="12379" xr:uid="{00000000-0005-0000-0000-0000694F0000}"/>
    <cellStyle name="Migliaia 58 6 3 2" xfId="15836" xr:uid="{00000000-0005-0000-0000-00006A4F0000}"/>
    <cellStyle name="Migliaia 58 6 3 2 2" xfId="21182" xr:uid="{00000000-0005-0000-0000-00006B4F0000}"/>
    <cellStyle name="Migliaia 58 6 3 2 3" xfId="26484" xr:uid="{00000000-0005-0000-0000-00006C4F0000}"/>
    <cellStyle name="Migliaia 58 6 3 3" xfId="18531" xr:uid="{00000000-0005-0000-0000-00006D4F0000}"/>
    <cellStyle name="Migliaia 58 6 3 4" xfId="23833" xr:uid="{00000000-0005-0000-0000-00006E4F0000}"/>
    <cellStyle name="Migliaia 58 6 4" xfId="15065" xr:uid="{00000000-0005-0000-0000-00006F4F0000}"/>
    <cellStyle name="Migliaia 58 7" xfId="4731" xr:uid="{00000000-0005-0000-0000-0000704F0000}"/>
    <cellStyle name="Migliaia 58 7 2" xfId="12380" xr:uid="{00000000-0005-0000-0000-0000714F0000}"/>
    <cellStyle name="Migliaia 58 7 2 2" xfId="15837" xr:uid="{00000000-0005-0000-0000-0000724F0000}"/>
    <cellStyle name="Migliaia 58 7 2 2 2" xfId="21183" xr:uid="{00000000-0005-0000-0000-0000734F0000}"/>
    <cellStyle name="Migliaia 58 7 2 2 3" xfId="26485" xr:uid="{00000000-0005-0000-0000-0000744F0000}"/>
    <cellStyle name="Migliaia 58 7 2 3" xfId="18532" xr:uid="{00000000-0005-0000-0000-0000754F0000}"/>
    <cellStyle name="Migliaia 58 7 2 4" xfId="23834" xr:uid="{00000000-0005-0000-0000-0000764F0000}"/>
    <cellStyle name="Migliaia 58 7 3" xfId="15066" xr:uid="{00000000-0005-0000-0000-0000774F0000}"/>
    <cellStyle name="Migliaia 58 8" xfId="4732" xr:uid="{00000000-0005-0000-0000-0000784F0000}"/>
    <cellStyle name="Migliaia 58 8 2" xfId="12381" xr:uid="{00000000-0005-0000-0000-0000794F0000}"/>
    <cellStyle name="Migliaia 58 8 2 2" xfId="15838" xr:uid="{00000000-0005-0000-0000-00007A4F0000}"/>
    <cellStyle name="Migliaia 58 8 2 2 2" xfId="21184" xr:uid="{00000000-0005-0000-0000-00007B4F0000}"/>
    <cellStyle name="Migliaia 58 8 2 2 3" xfId="26486" xr:uid="{00000000-0005-0000-0000-00007C4F0000}"/>
    <cellStyle name="Migliaia 58 8 2 3" xfId="18533" xr:uid="{00000000-0005-0000-0000-00007D4F0000}"/>
    <cellStyle name="Migliaia 58 8 2 4" xfId="23835" xr:uid="{00000000-0005-0000-0000-00007E4F0000}"/>
    <cellStyle name="Migliaia 58 8 3" xfId="15067" xr:uid="{00000000-0005-0000-0000-00007F4F0000}"/>
    <cellStyle name="Migliaia 58 9" xfId="4733" xr:uid="{00000000-0005-0000-0000-0000804F0000}"/>
    <cellStyle name="Migliaia 58 9 2" xfId="15068" xr:uid="{00000000-0005-0000-0000-0000814F0000}"/>
    <cellStyle name="Migliaia 59" xfId="358" xr:uid="{00000000-0005-0000-0000-0000824F0000}"/>
    <cellStyle name="Migliaia 59 10" xfId="15069"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2" xr:uid="{00000000-0005-0000-0000-0000884F0000}"/>
    <cellStyle name="Migliaia 59 2 2 3" xfId="12382" xr:uid="{00000000-0005-0000-0000-0000894F0000}"/>
    <cellStyle name="Migliaia 59 2 2 3 2" xfId="15839" xr:uid="{00000000-0005-0000-0000-00008A4F0000}"/>
    <cellStyle name="Migliaia 59 2 2 3 2 2" xfId="21185" xr:uid="{00000000-0005-0000-0000-00008B4F0000}"/>
    <cellStyle name="Migliaia 59 2 2 3 2 3" xfId="26487" xr:uid="{00000000-0005-0000-0000-00008C4F0000}"/>
    <cellStyle name="Migliaia 59 2 2 3 3" xfId="18534" xr:uid="{00000000-0005-0000-0000-00008D4F0000}"/>
    <cellStyle name="Migliaia 59 2 2 3 4" xfId="23836" xr:uid="{00000000-0005-0000-0000-00008E4F0000}"/>
    <cellStyle name="Migliaia 59 2 2 4" xfId="15071" xr:uid="{00000000-0005-0000-0000-00008F4F0000}"/>
    <cellStyle name="Migliaia 59 2 3" xfId="4738" xr:uid="{00000000-0005-0000-0000-0000904F0000}"/>
    <cellStyle name="Migliaia 59 2 3 2" xfId="12383" xr:uid="{00000000-0005-0000-0000-0000914F0000}"/>
    <cellStyle name="Migliaia 59 2 3 2 2" xfId="15840" xr:uid="{00000000-0005-0000-0000-0000924F0000}"/>
    <cellStyle name="Migliaia 59 2 3 2 2 2" xfId="21186" xr:uid="{00000000-0005-0000-0000-0000934F0000}"/>
    <cellStyle name="Migliaia 59 2 3 2 2 3" xfId="26488" xr:uid="{00000000-0005-0000-0000-0000944F0000}"/>
    <cellStyle name="Migliaia 59 2 3 2 3" xfId="18535" xr:uid="{00000000-0005-0000-0000-0000954F0000}"/>
    <cellStyle name="Migliaia 59 2 3 2 4" xfId="23837" xr:uid="{00000000-0005-0000-0000-0000964F0000}"/>
    <cellStyle name="Migliaia 59 2 3 3" xfId="15073" xr:uid="{00000000-0005-0000-0000-0000974F0000}"/>
    <cellStyle name="Migliaia 59 2 4" xfId="4739" xr:uid="{00000000-0005-0000-0000-0000984F0000}"/>
    <cellStyle name="Migliaia 59 2 4 2" xfId="15074" xr:uid="{00000000-0005-0000-0000-0000994F0000}"/>
    <cellStyle name="Migliaia 59 2 5" xfId="4740" xr:uid="{00000000-0005-0000-0000-00009A4F0000}"/>
    <cellStyle name="Migliaia 59 2 5 2" xfId="15075" xr:uid="{00000000-0005-0000-0000-00009B4F0000}"/>
    <cellStyle name="Migliaia 59 2 6" xfId="4741" xr:uid="{00000000-0005-0000-0000-00009C4F0000}"/>
    <cellStyle name="Migliaia 59 2 6 2" xfId="15076" xr:uid="{00000000-0005-0000-0000-00009D4F0000}"/>
    <cellStyle name="Migliaia 59 2 7" xfId="15070"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80" xr:uid="{00000000-0005-0000-0000-0000A44F0000}"/>
    <cellStyle name="Migliaia 59 3 2 2 3" xfId="15079" xr:uid="{00000000-0005-0000-0000-0000A54F0000}"/>
    <cellStyle name="Migliaia 59 3 2 3" xfId="4746" xr:uid="{00000000-0005-0000-0000-0000A64F0000}"/>
    <cellStyle name="Migliaia 59 3 2 3 2" xfId="15081" xr:uid="{00000000-0005-0000-0000-0000A74F0000}"/>
    <cellStyle name="Migliaia 59 3 2 4" xfId="4747" xr:uid="{00000000-0005-0000-0000-0000A84F0000}"/>
    <cellStyle name="Migliaia 59 3 2 4 2" xfId="15082" xr:uid="{00000000-0005-0000-0000-0000A94F0000}"/>
    <cellStyle name="Migliaia 59 3 2 5" xfId="4748" xr:uid="{00000000-0005-0000-0000-0000AA4F0000}"/>
    <cellStyle name="Migliaia 59 3 2 5 2" xfId="15083" xr:uid="{00000000-0005-0000-0000-0000AB4F0000}"/>
    <cellStyle name="Migliaia 59 3 2 6" xfId="4749" xr:uid="{00000000-0005-0000-0000-0000AC4F0000}"/>
    <cellStyle name="Migliaia 59 3 2 6 2" xfId="15084" xr:uid="{00000000-0005-0000-0000-0000AD4F0000}"/>
    <cellStyle name="Migliaia 59 3 2 7" xfId="15078" xr:uid="{00000000-0005-0000-0000-0000AE4F0000}"/>
    <cellStyle name="Migliaia 59 3 3" xfId="4750" xr:uid="{00000000-0005-0000-0000-0000AF4F0000}"/>
    <cellStyle name="Migliaia 59 3 3 2" xfId="4751" xr:uid="{00000000-0005-0000-0000-0000B04F0000}"/>
    <cellStyle name="Migliaia 59 3 3 2 2" xfId="15086" xr:uid="{00000000-0005-0000-0000-0000B14F0000}"/>
    <cellStyle name="Migliaia 59 3 3 3" xfId="4752" xr:uid="{00000000-0005-0000-0000-0000B24F0000}"/>
    <cellStyle name="Migliaia 59 3 3 3 2" xfId="15087" xr:uid="{00000000-0005-0000-0000-0000B34F0000}"/>
    <cellStyle name="Migliaia 59 3 3 4" xfId="4753" xr:uid="{00000000-0005-0000-0000-0000B44F0000}"/>
    <cellStyle name="Migliaia 59 3 3 4 2" xfId="15088" xr:uid="{00000000-0005-0000-0000-0000B54F0000}"/>
    <cellStyle name="Migliaia 59 3 3 5" xfId="4754" xr:uid="{00000000-0005-0000-0000-0000B64F0000}"/>
    <cellStyle name="Migliaia 59 3 3 5 2" xfId="15089" xr:uid="{00000000-0005-0000-0000-0000B74F0000}"/>
    <cellStyle name="Migliaia 59 3 3 6" xfId="15085" xr:uid="{00000000-0005-0000-0000-0000B84F0000}"/>
    <cellStyle name="Migliaia 59 3 4" xfId="4755" xr:uid="{00000000-0005-0000-0000-0000B94F0000}"/>
    <cellStyle name="Migliaia 59 3 4 2" xfId="12384" xr:uid="{00000000-0005-0000-0000-0000BA4F0000}"/>
    <cellStyle name="Migliaia 59 3 4 3" xfId="12385" xr:uid="{00000000-0005-0000-0000-0000BB4F0000}"/>
    <cellStyle name="Migliaia 59 3 4 3 2" xfId="15841" xr:uid="{00000000-0005-0000-0000-0000BC4F0000}"/>
    <cellStyle name="Migliaia 59 3 4 3 2 2" xfId="21187" xr:uid="{00000000-0005-0000-0000-0000BD4F0000}"/>
    <cellStyle name="Migliaia 59 3 4 3 2 3" xfId="26489" xr:uid="{00000000-0005-0000-0000-0000BE4F0000}"/>
    <cellStyle name="Migliaia 59 3 4 3 3" xfId="18536" xr:uid="{00000000-0005-0000-0000-0000BF4F0000}"/>
    <cellStyle name="Migliaia 59 3 4 3 4" xfId="23838" xr:uid="{00000000-0005-0000-0000-0000C04F0000}"/>
    <cellStyle name="Migliaia 59 3 4 4" xfId="15090" xr:uid="{00000000-0005-0000-0000-0000C14F0000}"/>
    <cellStyle name="Migliaia 59 3 5" xfId="4756" xr:uid="{00000000-0005-0000-0000-0000C24F0000}"/>
    <cellStyle name="Migliaia 59 3 5 2" xfId="12386" xr:uid="{00000000-0005-0000-0000-0000C34F0000}"/>
    <cellStyle name="Migliaia 59 3 5 2 2" xfId="15842" xr:uid="{00000000-0005-0000-0000-0000C44F0000}"/>
    <cellStyle name="Migliaia 59 3 5 2 2 2" xfId="21188" xr:uid="{00000000-0005-0000-0000-0000C54F0000}"/>
    <cellStyle name="Migliaia 59 3 5 2 2 3" xfId="26490" xr:uid="{00000000-0005-0000-0000-0000C64F0000}"/>
    <cellStyle name="Migliaia 59 3 5 2 3" xfId="18537" xr:uid="{00000000-0005-0000-0000-0000C74F0000}"/>
    <cellStyle name="Migliaia 59 3 5 2 4" xfId="23839" xr:uid="{00000000-0005-0000-0000-0000C84F0000}"/>
    <cellStyle name="Migliaia 59 3 5 3" xfId="15091" xr:uid="{00000000-0005-0000-0000-0000C94F0000}"/>
    <cellStyle name="Migliaia 59 3 6" xfId="4757" xr:uid="{00000000-0005-0000-0000-0000CA4F0000}"/>
    <cellStyle name="Migliaia 59 3 6 2" xfId="15092" xr:uid="{00000000-0005-0000-0000-0000CB4F0000}"/>
    <cellStyle name="Migliaia 59 3 7" xfId="4758" xr:uid="{00000000-0005-0000-0000-0000CC4F0000}"/>
    <cellStyle name="Migliaia 59 3 7 2" xfId="15093" xr:uid="{00000000-0005-0000-0000-0000CD4F0000}"/>
    <cellStyle name="Migliaia 59 3 8" xfId="4759" xr:uid="{00000000-0005-0000-0000-0000CE4F0000}"/>
    <cellStyle name="Migliaia 59 3 8 2" xfId="15094" xr:uid="{00000000-0005-0000-0000-0000CF4F0000}"/>
    <cellStyle name="Migliaia 59 3 9" xfId="15077"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7" xr:uid="{00000000-0005-0000-0000-0000D44F0000}"/>
    <cellStyle name="Migliaia 59 4 2 3" xfId="4763" xr:uid="{00000000-0005-0000-0000-0000D54F0000}"/>
    <cellStyle name="Migliaia 59 4 2 3 2" xfId="15098" xr:uid="{00000000-0005-0000-0000-0000D64F0000}"/>
    <cellStyle name="Migliaia 59 4 2 4" xfId="15096" xr:uid="{00000000-0005-0000-0000-0000D74F0000}"/>
    <cellStyle name="Migliaia 59 4 3" xfId="4764" xr:uid="{00000000-0005-0000-0000-0000D84F0000}"/>
    <cellStyle name="Migliaia 59 4 3 2" xfId="15099" xr:uid="{00000000-0005-0000-0000-0000D94F0000}"/>
    <cellStyle name="Migliaia 59 4 4" xfId="4765" xr:uid="{00000000-0005-0000-0000-0000DA4F0000}"/>
    <cellStyle name="Migliaia 59 4 4 2" xfId="15100" xr:uid="{00000000-0005-0000-0000-0000DB4F0000}"/>
    <cellStyle name="Migliaia 59 4 5" xfId="4766" xr:uid="{00000000-0005-0000-0000-0000DC4F0000}"/>
    <cellStyle name="Migliaia 59 4 5 2" xfId="15101" xr:uid="{00000000-0005-0000-0000-0000DD4F0000}"/>
    <cellStyle name="Migliaia 59 4 6" xfId="4767" xr:uid="{00000000-0005-0000-0000-0000DE4F0000}"/>
    <cellStyle name="Migliaia 59 4 6 2" xfId="15102" xr:uid="{00000000-0005-0000-0000-0000DF4F0000}"/>
    <cellStyle name="Migliaia 59 4 7" xfId="4768" xr:uid="{00000000-0005-0000-0000-0000E04F0000}"/>
    <cellStyle name="Migliaia 59 4 7 2" xfId="15103" xr:uid="{00000000-0005-0000-0000-0000E14F0000}"/>
    <cellStyle name="Migliaia 59 4 8" xfId="15095" xr:uid="{00000000-0005-0000-0000-0000E24F0000}"/>
    <cellStyle name="Migliaia 59 5" xfId="4769" xr:uid="{00000000-0005-0000-0000-0000E34F0000}"/>
    <cellStyle name="Migliaia 59 5 2" xfId="4770" xr:uid="{00000000-0005-0000-0000-0000E44F0000}"/>
    <cellStyle name="Migliaia 59 5 2 2" xfId="15105" xr:uid="{00000000-0005-0000-0000-0000E54F0000}"/>
    <cellStyle name="Migliaia 59 5 3" xfId="4771" xr:uid="{00000000-0005-0000-0000-0000E64F0000}"/>
    <cellStyle name="Migliaia 59 5 3 2" xfId="15106" xr:uid="{00000000-0005-0000-0000-0000E74F0000}"/>
    <cellStyle name="Migliaia 59 5 4" xfId="4772" xr:uid="{00000000-0005-0000-0000-0000E84F0000}"/>
    <cellStyle name="Migliaia 59 5 4 2" xfId="15107" xr:uid="{00000000-0005-0000-0000-0000E94F0000}"/>
    <cellStyle name="Migliaia 59 5 5" xfId="4773" xr:uid="{00000000-0005-0000-0000-0000EA4F0000}"/>
    <cellStyle name="Migliaia 59 5 5 2" xfId="15108" xr:uid="{00000000-0005-0000-0000-0000EB4F0000}"/>
    <cellStyle name="Migliaia 59 5 6" xfId="4774" xr:uid="{00000000-0005-0000-0000-0000EC4F0000}"/>
    <cellStyle name="Migliaia 59 5 6 2" xfId="15109" xr:uid="{00000000-0005-0000-0000-0000ED4F0000}"/>
    <cellStyle name="Migliaia 59 5 7" xfId="15104" xr:uid="{00000000-0005-0000-0000-0000EE4F0000}"/>
    <cellStyle name="Migliaia 59 6" xfId="4775" xr:uid="{00000000-0005-0000-0000-0000EF4F0000}"/>
    <cellStyle name="Migliaia 59 6 2" xfId="12387" xr:uid="{00000000-0005-0000-0000-0000F04F0000}"/>
    <cellStyle name="Migliaia 59 6 3" xfId="12388" xr:uid="{00000000-0005-0000-0000-0000F14F0000}"/>
    <cellStyle name="Migliaia 59 6 3 2" xfId="15843" xr:uid="{00000000-0005-0000-0000-0000F24F0000}"/>
    <cellStyle name="Migliaia 59 6 3 2 2" xfId="21189" xr:uid="{00000000-0005-0000-0000-0000F34F0000}"/>
    <cellStyle name="Migliaia 59 6 3 2 3" xfId="26491" xr:uid="{00000000-0005-0000-0000-0000F44F0000}"/>
    <cellStyle name="Migliaia 59 6 3 3" xfId="18538" xr:uid="{00000000-0005-0000-0000-0000F54F0000}"/>
    <cellStyle name="Migliaia 59 6 3 4" xfId="23840" xr:uid="{00000000-0005-0000-0000-0000F64F0000}"/>
    <cellStyle name="Migliaia 59 6 4" xfId="15110" xr:uid="{00000000-0005-0000-0000-0000F74F0000}"/>
    <cellStyle name="Migliaia 59 7" xfId="4776" xr:uid="{00000000-0005-0000-0000-0000F84F0000}"/>
    <cellStyle name="Migliaia 59 7 2" xfId="12389" xr:uid="{00000000-0005-0000-0000-0000F94F0000}"/>
    <cellStyle name="Migliaia 59 7 2 2" xfId="15844" xr:uid="{00000000-0005-0000-0000-0000FA4F0000}"/>
    <cellStyle name="Migliaia 59 7 2 2 2" xfId="21190" xr:uid="{00000000-0005-0000-0000-0000FB4F0000}"/>
    <cellStyle name="Migliaia 59 7 2 2 3" xfId="26492" xr:uid="{00000000-0005-0000-0000-0000FC4F0000}"/>
    <cellStyle name="Migliaia 59 7 2 3" xfId="18539" xr:uid="{00000000-0005-0000-0000-0000FD4F0000}"/>
    <cellStyle name="Migliaia 59 7 2 4" xfId="23841" xr:uid="{00000000-0005-0000-0000-0000FE4F0000}"/>
    <cellStyle name="Migliaia 59 7 3" xfId="15111" xr:uid="{00000000-0005-0000-0000-0000FF4F0000}"/>
    <cellStyle name="Migliaia 59 8" xfId="4777" xr:uid="{00000000-0005-0000-0000-000000500000}"/>
    <cellStyle name="Migliaia 59 8 2" xfId="12390" xr:uid="{00000000-0005-0000-0000-000001500000}"/>
    <cellStyle name="Migliaia 59 8 2 2" xfId="15845" xr:uid="{00000000-0005-0000-0000-000002500000}"/>
    <cellStyle name="Migliaia 59 8 2 2 2" xfId="21191" xr:uid="{00000000-0005-0000-0000-000003500000}"/>
    <cellStyle name="Migliaia 59 8 2 2 3" xfId="26493" xr:uid="{00000000-0005-0000-0000-000004500000}"/>
    <cellStyle name="Migliaia 59 8 2 3" xfId="18540" xr:uid="{00000000-0005-0000-0000-000005500000}"/>
    <cellStyle name="Migliaia 59 8 2 4" xfId="23842" xr:uid="{00000000-0005-0000-0000-000006500000}"/>
    <cellStyle name="Migliaia 59 8 3" xfId="15112" xr:uid="{00000000-0005-0000-0000-000007500000}"/>
    <cellStyle name="Migliaia 59 9" xfId="4778" xr:uid="{00000000-0005-0000-0000-000008500000}"/>
    <cellStyle name="Migliaia 59 9 2" xfId="15113" xr:uid="{00000000-0005-0000-0000-000009500000}"/>
    <cellStyle name="Migliaia 6" xfId="360" xr:uid="{00000000-0005-0000-0000-00000A500000}"/>
    <cellStyle name="Migliaia 6 10" xfId="15114"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7" xr:uid="{00000000-0005-0000-0000-000010500000}"/>
    <cellStyle name="Migliaia 6 2 2 3" xfId="12391" xr:uid="{00000000-0005-0000-0000-000011500000}"/>
    <cellStyle name="Migliaia 6 2 2 3 2" xfId="15846" xr:uid="{00000000-0005-0000-0000-000012500000}"/>
    <cellStyle name="Migliaia 6 2 2 3 2 2" xfId="21192" xr:uid="{00000000-0005-0000-0000-000013500000}"/>
    <cellStyle name="Migliaia 6 2 2 3 2 3" xfId="26494" xr:uid="{00000000-0005-0000-0000-000014500000}"/>
    <cellStyle name="Migliaia 6 2 2 3 3" xfId="18541" xr:uid="{00000000-0005-0000-0000-000015500000}"/>
    <cellStyle name="Migliaia 6 2 2 3 4" xfId="23843" xr:uid="{00000000-0005-0000-0000-000016500000}"/>
    <cellStyle name="Migliaia 6 2 2 4" xfId="15116" xr:uid="{00000000-0005-0000-0000-000017500000}"/>
    <cellStyle name="Migliaia 6 2 3" xfId="4783" xr:uid="{00000000-0005-0000-0000-000018500000}"/>
    <cellStyle name="Migliaia 6 2 3 2" xfId="12392" xr:uid="{00000000-0005-0000-0000-000019500000}"/>
    <cellStyle name="Migliaia 6 2 3 2 2" xfId="15847" xr:uid="{00000000-0005-0000-0000-00001A500000}"/>
    <cellStyle name="Migliaia 6 2 3 2 2 2" xfId="21193" xr:uid="{00000000-0005-0000-0000-00001B500000}"/>
    <cellStyle name="Migliaia 6 2 3 2 2 3" xfId="26495" xr:uid="{00000000-0005-0000-0000-00001C500000}"/>
    <cellStyle name="Migliaia 6 2 3 2 3" xfId="18542" xr:uid="{00000000-0005-0000-0000-00001D500000}"/>
    <cellStyle name="Migliaia 6 2 3 2 4" xfId="23844" xr:uid="{00000000-0005-0000-0000-00001E500000}"/>
    <cellStyle name="Migliaia 6 2 3 3" xfId="15118" xr:uid="{00000000-0005-0000-0000-00001F500000}"/>
    <cellStyle name="Migliaia 6 2 4" xfId="4784" xr:uid="{00000000-0005-0000-0000-000020500000}"/>
    <cellStyle name="Migliaia 6 2 4 2" xfId="15119" xr:uid="{00000000-0005-0000-0000-000021500000}"/>
    <cellStyle name="Migliaia 6 2 5" xfId="4785" xr:uid="{00000000-0005-0000-0000-000022500000}"/>
    <cellStyle name="Migliaia 6 2 5 2" xfId="15120" xr:uid="{00000000-0005-0000-0000-000023500000}"/>
    <cellStyle name="Migliaia 6 2 6" xfId="4786" xr:uid="{00000000-0005-0000-0000-000024500000}"/>
    <cellStyle name="Migliaia 6 2 6 2" xfId="15121" xr:uid="{00000000-0005-0000-0000-000025500000}"/>
    <cellStyle name="Migliaia 6 2 7" xfId="15115"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5" xr:uid="{00000000-0005-0000-0000-00002C500000}"/>
    <cellStyle name="Migliaia 6 3 2 2 3" xfId="15124" xr:uid="{00000000-0005-0000-0000-00002D500000}"/>
    <cellStyle name="Migliaia 6 3 2 3" xfId="4791" xr:uid="{00000000-0005-0000-0000-00002E500000}"/>
    <cellStyle name="Migliaia 6 3 2 3 2" xfId="15126" xr:uid="{00000000-0005-0000-0000-00002F500000}"/>
    <cellStyle name="Migliaia 6 3 2 4" xfId="4792" xr:uid="{00000000-0005-0000-0000-000030500000}"/>
    <cellStyle name="Migliaia 6 3 2 4 2" xfId="15127" xr:uid="{00000000-0005-0000-0000-000031500000}"/>
    <cellStyle name="Migliaia 6 3 2 5" xfId="4793" xr:uid="{00000000-0005-0000-0000-000032500000}"/>
    <cellStyle name="Migliaia 6 3 2 5 2" xfId="15128" xr:uid="{00000000-0005-0000-0000-000033500000}"/>
    <cellStyle name="Migliaia 6 3 2 6" xfId="4794" xr:uid="{00000000-0005-0000-0000-000034500000}"/>
    <cellStyle name="Migliaia 6 3 2 6 2" xfId="15129" xr:uid="{00000000-0005-0000-0000-000035500000}"/>
    <cellStyle name="Migliaia 6 3 2 7" xfId="15123" xr:uid="{00000000-0005-0000-0000-000036500000}"/>
    <cellStyle name="Migliaia 6 3 3" xfId="4795" xr:uid="{00000000-0005-0000-0000-000037500000}"/>
    <cellStyle name="Migliaia 6 3 3 2" xfId="4796" xr:uid="{00000000-0005-0000-0000-000038500000}"/>
    <cellStyle name="Migliaia 6 3 3 2 2" xfId="15131" xr:uid="{00000000-0005-0000-0000-000039500000}"/>
    <cellStyle name="Migliaia 6 3 3 3" xfId="4797" xr:uid="{00000000-0005-0000-0000-00003A500000}"/>
    <cellStyle name="Migliaia 6 3 3 3 2" xfId="15132" xr:uid="{00000000-0005-0000-0000-00003B500000}"/>
    <cellStyle name="Migliaia 6 3 3 4" xfId="4798" xr:uid="{00000000-0005-0000-0000-00003C500000}"/>
    <cellStyle name="Migliaia 6 3 3 4 2" xfId="15133" xr:uid="{00000000-0005-0000-0000-00003D500000}"/>
    <cellStyle name="Migliaia 6 3 3 5" xfId="4799" xr:uid="{00000000-0005-0000-0000-00003E500000}"/>
    <cellStyle name="Migliaia 6 3 3 5 2" xfId="15134" xr:uid="{00000000-0005-0000-0000-00003F500000}"/>
    <cellStyle name="Migliaia 6 3 3 6" xfId="15130" xr:uid="{00000000-0005-0000-0000-000040500000}"/>
    <cellStyle name="Migliaia 6 3 4" xfId="4800" xr:uid="{00000000-0005-0000-0000-000041500000}"/>
    <cellStyle name="Migliaia 6 3 4 2" xfId="12393" xr:uid="{00000000-0005-0000-0000-000042500000}"/>
    <cellStyle name="Migliaia 6 3 4 3" xfId="12394" xr:uid="{00000000-0005-0000-0000-000043500000}"/>
    <cellStyle name="Migliaia 6 3 4 3 2" xfId="15848" xr:uid="{00000000-0005-0000-0000-000044500000}"/>
    <cellStyle name="Migliaia 6 3 4 3 2 2" xfId="21194" xr:uid="{00000000-0005-0000-0000-000045500000}"/>
    <cellStyle name="Migliaia 6 3 4 3 2 3" xfId="26496" xr:uid="{00000000-0005-0000-0000-000046500000}"/>
    <cellStyle name="Migliaia 6 3 4 3 3" xfId="18543" xr:uid="{00000000-0005-0000-0000-000047500000}"/>
    <cellStyle name="Migliaia 6 3 4 3 4" xfId="23845" xr:uid="{00000000-0005-0000-0000-000048500000}"/>
    <cellStyle name="Migliaia 6 3 4 4" xfId="15135" xr:uid="{00000000-0005-0000-0000-000049500000}"/>
    <cellStyle name="Migliaia 6 3 5" xfId="4801" xr:uid="{00000000-0005-0000-0000-00004A500000}"/>
    <cellStyle name="Migliaia 6 3 5 2" xfId="12395" xr:uid="{00000000-0005-0000-0000-00004B500000}"/>
    <cellStyle name="Migliaia 6 3 5 2 2" xfId="15849" xr:uid="{00000000-0005-0000-0000-00004C500000}"/>
    <cellStyle name="Migliaia 6 3 5 2 2 2" xfId="21195" xr:uid="{00000000-0005-0000-0000-00004D500000}"/>
    <cellStyle name="Migliaia 6 3 5 2 2 3" xfId="26497" xr:uid="{00000000-0005-0000-0000-00004E500000}"/>
    <cellStyle name="Migliaia 6 3 5 2 3" xfId="18544" xr:uid="{00000000-0005-0000-0000-00004F500000}"/>
    <cellStyle name="Migliaia 6 3 5 2 4" xfId="23846" xr:uid="{00000000-0005-0000-0000-000050500000}"/>
    <cellStyle name="Migliaia 6 3 5 3" xfId="15136" xr:uid="{00000000-0005-0000-0000-000051500000}"/>
    <cellStyle name="Migliaia 6 3 6" xfId="4802" xr:uid="{00000000-0005-0000-0000-000052500000}"/>
    <cellStyle name="Migliaia 6 3 6 2" xfId="15137" xr:uid="{00000000-0005-0000-0000-000053500000}"/>
    <cellStyle name="Migliaia 6 3 7" xfId="4803" xr:uid="{00000000-0005-0000-0000-000054500000}"/>
    <cellStyle name="Migliaia 6 3 7 2" xfId="15138" xr:uid="{00000000-0005-0000-0000-000055500000}"/>
    <cellStyle name="Migliaia 6 3 8" xfId="4804" xr:uid="{00000000-0005-0000-0000-000056500000}"/>
    <cellStyle name="Migliaia 6 3 8 2" xfId="15139" xr:uid="{00000000-0005-0000-0000-000057500000}"/>
    <cellStyle name="Migliaia 6 3 9" xfId="15122"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2" xr:uid="{00000000-0005-0000-0000-00005C500000}"/>
    <cellStyle name="Migliaia 6 4 2 3" xfId="4808" xr:uid="{00000000-0005-0000-0000-00005D500000}"/>
    <cellStyle name="Migliaia 6 4 2 3 2" xfId="15143" xr:uid="{00000000-0005-0000-0000-00005E500000}"/>
    <cellStyle name="Migliaia 6 4 2 4" xfId="15141" xr:uid="{00000000-0005-0000-0000-00005F500000}"/>
    <cellStyle name="Migliaia 6 4 3" xfId="4809" xr:uid="{00000000-0005-0000-0000-000060500000}"/>
    <cellStyle name="Migliaia 6 4 3 2" xfId="15144" xr:uid="{00000000-0005-0000-0000-000061500000}"/>
    <cellStyle name="Migliaia 6 4 4" xfId="4810" xr:uid="{00000000-0005-0000-0000-000062500000}"/>
    <cellStyle name="Migliaia 6 4 4 2" xfId="15145" xr:uid="{00000000-0005-0000-0000-000063500000}"/>
    <cellStyle name="Migliaia 6 4 5" xfId="4811" xr:uid="{00000000-0005-0000-0000-000064500000}"/>
    <cellStyle name="Migliaia 6 4 5 2" xfId="15146" xr:uid="{00000000-0005-0000-0000-000065500000}"/>
    <cellStyle name="Migliaia 6 4 6" xfId="4812" xr:uid="{00000000-0005-0000-0000-000066500000}"/>
    <cellStyle name="Migliaia 6 4 6 2" xfId="15147" xr:uid="{00000000-0005-0000-0000-000067500000}"/>
    <cellStyle name="Migliaia 6 4 7" xfId="4813" xr:uid="{00000000-0005-0000-0000-000068500000}"/>
    <cellStyle name="Migliaia 6 4 7 2" xfId="15148" xr:uid="{00000000-0005-0000-0000-000069500000}"/>
    <cellStyle name="Migliaia 6 4 8" xfId="15140" xr:uid="{00000000-0005-0000-0000-00006A500000}"/>
    <cellStyle name="Migliaia 6 5" xfId="4814" xr:uid="{00000000-0005-0000-0000-00006B500000}"/>
    <cellStyle name="Migliaia 6 5 2" xfId="4815" xr:uid="{00000000-0005-0000-0000-00006C500000}"/>
    <cellStyle name="Migliaia 6 5 2 2" xfId="15150" xr:uid="{00000000-0005-0000-0000-00006D500000}"/>
    <cellStyle name="Migliaia 6 5 3" xfId="4816" xr:uid="{00000000-0005-0000-0000-00006E500000}"/>
    <cellStyle name="Migliaia 6 5 3 2" xfId="15151" xr:uid="{00000000-0005-0000-0000-00006F500000}"/>
    <cellStyle name="Migliaia 6 5 4" xfId="4817" xr:uid="{00000000-0005-0000-0000-000070500000}"/>
    <cellStyle name="Migliaia 6 5 4 2" xfId="15152" xr:uid="{00000000-0005-0000-0000-000071500000}"/>
    <cellStyle name="Migliaia 6 5 5" xfId="4818" xr:uid="{00000000-0005-0000-0000-000072500000}"/>
    <cellStyle name="Migliaia 6 5 5 2" xfId="15153" xr:uid="{00000000-0005-0000-0000-000073500000}"/>
    <cellStyle name="Migliaia 6 5 6" xfId="4819" xr:uid="{00000000-0005-0000-0000-000074500000}"/>
    <cellStyle name="Migliaia 6 5 6 2" xfId="15154" xr:uid="{00000000-0005-0000-0000-000075500000}"/>
    <cellStyle name="Migliaia 6 5 7" xfId="15149" xr:uid="{00000000-0005-0000-0000-000076500000}"/>
    <cellStyle name="Migliaia 6 6" xfId="4820" xr:uid="{00000000-0005-0000-0000-000077500000}"/>
    <cellStyle name="Migliaia 6 6 2" xfId="12396" xr:uid="{00000000-0005-0000-0000-000078500000}"/>
    <cellStyle name="Migliaia 6 6 3" xfId="12397" xr:uid="{00000000-0005-0000-0000-000079500000}"/>
    <cellStyle name="Migliaia 6 6 3 2" xfId="15850" xr:uid="{00000000-0005-0000-0000-00007A500000}"/>
    <cellStyle name="Migliaia 6 6 3 2 2" xfId="21196" xr:uid="{00000000-0005-0000-0000-00007B500000}"/>
    <cellStyle name="Migliaia 6 6 3 2 3" xfId="26498" xr:uid="{00000000-0005-0000-0000-00007C500000}"/>
    <cellStyle name="Migliaia 6 6 3 3" xfId="18545" xr:uid="{00000000-0005-0000-0000-00007D500000}"/>
    <cellStyle name="Migliaia 6 6 3 4" xfId="23847" xr:uid="{00000000-0005-0000-0000-00007E500000}"/>
    <cellStyle name="Migliaia 6 6 4" xfId="15155" xr:uid="{00000000-0005-0000-0000-00007F500000}"/>
    <cellStyle name="Migliaia 6 7" xfId="4821" xr:uid="{00000000-0005-0000-0000-000080500000}"/>
    <cellStyle name="Migliaia 6 7 2" xfId="12398" xr:uid="{00000000-0005-0000-0000-000081500000}"/>
    <cellStyle name="Migliaia 6 7 2 2" xfId="15851" xr:uid="{00000000-0005-0000-0000-000082500000}"/>
    <cellStyle name="Migliaia 6 7 2 2 2" xfId="21197" xr:uid="{00000000-0005-0000-0000-000083500000}"/>
    <cellStyle name="Migliaia 6 7 2 2 3" xfId="26499" xr:uid="{00000000-0005-0000-0000-000084500000}"/>
    <cellStyle name="Migliaia 6 7 2 3" xfId="18546" xr:uid="{00000000-0005-0000-0000-000085500000}"/>
    <cellStyle name="Migliaia 6 7 2 4" xfId="23848" xr:uid="{00000000-0005-0000-0000-000086500000}"/>
    <cellStyle name="Migliaia 6 7 3" xfId="15156" xr:uid="{00000000-0005-0000-0000-000087500000}"/>
    <cellStyle name="Migliaia 6 8" xfId="4822" xr:uid="{00000000-0005-0000-0000-000088500000}"/>
    <cellStyle name="Migliaia 6 8 2" xfId="12399" xr:uid="{00000000-0005-0000-0000-000089500000}"/>
    <cellStyle name="Migliaia 6 8 2 2" xfId="15852" xr:uid="{00000000-0005-0000-0000-00008A500000}"/>
    <cellStyle name="Migliaia 6 8 2 2 2" xfId="21198" xr:uid="{00000000-0005-0000-0000-00008B500000}"/>
    <cellStyle name="Migliaia 6 8 2 2 3" xfId="26500" xr:uid="{00000000-0005-0000-0000-00008C500000}"/>
    <cellStyle name="Migliaia 6 8 2 3" xfId="18547" xr:uid="{00000000-0005-0000-0000-00008D500000}"/>
    <cellStyle name="Migliaia 6 8 2 4" xfId="23849" xr:uid="{00000000-0005-0000-0000-00008E500000}"/>
    <cellStyle name="Migliaia 6 8 3" xfId="15157" xr:uid="{00000000-0005-0000-0000-00008F500000}"/>
    <cellStyle name="Migliaia 6 9" xfId="4823" xr:uid="{00000000-0005-0000-0000-000090500000}"/>
    <cellStyle name="Migliaia 6 9 2" xfId="15158" xr:uid="{00000000-0005-0000-0000-000091500000}"/>
    <cellStyle name="Migliaia 60" xfId="362" xr:uid="{00000000-0005-0000-0000-000092500000}"/>
    <cellStyle name="Migliaia 60 10" xfId="15159"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2" xr:uid="{00000000-0005-0000-0000-000098500000}"/>
    <cellStyle name="Migliaia 60 2 2 3" xfId="12400" xr:uid="{00000000-0005-0000-0000-000099500000}"/>
    <cellStyle name="Migliaia 60 2 2 3 2" xfId="15853" xr:uid="{00000000-0005-0000-0000-00009A500000}"/>
    <cellStyle name="Migliaia 60 2 2 3 2 2" xfId="21199" xr:uid="{00000000-0005-0000-0000-00009B500000}"/>
    <cellStyle name="Migliaia 60 2 2 3 2 3" xfId="26501" xr:uid="{00000000-0005-0000-0000-00009C500000}"/>
    <cellStyle name="Migliaia 60 2 2 3 3" xfId="18548" xr:uid="{00000000-0005-0000-0000-00009D500000}"/>
    <cellStyle name="Migliaia 60 2 2 3 4" xfId="23850" xr:uid="{00000000-0005-0000-0000-00009E500000}"/>
    <cellStyle name="Migliaia 60 2 2 4" xfId="15161" xr:uid="{00000000-0005-0000-0000-00009F500000}"/>
    <cellStyle name="Migliaia 60 2 3" xfId="4828" xr:uid="{00000000-0005-0000-0000-0000A0500000}"/>
    <cellStyle name="Migliaia 60 2 3 2" xfId="12401" xr:uid="{00000000-0005-0000-0000-0000A1500000}"/>
    <cellStyle name="Migliaia 60 2 3 2 2" xfId="15854" xr:uid="{00000000-0005-0000-0000-0000A2500000}"/>
    <cellStyle name="Migliaia 60 2 3 2 2 2" xfId="21200" xr:uid="{00000000-0005-0000-0000-0000A3500000}"/>
    <cellStyle name="Migliaia 60 2 3 2 2 3" xfId="26502" xr:uid="{00000000-0005-0000-0000-0000A4500000}"/>
    <cellStyle name="Migliaia 60 2 3 2 3" xfId="18549" xr:uid="{00000000-0005-0000-0000-0000A5500000}"/>
    <cellStyle name="Migliaia 60 2 3 2 4" xfId="23851" xr:uid="{00000000-0005-0000-0000-0000A6500000}"/>
    <cellStyle name="Migliaia 60 2 3 3" xfId="15163" xr:uid="{00000000-0005-0000-0000-0000A7500000}"/>
    <cellStyle name="Migliaia 60 2 4" xfId="4829" xr:uid="{00000000-0005-0000-0000-0000A8500000}"/>
    <cellStyle name="Migliaia 60 2 4 2" xfId="15164" xr:uid="{00000000-0005-0000-0000-0000A9500000}"/>
    <cellStyle name="Migliaia 60 2 5" xfId="4830" xr:uid="{00000000-0005-0000-0000-0000AA500000}"/>
    <cellStyle name="Migliaia 60 2 5 2" xfId="15165" xr:uid="{00000000-0005-0000-0000-0000AB500000}"/>
    <cellStyle name="Migliaia 60 2 6" xfId="4831" xr:uid="{00000000-0005-0000-0000-0000AC500000}"/>
    <cellStyle name="Migliaia 60 2 6 2" xfId="15166" xr:uid="{00000000-0005-0000-0000-0000AD500000}"/>
    <cellStyle name="Migliaia 60 2 7" xfId="15160"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70" xr:uid="{00000000-0005-0000-0000-0000B4500000}"/>
    <cellStyle name="Migliaia 60 3 2 2 3" xfId="15169" xr:uid="{00000000-0005-0000-0000-0000B5500000}"/>
    <cellStyle name="Migliaia 60 3 2 3" xfId="4836" xr:uid="{00000000-0005-0000-0000-0000B6500000}"/>
    <cellStyle name="Migliaia 60 3 2 3 2" xfId="15171" xr:uid="{00000000-0005-0000-0000-0000B7500000}"/>
    <cellStyle name="Migliaia 60 3 2 4" xfId="4837" xr:uid="{00000000-0005-0000-0000-0000B8500000}"/>
    <cellStyle name="Migliaia 60 3 2 4 2" xfId="15172" xr:uid="{00000000-0005-0000-0000-0000B9500000}"/>
    <cellStyle name="Migliaia 60 3 2 5" xfId="4838" xr:uid="{00000000-0005-0000-0000-0000BA500000}"/>
    <cellStyle name="Migliaia 60 3 2 5 2" xfId="15173" xr:uid="{00000000-0005-0000-0000-0000BB500000}"/>
    <cellStyle name="Migliaia 60 3 2 6" xfId="4839" xr:uid="{00000000-0005-0000-0000-0000BC500000}"/>
    <cellStyle name="Migliaia 60 3 2 6 2" xfId="15174" xr:uid="{00000000-0005-0000-0000-0000BD500000}"/>
    <cellStyle name="Migliaia 60 3 2 7" xfId="15168" xr:uid="{00000000-0005-0000-0000-0000BE500000}"/>
    <cellStyle name="Migliaia 60 3 3" xfId="4840" xr:uid="{00000000-0005-0000-0000-0000BF500000}"/>
    <cellStyle name="Migliaia 60 3 3 2" xfId="4841" xr:uid="{00000000-0005-0000-0000-0000C0500000}"/>
    <cellStyle name="Migliaia 60 3 3 2 2" xfId="15176" xr:uid="{00000000-0005-0000-0000-0000C1500000}"/>
    <cellStyle name="Migliaia 60 3 3 3" xfId="4842" xr:uid="{00000000-0005-0000-0000-0000C2500000}"/>
    <cellStyle name="Migliaia 60 3 3 3 2" xfId="15177" xr:uid="{00000000-0005-0000-0000-0000C3500000}"/>
    <cellStyle name="Migliaia 60 3 3 4" xfId="4843" xr:uid="{00000000-0005-0000-0000-0000C4500000}"/>
    <cellStyle name="Migliaia 60 3 3 4 2" xfId="15178" xr:uid="{00000000-0005-0000-0000-0000C5500000}"/>
    <cellStyle name="Migliaia 60 3 3 5" xfId="4844" xr:uid="{00000000-0005-0000-0000-0000C6500000}"/>
    <cellStyle name="Migliaia 60 3 3 5 2" xfId="15179" xr:uid="{00000000-0005-0000-0000-0000C7500000}"/>
    <cellStyle name="Migliaia 60 3 3 6" xfId="15175" xr:uid="{00000000-0005-0000-0000-0000C8500000}"/>
    <cellStyle name="Migliaia 60 3 4" xfId="4845" xr:uid="{00000000-0005-0000-0000-0000C9500000}"/>
    <cellStyle name="Migliaia 60 3 4 2" xfId="12402" xr:uid="{00000000-0005-0000-0000-0000CA500000}"/>
    <cellStyle name="Migliaia 60 3 4 3" xfId="12403" xr:uid="{00000000-0005-0000-0000-0000CB500000}"/>
    <cellStyle name="Migliaia 60 3 4 3 2" xfId="15855" xr:uid="{00000000-0005-0000-0000-0000CC500000}"/>
    <cellStyle name="Migliaia 60 3 4 3 2 2" xfId="21201" xr:uid="{00000000-0005-0000-0000-0000CD500000}"/>
    <cellStyle name="Migliaia 60 3 4 3 2 3" xfId="26503" xr:uid="{00000000-0005-0000-0000-0000CE500000}"/>
    <cellStyle name="Migliaia 60 3 4 3 3" xfId="18550" xr:uid="{00000000-0005-0000-0000-0000CF500000}"/>
    <cellStyle name="Migliaia 60 3 4 3 4" xfId="23852" xr:uid="{00000000-0005-0000-0000-0000D0500000}"/>
    <cellStyle name="Migliaia 60 3 4 4" xfId="15180" xr:uid="{00000000-0005-0000-0000-0000D1500000}"/>
    <cellStyle name="Migliaia 60 3 5" xfId="4846" xr:uid="{00000000-0005-0000-0000-0000D2500000}"/>
    <cellStyle name="Migliaia 60 3 5 2" xfId="12404" xr:uid="{00000000-0005-0000-0000-0000D3500000}"/>
    <cellStyle name="Migliaia 60 3 5 2 2" xfId="15856" xr:uid="{00000000-0005-0000-0000-0000D4500000}"/>
    <cellStyle name="Migliaia 60 3 5 2 2 2" xfId="21202" xr:uid="{00000000-0005-0000-0000-0000D5500000}"/>
    <cellStyle name="Migliaia 60 3 5 2 2 3" xfId="26504" xr:uid="{00000000-0005-0000-0000-0000D6500000}"/>
    <cellStyle name="Migliaia 60 3 5 2 3" xfId="18551" xr:uid="{00000000-0005-0000-0000-0000D7500000}"/>
    <cellStyle name="Migliaia 60 3 5 2 4" xfId="23853" xr:uid="{00000000-0005-0000-0000-0000D8500000}"/>
    <cellStyle name="Migliaia 60 3 5 3" xfId="15181" xr:uid="{00000000-0005-0000-0000-0000D9500000}"/>
    <cellStyle name="Migliaia 60 3 6" xfId="4847" xr:uid="{00000000-0005-0000-0000-0000DA500000}"/>
    <cellStyle name="Migliaia 60 3 6 2" xfId="15182" xr:uid="{00000000-0005-0000-0000-0000DB500000}"/>
    <cellStyle name="Migliaia 60 3 7" xfId="4848" xr:uid="{00000000-0005-0000-0000-0000DC500000}"/>
    <cellStyle name="Migliaia 60 3 7 2" xfId="15183" xr:uid="{00000000-0005-0000-0000-0000DD500000}"/>
    <cellStyle name="Migliaia 60 3 8" xfId="4849" xr:uid="{00000000-0005-0000-0000-0000DE500000}"/>
    <cellStyle name="Migliaia 60 3 8 2" xfId="15184" xr:uid="{00000000-0005-0000-0000-0000DF500000}"/>
    <cellStyle name="Migliaia 60 3 9" xfId="15167"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7" xr:uid="{00000000-0005-0000-0000-0000E4500000}"/>
    <cellStyle name="Migliaia 60 4 2 3" xfId="4853" xr:uid="{00000000-0005-0000-0000-0000E5500000}"/>
    <cellStyle name="Migliaia 60 4 2 3 2" xfId="15188" xr:uid="{00000000-0005-0000-0000-0000E6500000}"/>
    <cellStyle name="Migliaia 60 4 2 4" xfId="15186" xr:uid="{00000000-0005-0000-0000-0000E7500000}"/>
    <cellStyle name="Migliaia 60 4 3" xfId="4854" xr:uid="{00000000-0005-0000-0000-0000E8500000}"/>
    <cellStyle name="Migliaia 60 4 3 2" xfId="15189" xr:uid="{00000000-0005-0000-0000-0000E9500000}"/>
    <cellStyle name="Migliaia 60 4 4" xfId="4855" xr:uid="{00000000-0005-0000-0000-0000EA500000}"/>
    <cellStyle name="Migliaia 60 4 4 2" xfId="15190" xr:uid="{00000000-0005-0000-0000-0000EB500000}"/>
    <cellStyle name="Migliaia 60 4 5" xfId="4856" xr:uid="{00000000-0005-0000-0000-0000EC500000}"/>
    <cellStyle name="Migliaia 60 4 5 2" xfId="15191" xr:uid="{00000000-0005-0000-0000-0000ED500000}"/>
    <cellStyle name="Migliaia 60 4 6" xfId="4857" xr:uid="{00000000-0005-0000-0000-0000EE500000}"/>
    <cellStyle name="Migliaia 60 4 6 2" xfId="15192" xr:uid="{00000000-0005-0000-0000-0000EF500000}"/>
    <cellStyle name="Migliaia 60 4 7" xfId="4858" xr:uid="{00000000-0005-0000-0000-0000F0500000}"/>
    <cellStyle name="Migliaia 60 4 7 2" xfId="15193" xr:uid="{00000000-0005-0000-0000-0000F1500000}"/>
    <cellStyle name="Migliaia 60 4 8" xfId="15185" xr:uid="{00000000-0005-0000-0000-0000F2500000}"/>
    <cellStyle name="Migliaia 60 5" xfId="4859" xr:uid="{00000000-0005-0000-0000-0000F3500000}"/>
    <cellStyle name="Migliaia 60 5 2" xfId="4860" xr:uid="{00000000-0005-0000-0000-0000F4500000}"/>
    <cellStyle name="Migliaia 60 5 2 2" xfId="15195" xr:uid="{00000000-0005-0000-0000-0000F5500000}"/>
    <cellStyle name="Migliaia 60 5 3" xfId="4861" xr:uid="{00000000-0005-0000-0000-0000F6500000}"/>
    <cellStyle name="Migliaia 60 5 3 2" xfId="15196" xr:uid="{00000000-0005-0000-0000-0000F7500000}"/>
    <cellStyle name="Migliaia 60 5 4" xfId="4862" xr:uid="{00000000-0005-0000-0000-0000F8500000}"/>
    <cellStyle name="Migliaia 60 5 4 2" xfId="15197" xr:uid="{00000000-0005-0000-0000-0000F9500000}"/>
    <cellStyle name="Migliaia 60 5 5" xfId="4863" xr:uid="{00000000-0005-0000-0000-0000FA500000}"/>
    <cellStyle name="Migliaia 60 5 5 2" xfId="15198" xr:uid="{00000000-0005-0000-0000-0000FB500000}"/>
    <cellStyle name="Migliaia 60 5 6" xfId="4864" xr:uid="{00000000-0005-0000-0000-0000FC500000}"/>
    <cellStyle name="Migliaia 60 5 6 2" xfId="15199" xr:uid="{00000000-0005-0000-0000-0000FD500000}"/>
    <cellStyle name="Migliaia 60 5 7" xfId="15194" xr:uid="{00000000-0005-0000-0000-0000FE500000}"/>
    <cellStyle name="Migliaia 60 6" xfId="4865" xr:uid="{00000000-0005-0000-0000-0000FF500000}"/>
    <cellStyle name="Migliaia 60 6 2" xfId="12405" xr:uid="{00000000-0005-0000-0000-000000510000}"/>
    <cellStyle name="Migliaia 60 6 3" xfId="12406" xr:uid="{00000000-0005-0000-0000-000001510000}"/>
    <cellStyle name="Migliaia 60 6 3 2" xfId="15857" xr:uid="{00000000-0005-0000-0000-000002510000}"/>
    <cellStyle name="Migliaia 60 6 3 2 2" xfId="21203" xr:uid="{00000000-0005-0000-0000-000003510000}"/>
    <cellStyle name="Migliaia 60 6 3 2 3" xfId="26505" xr:uid="{00000000-0005-0000-0000-000004510000}"/>
    <cellStyle name="Migliaia 60 6 3 3" xfId="18552" xr:uid="{00000000-0005-0000-0000-000005510000}"/>
    <cellStyle name="Migliaia 60 6 3 4" xfId="23854" xr:uid="{00000000-0005-0000-0000-000006510000}"/>
    <cellStyle name="Migliaia 60 6 4" xfId="15200" xr:uid="{00000000-0005-0000-0000-000007510000}"/>
    <cellStyle name="Migliaia 60 7" xfId="4866" xr:uid="{00000000-0005-0000-0000-000008510000}"/>
    <cellStyle name="Migliaia 60 7 2" xfId="12407" xr:uid="{00000000-0005-0000-0000-000009510000}"/>
    <cellStyle name="Migliaia 60 7 2 2" xfId="15858" xr:uid="{00000000-0005-0000-0000-00000A510000}"/>
    <cellStyle name="Migliaia 60 7 2 2 2" xfId="21204" xr:uid="{00000000-0005-0000-0000-00000B510000}"/>
    <cellStyle name="Migliaia 60 7 2 2 3" xfId="26506" xr:uid="{00000000-0005-0000-0000-00000C510000}"/>
    <cellStyle name="Migliaia 60 7 2 3" xfId="18553" xr:uid="{00000000-0005-0000-0000-00000D510000}"/>
    <cellStyle name="Migliaia 60 7 2 4" xfId="23855" xr:uid="{00000000-0005-0000-0000-00000E510000}"/>
    <cellStyle name="Migliaia 60 7 3" xfId="15201" xr:uid="{00000000-0005-0000-0000-00000F510000}"/>
    <cellStyle name="Migliaia 60 8" xfId="4867" xr:uid="{00000000-0005-0000-0000-000010510000}"/>
    <cellStyle name="Migliaia 60 8 2" xfId="12408" xr:uid="{00000000-0005-0000-0000-000011510000}"/>
    <cellStyle name="Migliaia 60 8 2 2" xfId="15859" xr:uid="{00000000-0005-0000-0000-000012510000}"/>
    <cellStyle name="Migliaia 60 8 2 2 2" xfId="21205" xr:uid="{00000000-0005-0000-0000-000013510000}"/>
    <cellStyle name="Migliaia 60 8 2 2 3" xfId="26507" xr:uid="{00000000-0005-0000-0000-000014510000}"/>
    <cellStyle name="Migliaia 60 8 2 3" xfId="18554" xr:uid="{00000000-0005-0000-0000-000015510000}"/>
    <cellStyle name="Migliaia 60 8 2 4" xfId="23856" xr:uid="{00000000-0005-0000-0000-000016510000}"/>
    <cellStyle name="Migliaia 60 8 3" xfId="15202" xr:uid="{00000000-0005-0000-0000-000017510000}"/>
    <cellStyle name="Migliaia 60 9" xfId="4868" xr:uid="{00000000-0005-0000-0000-000018510000}"/>
    <cellStyle name="Migliaia 60 9 2" xfId="15203" xr:uid="{00000000-0005-0000-0000-000019510000}"/>
    <cellStyle name="Migliaia 61" xfId="364" xr:uid="{00000000-0005-0000-0000-00001A510000}"/>
    <cellStyle name="Migliaia 61 10" xfId="15204"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7" xr:uid="{00000000-0005-0000-0000-000020510000}"/>
    <cellStyle name="Migliaia 61 2 2 3" xfId="12409" xr:uid="{00000000-0005-0000-0000-000021510000}"/>
    <cellStyle name="Migliaia 61 2 2 3 2" xfId="15860" xr:uid="{00000000-0005-0000-0000-000022510000}"/>
    <cellStyle name="Migliaia 61 2 2 3 2 2" xfId="21206" xr:uid="{00000000-0005-0000-0000-000023510000}"/>
    <cellStyle name="Migliaia 61 2 2 3 2 3" xfId="26508" xr:uid="{00000000-0005-0000-0000-000024510000}"/>
    <cellStyle name="Migliaia 61 2 2 3 3" xfId="18555" xr:uid="{00000000-0005-0000-0000-000025510000}"/>
    <cellStyle name="Migliaia 61 2 2 3 4" xfId="23857" xr:uid="{00000000-0005-0000-0000-000026510000}"/>
    <cellStyle name="Migliaia 61 2 2 4" xfId="15206" xr:uid="{00000000-0005-0000-0000-000027510000}"/>
    <cellStyle name="Migliaia 61 2 3" xfId="4873" xr:uid="{00000000-0005-0000-0000-000028510000}"/>
    <cellStyle name="Migliaia 61 2 3 2" xfId="12410" xr:uid="{00000000-0005-0000-0000-000029510000}"/>
    <cellStyle name="Migliaia 61 2 3 2 2" xfId="15861" xr:uid="{00000000-0005-0000-0000-00002A510000}"/>
    <cellStyle name="Migliaia 61 2 3 2 2 2" xfId="21207" xr:uid="{00000000-0005-0000-0000-00002B510000}"/>
    <cellStyle name="Migliaia 61 2 3 2 2 3" xfId="26509" xr:uid="{00000000-0005-0000-0000-00002C510000}"/>
    <cellStyle name="Migliaia 61 2 3 2 3" xfId="18556" xr:uid="{00000000-0005-0000-0000-00002D510000}"/>
    <cellStyle name="Migliaia 61 2 3 2 4" xfId="23858" xr:uid="{00000000-0005-0000-0000-00002E510000}"/>
    <cellStyle name="Migliaia 61 2 3 3" xfId="15208" xr:uid="{00000000-0005-0000-0000-00002F510000}"/>
    <cellStyle name="Migliaia 61 2 4" xfId="4874" xr:uid="{00000000-0005-0000-0000-000030510000}"/>
    <cellStyle name="Migliaia 61 2 4 2" xfId="15209" xr:uid="{00000000-0005-0000-0000-000031510000}"/>
    <cellStyle name="Migliaia 61 2 5" xfId="4875" xr:uid="{00000000-0005-0000-0000-000032510000}"/>
    <cellStyle name="Migliaia 61 2 5 2" xfId="15210" xr:uid="{00000000-0005-0000-0000-000033510000}"/>
    <cellStyle name="Migliaia 61 2 6" xfId="4876" xr:uid="{00000000-0005-0000-0000-000034510000}"/>
    <cellStyle name="Migliaia 61 2 6 2" xfId="15211" xr:uid="{00000000-0005-0000-0000-000035510000}"/>
    <cellStyle name="Migliaia 61 2 7" xfId="15205"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5" xr:uid="{00000000-0005-0000-0000-00003C510000}"/>
    <cellStyle name="Migliaia 61 3 2 2 3" xfId="15214" xr:uid="{00000000-0005-0000-0000-00003D510000}"/>
    <cellStyle name="Migliaia 61 3 2 3" xfId="4881" xr:uid="{00000000-0005-0000-0000-00003E510000}"/>
    <cellStyle name="Migliaia 61 3 2 3 2" xfId="15216" xr:uid="{00000000-0005-0000-0000-00003F510000}"/>
    <cellStyle name="Migliaia 61 3 2 4" xfId="4882" xr:uid="{00000000-0005-0000-0000-000040510000}"/>
    <cellStyle name="Migliaia 61 3 2 4 2" xfId="15217" xr:uid="{00000000-0005-0000-0000-000041510000}"/>
    <cellStyle name="Migliaia 61 3 2 5" xfId="4883" xr:uid="{00000000-0005-0000-0000-000042510000}"/>
    <cellStyle name="Migliaia 61 3 2 5 2" xfId="15218" xr:uid="{00000000-0005-0000-0000-000043510000}"/>
    <cellStyle name="Migliaia 61 3 2 6" xfId="4884" xr:uid="{00000000-0005-0000-0000-000044510000}"/>
    <cellStyle name="Migliaia 61 3 2 6 2" xfId="15219" xr:uid="{00000000-0005-0000-0000-000045510000}"/>
    <cellStyle name="Migliaia 61 3 2 7" xfId="15213" xr:uid="{00000000-0005-0000-0000-000046510000}"/>
    <cellStyle name="Migliaia 61 3 3" xfId="4885" xr:uid="{00000000-0005-0000-0000-000047510000}"/>
    <cellStyle name="Migliaia 61 3 3 2" xfId="4886" xr:uid="{00000000-0005-0000-0000-000048510000}"/>
    <cellStyle name="Migliaia 61 3 3 2 2" xfId="15221" xr:uid="{00000000-0005-0000-0000-000049510000}"/>
    <cellStyle name="Migliaia 61 3 3 3" xfId="4887" xr:uid="{00000000-0005-0000-0000-00004A510000}"/>
    <cellStyle name="Migliaia 61 3 3 3 2" xfId="15222" xr:uid="{00000000-0005-0000-0000-00004B510000}"/>
    <cellStyle name="Migliaia 61 3 3 4" xfId="4888" xr:uid="{00000000-0005-0000-0000-00004C510000}"/>
    <cellStyle name="Migliaia 61 3 3 4 2" xfId="15223" xr:uid="{00000000-0005-0000-0000-00004D510000}"/>
    <cellStyle name="Migliaia 61 3 3 5" xfId="4889" xr:uid="{00000000-0005-0000-0000-00004E510000}"/>
    <cellStyle name="Migliaia 61 3 3 5 2" xfId="15224" xr:uid="{00000000-0005-0000-0000-00004F510000}"/>
    <cellStyle name="Migliaia 61 3 3 6" xfId="15220" xr:uid="{00000000-0005-0000-0000-000050510000}"/>
    <cellStyle name="Migliaia 61 3 4" xfId="4890" xr:uid="{00000000-0005-0000-0000-000051510000}"/>
    <cellStyle name="Migliaia 61 3 4 2" xfId="12411" xr:uid="{00000000-0005-0000-0000-000052510000}"/>
    <cellStyle name="Migliaia 61 3 4 3" xfId="12412" xr:uid="{00000000-0005-0000-0000-000053510000}"/>
    <cellStyle name="Migliaia 61 3 4 3 2" xfId="15862" xr:uid="{00000000-0005-0000-0000-000054510000}"/>
    <cellStyle name="Migliaia 61 3 4 3 2 2" xfId="21208" xr:uid="{00000000-0005-0000-0000-000055510000}"/>
    <cellStyle name="Migliaia 61 3 4 3 2 3" xfId="26510" xr:uid="{00000000-0005-0000-0000-000056510000}"/>
    <cellStyle name="Migliaia 61 3 4 3 3" xfId="18557" xr:uid="{00000000-0005-0000-0000-000057510000}"/>
    <cellStyle name="Migliaia 61 3 4 3 4" xfId="23859" xr:uid="{00000000-0005-0000-0000-000058510000}"/>
    <cellStyle name="Migliaia 61 3 4 4" xfId="15225" xr:uid="{00000000-0005-0000-0000-000059510000}"/>
    <cellStyle name="Migliaia 61 3 5" xfId="4891" xr:uid="{00000000-0005-0000-0000-00005A510000}"/>
    <cellStyle name="Migliaia 61 3 5 2" xfId="12413" xr:uid="{00000000-0005-0000-0000-00005B510000}"/>
    <cellStyle name="Migliaia 61 3 5 2 2" xfId="15863" xr:uid="{00000000-0005-0000-0000-00005C510000}"/>
    <cellStyle name="Migliaia 61 3 5 2 2 2" xfId="21209" xr:uid="{00000000-0005-0000-0000-00005D510000}"/>
    <cellStyle name="Migliaia 61 3 5 2 2 3" xfId="26511" xr:uid="{00000000-0005-0000-0000-00005E510000}"/>
    <cellStyle name="Migliaia 61 3 5 2 3" xfId="18558" xr:uid="{00000000-0005-0000-0000-00005F510000}"/>
    <cellStyle name="Migliaia 61 3 5 2 4" xfId="23860" xr:uid="{00000000-0005-0000-0000-000060510000}"/>
    <cellStyle name="Migliaia 61 3 5 3" xfId="15226" xr:uid="{00000000-0005-0000-0000-000061510000}"/>
    <cellStyle name="Migliaia 61 3 6" xfId="4892" xr:uid="{00000000-0005-0000-0000-000062510000}"/>
    <cellStyle name="Migliaia 61 3 6 2" xfId="15227" xr:uid="{00000000-0005-0000-0000-000063510000}"/>
    <cellStyle name="Migliaia 61 3 7" xfId="4893" xr:uid="{00000000-0005-0000-0000-000064510000}"/>
    <cellStyle name="Migliaia 61 3 7 2" xfId="15228" xr:uid="{00000000-0005-0000-0000-000065510000}"/>
    <cellStyle name="Migliaia 61 3 8" xfId="4894" xr:uid="{00000000-0005-0000-0000-000066510000}"/>
    <cellStyle name="Migliaia 61 3 8 2" xfId="15229" xr:uid="{00000000-0005-0000-0000-000067510000}"/>
    <cellStyle name="Migliaia 61 3 9" xfId="15212"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2" xr:uid="{00000000-0005-0000-0000-00006C510000}"/>
    <cellStyle name="Migliaia 61 4 2 3" xfId="4898" xr:uid="{00000000-0005-0000-0000-00006D510000}"/>
    <cellStyle name="Migliaia 61 4 2 3 2" xfId="15233" xr:uid="{00000000-0005-0000-0000-00006E510000}"/>
    <cellStyle name="Migliaia 61 4 2 4" xfId="15231" xr:uid="{00000000-0005-0000-0000-00006F510000}"/>
    <cellStyle name="Migliaia 61 4 3" xfId="4899" xr:uid="{00000000-0005-0000-0000-000070510000}"/>
    <cellStyle name="Migliaia 61 4 3 2" xfId="15234" xr:uid="{00000000-0005-0000-0000-000071510000}"/>
    <cellStyle name="Migliaia 61 4 4" xfId="4900" xr:uid="{00000000-0005-0000-0000-000072510000}"/>
    <cellStyle name="Migliaia 61 4 4 2" xfId="15235" xr:uid="{00000000-0005-0000-0000-000073510000}"/>
    <cellStyle name="Migliaia 61 4 5" xfId="4901" xr:uid="{00000000-0005-0000-0000-000074510000}"/>
    <cellStyle name="Migliaia 61 4 5 2" xfId="15236" xr:uid="{00000000-0005-0000-0000-000075510000}"/>
    <cellStyle name="Migliaia 61 4 6" xfId="4902" xr:uid="{00000000-0005-0000-0000-000076510000}"/>
    <cellStyle name="Migliaia 61 4 6 2" xfId="15237" xr:uid="{00000000-0005-0000-0000-000077510000}"/>
    <cellStyle name="Migliaia 61 4 7" xfId="4903" xr:uid="{00000000-0005-0000-0000-000078510000}"/>
    <cellStyle name="Migliaia 61 4 7 2" xfId="15238" xr:uid="{00000000-0005-0000-0000-000079510000}"/>
    <cellStyle name="Migliaia 61 4 8" xfId="15230" xr:uid="{00000000-0005-0000-0000-00007A510000}"/>
    <cellStyle name="Migliaia 61 5" xfId="4904" xr:uid="{00000000-0005-0000-0000-00007B510000}"/>
    <cellStyle name="Migliaia 61 5 2" xfId="4905" xr:uid="{00000000-0005-0000-0000-00007C510000}"/>
    <cellStyle name="Migliaia 61 5 2 2" xfId="15240" xr:uid="{00000000-0005-0000-0000-00007D510000}"/>
    <cellStyle name="Migliaia 61 5 3" xfId="4906" xr:uid="{00000000-0005-0000-0000-00007E510000}"/>
    <cellStyle name="Migliaia 61 5 3 2" xfId="15241" xr:uid="{00000000-0005-0000-0000-00007F510000}"/>
    <cellStyle name="Migliaia 61 5 4" xfId="4907" xr:uid="{00000000-0005-0000-0000-000080510000}"/>
    <cellStyle name="Migliaia 61 5 4 2" xfId="15242" xr:uid="{00000000-0005-0000-0000-000081510000}"/>
    <cellStyle name="Migliaia 61 5 5" xfId="4908" xr:uid="{00000000-0005-0000-0000-000082510000}"/>
    <cellStyle name="Migliaia 61 5 5 2" xfId="15243" xr:uid="{00000000-0005-0000-0000-000083510000}"/>
    <cellStyle name="Migliaia 61 5 6" xfId="4909" xr:uid="{00000000-0005-0000-0000-000084510000}"/>
    <cellStyle name="Migliaia 61 5 6 2" xfId="15244" xr:uid="{00000000-0005-0000-0000-000085510000}"/>
    <cellStyle name="Migliaia 61 5 7" xfId="15239" xr:uid="{00000000-0005-0000-0000-000086510000}"/>
    <cellStyle name="Migliaia 61 6" xfId="4910" xr:uid="{00000000-0005-0000-0000-000087510000}"/>
    <cellStyle name="Migliaia 61 6 2" xfId="12414" xr:uid="{00000000-0005-0000-0000-000088510000}"/>
    <cellStyle name="Migliaia 61 6 3" xfId="12415" xr:uid="{00000000-0005-0000-0000-000089510000}"/>
    <cellStyle name="Migliaia 61 6 3 2" xfId="15864" xr:uid="{00000000-0005-0000-0000-00008A510000}"/>
    <cellStyle name="Migliaia 61 6 3 2 2" xfId="21210" xr:uid="{00000000-0005-0000-0000-00008B510000}"/>
    <cellStyle name="Migliaia 61 6 3 2 3" xfId="26512" xr:uid="{00000000-0005-0000-0000-00008C510000}"/>
    <cellStyle name="Migliaia 61 6 3 3" xfId="18559" xr:uid="{00000000-0005-0000-0000-00008D510000}"/>
    <cellStyle name="Migliaia 61 6 3 4" xfId="23861" xr:uid="{00000000-0005-0000-0000-00008E510000}"/>
    <cellStyle name="Migliaia 61 6 4" xfId="15245" xr:uid="{00000000-0005-0000-0000-00008F510000}"/>
    <cellStyle name="Migliaia 61 7" xfId="4911" xr:uid="{00000000-0005-0000-0000-000090510000}"/>
    <cellStyle name="Migliaia 61 7 2" xfId="12416" xr:uid="{00000000-0005-0000-0000-000091510000}"/>
    <cellStyle name="Migliaia 61 7 2 2" xfId="15865" xr:uid="{00000000-0005-0000-0000-000092510000}"/>
    <cellStyle name="Migliaia 61 7 2 2 2" xfId="21211" xr:uid="{00000000-0005-0000-0000-000093510000}"/>
    <cellStyle name="Migliaia 61 7 2 2 3" xfId="26513" xr:uid="{00000000-0005-0000-0000-000094510000}"/>
    <cellStyle name="Migliaia 61 7 2 3" xfId="18560" xr:uid="{00000000-0005-0000-0000-000095510000}"/>
    <cellStyle name="Migliaia 61 7 2 4" xfId="23862" xr:uid="{00000000-0005-0000-0000-000096510000}"/>
    <cellStyle name="Migliaia 61 7 3" xfId="15246" xr:uid="{00000000-0005-0000-0000-000097510000}"/>
    <cellStyle name="Migliaia 61 8" xfId="4912" xr:uid="{00000000-0005-0000-0000-000098510000}"/>
    <cellStyle name="Migliaia 61 8 2" xfId="12417" xr:uid="{00000000-0005-0000-0000-000099510000}"/>
    <cellStyle name="Migliaia 61 8 2 2" xfId="15866" xr:uid="{00000000-0005-0000-0000-00009A510000}"/>
    <cellStyle name="Migliaia 61 8 2 2 2" xfId="21212" xr:uid="{00000000-0005-0000-0000-00009B510000}"/>
    <cellStyle name="Migliaia 61 8 2 2 3" xfId="26514" xr:uid="{00000000-0005-0000-0000-00009C510000}"/>
    <cellStyle name="Migliaia 61 8 2 3" xfId="18561" xr:uid="{00000000-0005-0000-0000-00009D510000}"/>
    <cellStyle name="Migliaia 61 8 2 4" xfId="23863" xr:uid="{00000000-0005-0000-0000-00009E510000}"/>
    <cellStyle name="Migliaia 61 8 3" xfId="15247" xr:uid="{00000000-0005-0000-0000-00009F510000}"/>
    <cellStyle name="Migliaia 61 9" xfId="4913" xr:uid="{00000000-0005-0000-0000-0000A0510000}"/>
    <cellStyle name="Migliaia 61 9 2" xfId="15248" xr:uid="{00000000-0005-0000-0000-0000A1510000}"/>
    <cellStyle name="Migliaia 7" xfId="366" xr:uid="{00000000-0005-0000-0000-0000A2510000}"/>
    <cellStyle name="Migliaia 7 10" xfId="15249"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2" xr:uid="{00000000-0005-0000-0000-0000A8510000}"/>
    <cellStyle name="Migliaia 7 2 2 3" xfId="12418" xr:uid="{00000000-0005-0000-0000-0000A9510000}"/>
    <cellStyle name="Migliaia 7 2 2 3 2" xfId="15867" xr:uid="{00000000-0005-0000-0000-0000AA510000}"/>
    <cellStyle name="Migliaia 7 2 2 3 2 2" xfId="21213" xr:uid="{00000000-0005-0000-0000-0000AB510000}"/>
    <cellStyle name="Migliaia 7 2 2 3 2 3" xfId="26515" xr:uid="{00000000-0005-0000-0000-0000AC510000}"/>
    <cellStyle name="Migliaia 7 2 2 3 3" xfId="18562" xr:uid="{00000000-0005-0000-0000-0000AD510000}"/>
    <cellStyle name="Migliaia 7 2 2 3 4" xfId="23864" xr:uid="{00000000-0005-0000-0000-0000AE510000}"/>
    <cellStyle name="Migliaia 7 2 2 4" xfId="15251" xr:uid="{00000000-0005-0000-0000-0000AF510000}"/>
    <cellStyle name="Migliaia 7 2 3" xfId="4918" xr:uid="{00000000-0005-0000-0000-0000B0510000}"/>
    <cellStyle name="Migliaia 7 2 3 2" xfId="12419" xr:uid="{00000000-0005-0000-0000-0000B1510000}"/>
    <cellStyle name="Migliaia 7 2 3 2 2" xfId="15868" xr:uid="{00000000-0005-0000-0000-0000B2510000}"/>
    <cellStyle name="Migliaia 7 2 3 2 2 2" xfId="21214" xr:uid="{00000000-0005-0000-0000-0000B3510000}"/>
    <cellStyle name="Migliaia 7 2 3 2 2 3" xfId="26516" xr:uid="{00000000-0005-0000-0000-0000B4510000}"/>
    <cellStyle name="Migliaia 7 2 3 2 3" xfId="18563" xr:uid="{00000000-0005-0000-0000-0000B5510000}"/>
    <cellStyle name="Migliaia 7 2 3 2 4" xfId="23865" xr:uid="{00000000-0005-0000-0000-0000B6510000}"/>
    <cellStyle name="Migliaia 7 2 3 3" xfId="15253" xr:uid="{00000000-0005-0000-0000-0000B7510000}"/>
    <cellStyle name="Migliaia 7 2 4" xfId="4919" xr:uid="{00000000-0005-0000-0000-0000B8510000}"/>
    <cellStyle name="Migliaia 7 2 4 2" xfId="15254" xr:uid="{00000000-0005-0000-0000-0000B9510000}"/>
    <cellStyle name="Migliaia 7 2 5" xfId="4920" xr:uid="{00000000-0005-0000-0000-0000BA510000}"/>
    <cellStyle name="Migliaia 7 2 5 2" xfId="15255" xr:uid="{00000000-0005-0000-0000-0000BB510000}"/>
    <cellStyle name="Migliaia 7 2 6" xfId="4921" xr:uid="{00000000-0005-0000-0000-0000BC510000}"/>
    <cellStyle name="Migliaia 7 2 6 2" xfId="15256" xr:uid="{00000000-0005-0000-0000-0000BD510000}"/>
    <cellStyle name="Migliaia 7 2 7" xfId="15250"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60" xr:uid="{00000000-0005-0000-0000-0000C4510000}"/>
    <cellStyle name="Migliaia 7 3 2 2 3" xfId="15259" xr:uid="{00000000-0005-0000-0000-0000C5510000}"/>
    <cellStyle name="Migliaia 7 3 2 3" xfId="4926" xr:uid="{00000000-0005-0000-0000-0000C6510000}"/>
    <cellStyle name="Migliaia 7 3 2 3 2" xfId="15261" xr:uid="{00000000-0005-0000-0000-0000C7510000}"/>
    <cellStyle name="Migliaia 7 3 2 4" xfId="4927" xr:uid="{00000000-0005-0000-0000-0000C8510000}"/>
    <cellStyle name="Migliaia 7 3 2 4 2" xfId="15262" xr:uid="{00000000-0005-0000-0000-0000C9510000}"/>
    <cellStyle name="Migliaia 7 3 2 5" xfId="4928" xr:uid="{00000000-0005-0000-0000-0000CA510000}"/>
    <cellStyle name="Migliaia 7 3 2 5 2" xfId="15263" xr:uid="{00000000-0005-0000-0000-0000CB510000}"/>
    <cellStyle name="Migliaia 7 3 2 6" xfId="4929" xr:uid="{00000000-0005-0000-0000-0000CC510000}"/>
    <cellStyle name="Migliaia 7 3 2 6 2" xfId="15264" xr:uid="{00000000-0005-0000-0000-0000CD510000}"/>
    <cellStyle name="Migliaia 7 3 2 7" xfId="15258" xr:uid="{00000000-0005-0000-0000-0000CE510000}"/>
    <cellStyle name="Migliaia 7 3 3" xfId="4930" xr:uid="{00000000-0005-0000-0000-0000CF510000}"/>
    <cellStyle name="Migliaia 7 3 3 2" xfId="4931" xr:uid="{00000000-0005-0000-0000-0000D0510000}"/>
    <cellStyle name="Migliaia 7 3 3 2 2" xfId="15266" xr:uid="{00000000-0005-0000-0000-0000D1510000}"/>
    <cellStyle name="Migliaia 7 3 3 3" xfId="4932" xr:uid="{00000000-0005-0000-0000-0000D2510000}"/>
    <cellStyle name="Migliaia 7 3 3 3 2" xfId="15267" xr:uid="{00000000-0005-0000-0000-0000D3510000}"/>
    <cellStyle name="Migliaia 7 3 3 4" xfId="4933" xr:uid="{00000000-0005-0000-0000-0000D4510000}"/>
    <cellStyle name="Migliaia 7 3 3 4 2" xfId="15268" xr:uid="{00000000-0005-0000-0000-0000D5510000}"/>
    <cellStyle name="Migliaia 7 3 3 5" xfId="4934" xr:uid="{00000000-0005-0000-0000-0000D6510000}"/>
    <cellStyle name="Migliaia 7 3 3 5 2" xfId="15269" xr:uid="{00000000-0005-0000-0000-0000D7510000}"/>
    <cellStyle name="Migliaia 7 3 3 6" xfId="15265" xr:uid="{00000000-0005-0000-0000-0000D8510000}"/>
    <cellStyle name="Migliaia 7 3 4" xfId="4935" xr:uid="{00000000-0005-0000-0000-0000D9510000}"/>
    <cellStyle name="Migliaia 7 3 4 2" xfId="12420" xr:uid="{00000000-0005-0000-0000-0000DA510000}"/>
    <cellStyle name="Migliaia 7 3 4 3" xfId="12421" xr:uid="{00000000-0005-0000-0000-0000DB510000}"/>
    <cellStyle name="Migliaia 7 3 4 3 2" xfId="15869" xr:uid="{00000000-0005-0000-0000-0000DC510000}"/>
    <cellStyle name="Migliaia 7 3 4 3 2 2" xfId="21215" xr:uid="{00000000-0005-0000-0000-0000DD510000}"/>
    <cellStyle name="Migliaia 7 3 4 3 2 3" xfId="26517" xr:uid="{00000000-0005-0000-0000-0000DE510000}"/>
    <cellStyle name="Migliaia 7 3 4 3 3" xfId="18564" xr:uid="{00000000-0005-0000-0000-0000DF510000}"/>
    <cellStyle name="Migliaia 7 3 4 3 4" xfId="23866" xr:uid="{00000000-0005-0000-0000-0000E0510000}"/>
    <cellStyle name="Migliaia 7 3 4 4" xfId="15270" xr:uid="{00000000-0005-0000-0000-0000E1510000}"/>
    <cellStyle name="Migliaia 7 3 5" xfId="4936" xr:uid="{00000000-0005-0000-0000-0000E2510000}"/>
    <cellStyle name="Migliaia 7 3 5 2" xfId="12422" xr:uid="{00000000-0005-0000-0000-0000E3510000}"/>
    <cellStyle name="Migliaia 7 3 5 2 2" xfId="15870" xr:uid="{00000000-0005-0000-0000-0000E4510000}"/>
    <cellStyle name="Migliaia 7 3 5 2 2 2" xfId="21216" xr:uid="{00000000-0005-0000-0000-0000E5510000}"/>
    <cellStyle name="Migliaia 7 3 5 2 2 3" xfId="26518" xr:uid="{00000000-0005-0000-0000-0000E6510000}"/>
    <cellStyle name="Migliaia 7 3 5 2 3" xfId="18565" xr:uid="{00000000-0005-0000-0000-0000E7510000}"/>
    <cellStyle name="Migliaia 7 3 5 2 4" xfId="23867" xr:uid="{00000000-0005-0000-0000-0000E8510000}"/>
    <cellStyle name="Migliaia 7 3 5 3" xfId="15271" xr:uid="{00000000-0005-0000-0000-0000E9510000}"/>
    <cellStyle name="Migliaia 7 3 6" xfId="4937" xr:uid="{00000000-0005-0000-0000-0000EA510000}"/>
    <cellStyle name="Migliaia 7 3 6 2" xfId="15272" xr:uid="{00000000-0005-0000-0000-0000EB510000}"/>
    <cellStyle name="Migliaia 7 3 7" xfId="4938" xr:uid="{00000000-0005-0000-0000-0000EC510000}"/>
    <cellStyle name="Migliaia 7 3 7 2" xfId="15273" xr:uid="{00000000-0005-0000-0000-0000ED510000}"/>
    <cellStyle name="Migliaia 7 3 8" xfId="4939" xr:uid="{00000000-0005-0000-0000-0000EE510000}"/>
    <cellStyle name="Migliaia 7 3 8 2" xfId="15274" xr:uid="{00000000-0005-0000-0000-0000EF510000}"/>
    <cellStyle name="Migliaia 7 3 9" xfId="15257"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7" xr:uid="{00000000-0005-0000-0000-0000F4510000}"/>
    <cellStyle name="Migliaia 7 4 2 3" xfId="4943" xr:uid="{00000000-0005-0000-0000-0000F5510000}"/>
    <cellStyle name="Migliaia 7 4 2 3 2" xfId="15278" xr:uid="{00000000-0005-0000-0000-0000F6510000}"/>
    <cellStyle name="Migliaia 7 4 2 4" xfId="15276" xr:uid="{00000000-0005-0000-0000-0000F7510000}"/>
    <cellStyle name="Migliaia 7 4 3" xfId="4944" xr:uid="{00000000-0005-0000-0000-0000F8510000}"/>
    <cellStyle name="Migliaia 7 4 3 2" xfId="15279" xr:uid="{00000000-0005-0000-0000-0000F9510000}"/>
    <cellStyle name="Migliaia 7 4 4" xfId="4945" xr:uid="{00000000-0005-0000-0000-0000FA510000}"/>
    <cellStyle name="Migliaia 7 4 4 2" xfId="15280" xr:uid="{00000000-0005-0000-0000-0000FB510000}"/>
    <cellStyle name="Migliaia 7 4 5" xfId="4946" xr:uid="{00000000-0005-0000-0000-0000FC510000}"/>
    <cellStyle name="Migliaia 7 4 5 2" xfId="15281" xr:uid="{00000000-0005-0000-0000-0000FD510000}"/>
    <cellStyle name="Migliaia 7 4 6" xfId="4947" xr:uid="{00000000-0005-0000-0000-0000FE510000}"/>
    <cellStyle name="Migliaia 7 4 6 2" xfId="15282" xr:uid="{00000000-0005-0000-0000-0000FF510000}"/>
    <cellStyle name="Migliaia 7 4 7" xfId="4948" xr:uid="{00000000-0005-0000-0000-000000520000}"/>
    <cellStyle name="Migliaia 7 4 7 2" xfId="15283" xr:uid="{00000000-0005-0000-0000-000001520000}"/>
    <cellStyle name="Migliaia 7 4 8" xfId="15275" xr:uid="{00000000-0005-0000-0000-000002520000}"/>
    <cellStyle name="Migliaia 7 5" xfId="4949" xr:uid="{00000000-0005-0000-0000-000003520000}"/>
    <cellStyle name="Migliaia 7 5 2" xfId="4950" xr:uid="{00000000-0005-0000-0000-000004520000}"/>
    <cellStyle name="Migliaia 7 5 2 2" xfId="15285" xr:uid="{00000000-0005-0000-0000-000005520000}"/>
    <cellStyle name="Migliaia 7 5 3" xfId="4951" xr:uid="{00000000-0005-0000-0000-000006520000}"/>
    <cellStyle name="Migliaia 7 5 3 2" xfId="15286" xr:uid="{00000000-0005-0000-0000-000007520000}"/>
    <cellStyle name="Migliaia 7 5 4" xfId="4952" xr:uid="{00000000-0005-0000-0000-000008520000}"/>
    <cellStyle name="Migliaia 7 5 4 2" xfId="15287" xr:uid="{00000000-0005-0000-0000-000009520000}"/>
    <cellStyle name="Migliaia 7 5 5" xfId="4953" xr:uid="{00000000-0005-0000-0000-00000A520000}"/>
    <cellStyle name="Migliaia 7 5 5 2" xfId="15288" xr:uid="{00000000-0005-0000-0000-00000B520000}"/>
    <cellStyle name="Migliaia 7 5 6" xfId="4954" xr:uid="{00000000-0005-0000-0000-00000C520000}"/>
    <cellStyle name="Migliaia 7 5 6 2" xfId="15289" xr:uid="{00000000-0005-0000-0000-00000D520000}"/>
    <cellStyle name="Migliaia 7 5 7" xfId="15284" xr:uid="{00000000-0005-0000-0000-00000E520000}"/>
    <cellStyle name="Migliaia 7 6" xfId="4955" xr:uid="{00000000-0005-0000-0000-00000F520000}"/>
    <cellStyle name="Migliaia 7 6 2" xfId="12423" xr:uid="{00000000-0005-0000-0000-000010520000}"/>
    <cellStyle name="Migliaia 7 6 3" xfId="12424" xr:uid="{00000000-0005-0000-0000-000011520000}"/>
    <cellStyle name="Migliaia 7 6 3 2" xfId="15871" xr:uid="{00000000-0005-0000-0000-000012520000}"/>
    <cellStyle name="Migliaia 7 6 3 2 2" xfId="21217" xr:uid="{00000000-0005-0000-0000-000013520000}"/>
    <cellStyle name="Migliaia 7 6 3 2 3" xfId="26519" xr:uid="{00000000-0005-0000-0000-000014520000}"/>
    <cellStyle name="Migliaia 7 6 3 3" xfId="18566" xr:uid="{00000000-0005-0000-0000-000015520000}"/>
    <cellStyle name="Migliaia 7 6 3 4" xfId="23868" xr:uid="{00000000-0005-0000-0000-000016520000}"/>
    <cellStyle name="Migliaia 7 6 4" xfId="15290" xr:uid="{00000000-0005-0000-0000-000017520000}"/>
    <cellStyle name="Migliaia 7 7" xfId="4956" xr:uid="{00000000-0005-0000-0000-000018520000}"/>
    <cellStyle name="Migliaia 7 7 2" xfId="12425" xr:uid="{00000000-0005-0000-0000-000019520000}"/>
    <cellStyle name="Migliaia 7 7 2 2" xfId="15872" xr:uid="{00000000-0005-0000-0000-00001A520000}"/>
    <cellStyle name="Migliaia 7 7 2 2 2" xfId="21218" xr:uid="{00000000-0005-0000-0000-00001B520000}"/>
    <cellStyle name="Migliaia 7 7 2 2 3" xfId="26520" xr:uid="{00000000-0005-0000-0000-00001C520000}"/>
    <cellStyle name="Migliaia 7 7 2 3" xfId="18567" xr:uid="{00000000-0005-0000-0000-00001D520000}"/>
    <cellStyle name="Migliaia 7 7 2 4" xfId="23869" xr:uid="{00000000-0005-0000-0000-00001E520000}"/>
    <cellStyle name="Migliaia 7 7 3" xfId="15291" xr:uid="{00000000-0005-0000-0000-00001F520000}"/>
    <cellStyle name="Migliaia 7 8" xfId="4957" xr:uid="{00000000-0005-0000-0000-000020520000}"/>
    <cellStyle name="Migliaia 7 8 2" xfId="12426" xr:uid="{00000000-0005-0000-0000-000021520000}"/>
    <cellStyle name="Migliaia 7 8 2 2" xfId="15873" xr:uid="{00000000-0005-0000-0000-000022520000}"/>
    <cellStyle name="Migliaia 7 8 2 2 2" xfId="21219" xr:uid="{00000000-0005-0000-0000-000023520000}"/>
    <cellStyle name="Migliaia 7 8 2 2 3" xfId="26521" xr:uid="{00000000-0005-0000-0000-000024520000}"/>
    <cellStyle name="Migliaia 7 8 2 3" xfId="18568" xr:uid="{00000000-0005-0000-0000-000025520000}"/>
    <cellStyle name="Migliaia 7 8 2 4" xfId="23870" xr:uid="{00000000-0005-0000-0000-000026520000}"/>
    <cellStyle name="Migliaia 7 8 3" xfId="15292" xr:uid="{00000000-0005-0000-0000-000027520000}"/>
    <cellStyle name="Migliaia 7 9" xfId="4958" xr:uid="{00000000-0005-0000-0000-000028520000}"/>
    <cellStyle name="Migliaia 7 9 2" xfId="15293" xr:uid="{00000000-0005-0000-0000-000029520000}"/>
    <cellStyle name="Migliaia 8" xfId="368" xr:uid="{00000000-0005-0000-0000-00002A520000}"/>
    <cellStyle name="Migliaia 8 10" xfId="15294"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7" xr:uid="{00000000-0005-0000-0000-000030520000}"/>
    <cellStyle name="Migliaia 8 2 2 3" xfId="12427" xr:uid="{00000000-0005-0000-0000-000031520000}"/>
    <cellStyle name="Migliaia 8 2 2 3 2" xfId="15874" xr:uid="{00000000-0005-0000-0000-000032520000}"/>
    <cellStyle name="Migliaia 8 2 2 3 2 2" xfId="21220" xr:uid="{00000000-0005-0000-0000-000033520000}"/>
    <cellStyle name="Migliaia 8 2 2 3 2 3" xfId="26522" xr:uid="{00000000-0005-0000-0000-000034520000}"/>
    <cellStyle name="Migliaia 8 2 2 3 3" xfId="18569" xr:uid="{00000000-0005-0000-0000-000035520000}"/>
    <cellStyle name="Migliaia 8 2 2 3 4" xfId="23871" xr:uid="{00000000-0005-0000-0000-000036520000}"/>
    <cellStyle name="Migliaia 8 2 2 4" xfId="15296" xr:uid="{00000000-0005-0000-0000-000037520000}"/>
    <cellStyle name="Migliaia 8 2 3" xfId="4963" xr:uid="{00000000-0005-0000-0000-000038520000}"/>
    <cellStyle name="Migliaia 8 2 3 2" xfId="12428" xr:uid="{00000000-0005-0000-0000-000039520000}"/>
    <cellStyle name="Migliaia 8 2 3 2 2" xfId="15875" xr:uid="{00000000-0005-0000-0000-00003A520000}"/>
    <cellStyle name="Migliaia 8 2 3 2 2 2" xfId="21221" xr:uid="{00000000-0005-0000-0000-00003B520000}"/>
    <cellStyle name="Migliaia 8 2 3 2 2 3" xfId="26523" xr:uid="{00000000-0005-0000-0000-00003C520000}"/>
    <cellStyle name="Migliaia 8 2 3 2 3" xfId="18570" xr:uid="{00000000-0005-0000-0000-00003D520000}"/>
    <cellStyle name="Migliaia 8 2 3 2 4" xfId="23872" xr:uid="{00000000-0005-0000-0000-00003E520000}"/>
    <cellStyle name="Migliaia 8 2 3 3" xfId="15298" xr:uid="{00000000-0005-0000-0000-00003F520000}"/>
    <cellStyle name="Migliaia 8 2 4" xfId="4964" xr:uid="{00000000-0005-0000-0000-000040520000}"/>
    <cellStyle name="Migliaia 8 2 4 2" xfId="15299" xr:uid="{00000000-0005-0000-0000-000041520000}"/>
    <cellStyle name="Migliaia 8 2 5" xfId="4965" xr:uid="{00000000-0005-0000-0000-000042520000}"/>
    <cellStyle name="Migliaia 8 2 5 2" xfId="15300" xr:uid="{00000000-0005-0000-0000-000043520000}"/>
    <cellStyle name="Migliaia 8 2 6" xfId="4966" xr:uid="{00000000-0005-0000-0000-000044520000}"/>
    <cellStyle name="Migliaia 8 2 6 2" xfId="15301" xr:uid="{00000000-0005-0000-0000-000045520000}"/>
    <cellStyle name="Migliaia 8 2 7" xfId="15295"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5" xr:uid="{00000000-0005-0000-0000-00004C520000}"/>
    <cellStyle name="Migliaia 8 3 2 2 3" xfId="15304" xr:uid="{00000000-0005-0000-0000-00004D520000}"/>
    <cellStyle name="Migliaia 8 3 2 3" xfId="4971" xr:uid="{00000000-0005-0000-0000-00004E520000}"/>
    <cellStyle name="Migliaia 8 3 2 3 2" xfId="15306" xr:uid="{00000000-0005-0000-0000-00004F520000}"/>
    <cellStyle name="Migliaia 8 3 2 4" xfId="4972" xr:uid="{00000000-0005-0000-0000-000050520000}"/>
    <cellStyle name="Migliaia 8 3 2 4 2" xfId="15307" xr:uid="{00000000-0005-0000-0000-000051520000}"/>
    <cellStyle name="Migliaia 8 3 2 5" xfId="4973" xr:uid="{00000000-0005-0000-0000-000052520000}"/>
    <cellStyle name="Migliaia 8 3 2 5 2" xfId="15308" xr:uid="{00000000-0005-0000-0000-000053520000}"/>
    <cellStyle name="Migliaia 8 3 2 6" xfId="4974" xr:uid="{00000000-0005-0000-0000-000054520000}"/>
    <cellStyle name="Migliaia 8 3 2 6 2" xfId="15309" xr:uid="{00000000-0005-0000-0000-000055520000}"/>
    <cellStyle name="Migliaia 8 3 2 7" xfId="15303" xr:uid="{00000000-0005-0000-0000-000056520000}"/>
    <cellStyle name="Migliaia 8 3 3" xfId="4975" xr:uid="{00000000-0005-0000-0000-000057520000}"/>
    <cellStyle name="Migliaia 8 3 3 2" xfId="4976" xr:uid="{00000000-0005-0000-0000-000058520000}"/>
    <cellStyle name="Migliaia 8 3 3 2 2" xfId="15311" xr:uid="{00000000-0005-0000-0000-000059520000}"/>
    <cellStyle name="Migliaia 8 3 3 3" xfId="4977" xr:uid="{00000000-0005-0000-0000-00005A520000}"/>
    <cellStyle name="Migliaia 8 3 3 3 2" xfId="15312" xr:uid="{00000000-0005-0000-0000-00005B520000}"/>
    <cellStyle name="Migliaia 8 3 3 4" xfId="4978" xr:uid="{00000000-0005-0000-0000-00005C520000}"/>
    <cellStyle name="Migliaia 8 3 3 4 2" xfId="15313" xr:uid="{00000000-0005-0000-0000-00005D520000}"/>
    <cellStyle name="Migliaia 8 3 3 5" xfId="4979" xr:uid="{00000000-0005-0000-0000-00005E520000}"/>
    <cellStyle name="Migliaia 8 3 3 5 2" xfId="15314" xr:uid="{00000000-0005-0000-0000-00005F520000}"/>
    <cellStyle name="Migliaia 8 3 3 6" xfId="15310" xr:uid="{00000000-0005-0000-0000-000060520000}"/>
    <cellStyle name="Migliaia 8 3 4" xfId="4980" xr:uid="{00000000-0005-0000-0000-000061520000}"/>
    <cellStyle name="Migliaia 8 3 4 2" xfId="12429" xr:uid="{00000000-0005-0000-0000-000062520000}"/>
    <cellStyle name="Migliaia 8 3 4 3" xfId="12430" xr:uid="{00000000-0005-0000-0000-000063520000}"/>
    <cellStyle name="Migliaia 8 3 4 3 2" xfId="15876" xr:uid="{00000000-0005-0000-0000-000064520000}"/>
    <cellStyle name="Migliaia 8 3 4 3 2 2" xfId="21222" xr:uid="{00000000-0005-0000-0000-000065520000}"/>
    <cellStyle name="Migliaia 8 3 4 3 2 3" xfId="26524" xr:uid="{00000000-0005-0000-0000-000066520000}"/>
    <cellStyle name="Migliaia 8 3 4 3 3" xfId="18571" xr:uid="{00000000-0005-0000-0000-000067520000}"/>
    <cellStyle name="Migliaia 8 3 4 3 4" xfId="23873" xr:uid="{00000000-0005-0000-0000-000068520000}"/>
    <cellStyle name="Migliaia 8 3 4 4" xfId="15315" xr:uid="{00000000-0005-0000-0000-000069520000}"/>
    <cellStyle name="Migliaia 8 3 5" xfId="4981" xr:uid="{00000000-0005-0000-0000-00006A520000}"/>
    <cellStyle name="Migliaia 8 3 5 2" xfId="12431" xr:uid="{00000000-0005-0000-0000-00006B520000}"/>
    <cellStyle name="Migliaia 8 3 5 2 2" xfId="15877" xr:uid="{00000000-0005-0000-0000-00006C520000}"/>
    <cellStyle name="Migliaia 8 3 5 2 2 2" xfId="21223" xr:uid="{00000000-0005-0000-0000-00006D520000}"/>
    <cellStyle name="Migliaia 8 3 5 2 2 3" xfId="26525" xr:uid="{00000000-0005-0000-0000-00006E520000}"/>
    <cellStyle name="Migliaia 8 3 5 2 3" xfId="18572" xr:uid="{00000000-0005-0000-0000-00006F520000}"/>
    <cellStyle name="Migliaia 8 3 5 2 4" xfId="23874" xr:uid="{00000000-0005-0000-0000-000070520000}"/>
    <cellStyle name="Migliaia 8 3 5 3" xfId="15316" xr:uid="{00000000-0005-0000-0000-000071520000}"/>
    <cellStyle name="Migliaia 8 3 6" xfId="4982" xr:uid="{00000000-0005-0000-0000-000072520000}"/>
    <cellStyle name="Migliaia 8 3 6 2" xfId="15317" xr:uid="{00000000-0005-0000-0000-000073520000}"/>
    <cellStyle name="Migliaia 8 3 7" xfId="4983" xr:uid="{00000000-0005-0000-0000-000074520000}"/>
    <cellStyle name="Migliaia 8 3 7 2" xfId="15318" xr:uid="{00000000-0005-0000-0000-000075520000}"/>
    <cellStyle name="Migliaia 8 3 8" xfId="4984" xr:uid="{00000000-0005-0000-0000-000076520000}"/>
    <cellStyle name="Migliaia 8 3 8 2" xfId="15319" xr:uid="{00000000-0005-0000-0000-000077520000}"/>
    <cellStyle name="Migliaia 8 3 9" xfId="15302"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2" xr:uid="{00000000-0005-0000-0000-00007C520000}"/>
    <cellStyle name="Migliaia 8 4 2 3" xfId="4988" xr:uid="{00000000-0005-0000-0000-00007D520000}"/>
    <cellStyle name="Migliaia 8 4 2 3 2" xfId="15323" xr:uid="{00000000-0005-0000-0000-00007E520000}"/>
    <cellStyle name="Migliaia 8 4 2 4" xfId="15321" xr:uid="{00000000-0005-0000-0000-00007F520000}"/>
    <cellStyle name="Migliaia 8 4 3" xfId="4989" xr:uid="{00000000-0005-0000-0000-000080520000}"/>
    <cellStyle name="Migliaia 8 4 3 2" xfId="15324" xr:uid="{00000000-0005-0000-0000-000081520000}"/>
    <cellStyle name="Migliaia 8 4 4" xfId="4990" xr:uid="{00000000-0005-0000-0000-000082520000}"/>
    <cellStyle name="Migliaia 8 4 4 2" xfId="15325" xr:uid="{00000000-0005-0000-0000-000083520000}"/>
    <cellStyle name="Migliaia 8 4 5" xfId="4991" xr:uid="{00000000-0005-0000-0000-000084520000}"/>
    <cellStyle name="Migliaia 8 4 5 2" xfId="15326" xr:uid="{00000000-0005-0000-0000-000085520000}"/>
    <cellStyle name="Migliaia 8 4 6" xfId="4992" xr:uid="{00000000-0005-0000-0000-000086520000}"/>
    <cellStyle name="Migliaia 8 4 6 2" xfId="15327" xr:uid="{00000000-0005-0000-0000-000087520000}"/>
    <cellStyle name="Migliaia 8 4 7" xfId="4993" xr:uid="{00000000-0005-0000-0000-000088520000}"/>
    <cellStyle name="Migliaia 8 4 7 2" xfId="15328" xr:uid="{00000000-0005-0000-0000-000089520000}"/>
    <cellStyle name="Migliaia 8 4 8" xfId="15320" xr:uid="{00000000-0005-0000-0000-00008A520000}"/>
    <cellStyle name="Migliaia 8 5" xfId="4994" xr:uid="{00000000-0005-0000-0000-00008B520000}"/>
    <cellStyle name="Migliaia 8 5 2" xfId="4995" xr:uid="{00000000-0005-0000-0000-00008C520000}"/>
    <cellStyle name="Migliaia 8 5 2 2" xfId="15330" xr:uid="{00000000-0005-0000-0000-00008D520000}"/>
    <cellStyle name="Migliaia 8 5 3" xfId="4996" xr:uid="{00000000-0005-0000-0000-00008E520000}"/>
    <cellStyle name="Migliaia 8 5 3 2" xfId="15331" xr:uid="{00000000-0005-0000-0000-00008F520000}"/>
    <cellStyle name="Migliaia 8 5 4" xfId="4997" xr:uid="{00000000-0005-0000-0000-000090520000}"/>
    <cellStyle name="Migliaia 8 5 4 2" xfId="15332" xr:uid="{00000000-0005-0000-0000-000091520000}"/>
    <cellStyle name="Migliaia 8 5 5" xfId="4998" xr:uid="{00000000-0005-0000-0000-000092520000}"/>
    <cellStyle name="Migliaia 8 5 5 2" xfId="15333" xr:uid="{00000000-0005-0000-0000-000093520000}"/>
    <cellStyle name="Migliaia 8 5 6" xfId="4999" xr:uid="{00000000-0005-0000-0000-000094520000}"/>
    <cellStyle name="Migliaia 8 5 6 2" xfId="15334" xr:uid="{00000000-0005-0000-0000-000095520000}"/>
    <cellStyle name="Migliaia 8 5 7" xfId="15329" xr:uid="{00000000-0005-0000-0000-000096520000}"/>
    <cellStyle name="Migliaia 8 6" xfId="5000" xr:uid="{00000000-0005-0000-0000-000097520000}"/>
    <cellStyle name="Migliaia 8 6 2" xfId="12432" xr:uid="{00000000-0005-0000-0000-000098520000}"/>
    <cellStyle name="Migliaia 8 6 3" xfId="12433" xr:uid="{00000000-0005-0000-0000-000099520000}"/>
    <cellStyle name="Migliaia 8 6 3 2" xfId="15878" xr:uid="{00000000-0005-0000-0000-00009A520000}"/>
    <cellStyle name="Migliaia 8 6 3 2 2" xfId="21224" xr:uid="{00000000-0005-0000-0000-00009B520000}"/>
    <cellStyle name="Migliaia 8 6 3 2 3" xfId="26526" xr:uid="{00000000-0005-0000-0000-00009C520000}"/>
    <cellStyle name="Migliaia 8 6 3 3" xfId="18573" xr:uid="{00000000-0005-0000-0000-00009D520000}"/>
    <cellStyle name="Migliaia 8 6 3 4" xfId="23875" xr:uid="{00000000-0005-0000-0000-00009E520000}"/>
    <cellStyle name="Migliaia 8 6 4" xfId="15335" xr:uid="{00000000-0005-0000-0000-00009F520000}"/>
    <cellStyle name="Migliaia 8 7" xfId="5001" xr:uid="{00000000-0005-0000-0000-0000A0520000}"/>
    <cellStyle name="Migliaia 8 7 2" xfId="12434" xr:uid="{00000000-0005-0000-0000-0000A1520000}"/>
    <cellStyle name="Migliaia 8 7 2 2" xfId="15879" xr:uid="{00000000-0005-0000-0000-0000A2520000}"/>
    <cellStyle name="Migliaia 8 7 2 2 2" xfId="21225" xr:uid="{00000000-0005-0000-0000-0000A3520000}"/>
    <cellStyle name="Migliaia 8 7 2 2 3" xfId="26527" xr:uid="{00000000-0005-0000-0000-0000A4520000}"/>
    <cellStyle name="Migliaia 8 7 2 3" xfId="18574" xr:uid="{00000000-0005-0000-0000-0000A5520000}"/>
    <cellStyle name="Migliaia 8 7 2 4" xfId="23876" xr:uid="{00000000-0005-0000-0000-0000A6520000}"/>
    <cellStyle name="Migliaia 8 7 3" xfId="15336" xr:uid="{00000000-0005-0000-0000-0000A7520000}"/>
    <cellStyle name="Migliaia 8 8" xfId="5002" xr:uid="{00000000-0005-0000-0000-0000A8520000}"/>
    <cellStyle name="Migliaia 8 8 2" xfId="12435" xr:uid="{00000000-0005-0000-0000-0000A9520000}"/>
    <cellStyle name="Migliaia 8 8 2 2" xfId="15880" xr:uid="{00000000-0005-0000-0000-0000AA520000}"/>
    <cellStyle name="Migliaia 8 8 2 2 2" xfId="21226" xr:uid="{00000000-0005-0000-0000-0000AB520000}"/>
    <cellStyle name="Migliaia 8 8 2 2 3" xfId="26528" xr:uid="{00000000-0005-0000-0000-0000AC520000}"/>
    <cellStyle name="Migliaia 8 8 2 3" xfId="18575" xr:uid="{00000000-0005-0000-0000-0000AD520000}"/>
    <cellStyle name="Migliaia 8 8 2 4" xfId="23877" xr:uid="{00000000-0005-0000-0000-0000AE520000}"/>
    <cellStyle name="Migliaia 8 8 3" xfId="15337" xr:uid="{00000000-0005-0000-0000-0000AF520000}"/>
    <cellStyle name="Migliaia 8 9" xfId="5003" xr:uid="{00000000-0005-0000-0000-0000B0520000}"/>
    <cellStyle name="Migliaia 8 9 2" xfId="15338" xr:uid="{00000000-0005-0000-0000-0000B1520000}"/>
    <cellStyle name="Migliaia 9" xfId="370" xr:uid="{00000000-0005-0000-0000-0000B2520000}"/>
    <cellStyle name="Migliaia 9 10" xfId="15339"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2" xr:uid="{00000000-0005-0000-0000-0000B8520000}"/>
    <cellStyle name="Migliaia 9 2 2 3" xfId="12436" xr:uid="{00000000-0005-0000-0000-0000B9520000}"/>
    <cellStyle name="Migliaia 9 2 2 3 2" xfId="15881" xr:uid="{00000000-0005-0000-0000-0000BA520000}"/>
    <cellStyle name="Migliaia 9 2 2 3 2 2" xfId="21227" xr:uid="{00000000-0005-0000-0000-0000BB520000}"/>
    <cellStyle name="Migliaia 9 2 2 3 2 3" xfId="26529" xr:uid="{00000000-0005-0000-0000-0000BC520000}"/>
    <cellStyle name="Migliaia 9 2 2 3 3" xfId="18576" xr:uid="{00000000-0005-0000-0000-0000BD520000}"/>
    <cellStyle name="Migliaia 9 2 2 3 4" xfId="23878" xr:uid="{00000000-0005-0000-0000-0000BE520000}"/>
    <cellStyle name="Migliaia 9 2 2 4" xfId="15341" xr:uid="{00000000-0005-0000-0000-0000BF520000}"/>
    <cellStyle name="Migliaia 9 2 3" xfId="5008" xr:uid="{00000000-0005-0000-0000-0000C0520000}"/>
    <cellStyle name="Migliaia 9 2 3 2" xfId="12437" xr:uid="{00000000-0005-0000-0000-0000C1520000}"/>
    <cellStyle name="Migliaia 9 2 3 2 2" xfId="15882" xr:uid="{00000000-0005-0000-0000-0000C2520000}"/>
    <cellStyle name="Migliaia 9 2 3 2 2 2" xfId="21228" xr:uid="{00000000-0005-0000-0000-0000C3520000}"/>
    <cellStyle name="Migliaia 9 2 3 2 2 3" xfId="26530" xr:uid="{00000000-0005-0000-0000-0000C4520000}"/>
    <cellStyle name="Migliaia 9 2 3 2 3" xfId="18577" xr:uid="{00000000-0005-0000-0000-0000C5520000}"/>
    <cellStyle name="Migliaia 9 2 3 2 4" xfId="23879" xr:uid="{00000000-0005-0000-0000-0000C6520000}"/>
    <cellStyle name="Migliaia 9 2 3 3" xfId="15343" xr:uid="{00000000-0005-0000-0000-0000C7520000}"/>
    <cellStyle name="Migliaia 9 2 4" xfId="5009" xr:uid="{00000000-0005-0000-0000-0000C8520000}"/>
    <cellStyle name="Migliaia 9 2 4 2" xfId="15344" xr:uid="{00000000-0005-0000-0000-0000C9520000}"/>
    <cellStyle name="Migliaia 9 2 5" xfId="5010" xr:uid="{00000000-0005-0000-0000-0000CA520000}"/>
    <cellStyle name="Migliaia 9 2 5 2" xfId="15345" xr:uid="{00000000-0005-0000-0000-0000CB520000}"/>
    <cellStyle name="Migliaia 9 2 6" xfId="5011" xr:uid="{00000000-0005-0000-0000-0000CC520000}"/>
    <cellStyle name="Migliaia 9 2 6 2" xfId="15346" xr:uid="{00000000-0005-0000-0000-0000CD520000}"/>
    <cellStyle name="Migliaia 9 2 7" xfId="15340"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50" xr:uid="{00000000-0005-0000-0000-0000D4520000}"/>
    <cellStyle name="Migliaia 9 3 2 2 3" xfId="15349" xr:uid="{00000000-0005-0000-0000-0000D5520000}"/>
    <cellStyle name="Migliaia 9 3 2 3" xfId="5016" xr:uid="{00000000-0005-0000-0000-0000D6520000}"/>
    <cellStyle name="Migliaia 9 3 2 3 2" xfId="15351" xr:uid="{00000000-0005-0000-0000-0000D7520000}"/>
    <cellStyle name="Migliaia 9 3 2 4" xfId="5017" xr:uid="{00000000-0005-0000-0000-0000D8520000}"/>
    <cellStyle name="Migliaia 9 3 2 4 2" xfId="15352" xr:uid="{00000000-0005-0000-0000-0000D9520000}"/>
    <cellStyle name="Migliaia 9 3 2 5" xfId="5018" xr:uid="{00000000-0005-0000-0000-0000DA520000}"/>
    <cellStyle name="Migliaia 9 3 2 5 2" xfId="15353" xr:uid="{00000000-0005-0000-0000-0000DB520000}"/>
    <cellStyle name="Migliaia 9 3 2 6" xfId="5019" xr:uid="{00000000-0005-0000-0000-0000DC520000}"/>
    <cellStyle name="Migliaia 9 3 2 6 2" xfId="15354" xr:uid="{00000000-0005-0000-0000-0000DD520000}"/>
    <cellStyle name="Migliaia 9 3 2 7" xfId="15348" xr:uid="{00000000-0005-0000-0000-0000DE520000}"/>
    <cellStyle name="Migliaia 9 3 3" xfId="5020" xr:uid="{00000000-0005-0000-0000-0000DF520000}"/>
    <cellStyle name="Migliaia 9 3 3 2" xfId="5021" xr:uid="{00000000-0005-0000-0000-0000E0520000}"/>
    <cellStyle name="Migliaia 9 3 3 2 2" xfId="15356" xr:uid="{00000000-0005-0000-0000-0000E1520000}"/>
    <cellStyle name="Migliaia 9 3 3 3" xfId="5022" xr:uid="{00000000-0005-0000-0000-0000E2520000}"/>
    <cellStyle name="Migliaia 9 3 3 3 2" xfId="15357" xr:uid="{00000000-0005-0000-0000-0000E3520000}"/>
    <cellStyle name="Migliaia 9 3 3 4" xfId="5023" xr:uid="{00000000-0005-0000-0000-0000E4520000}"/>
    <cellStyle name="Migliaia 9 3 3 4 2" xfId="15358" xr:uid="{00000000-0005-0000-0000-0000E5520000}"/>
    <cellStyle name="Migliaia 9 3 3 5" xfId="5024" xr:uid="{00000000-0005-0000-0000-0000E6520000}"/>
    <cellStyle name="Migliaia 9 3 3 5 2" xfId="15359" xr:uid="{00000000-0005-0000-0000-0000E7520000}"/>
    <cellStyle name="Migliaia 9 3 3 6" xfId="15355" xr:uid="{00000000-0005-0000-0000-0000E8520000}"/>
    <cellStyle name="Migliaia 9 3 4" xfId="5025" xr:uid="{00000000-0005-0000-0000-0000E9520000}"/>
    <cellStyle name="Migliaia 9 3 4 2" xfId="12438" xr:uid="{00000000-0005-0000-0000-0000EA520000}"/>
    <cellStyle name="Migliaia 9 3 4 3" xfId="12439" xr:uid="{00000000-0005-0000-0000-0000EB520000}"/>
    <cellStyle name="Migliaia 9 3 4 3 2" xfId="15883" xr:uid="{00000000-0005-0000-0000-0000EC520000}"/>
    <cellStyle name="Migliaia 9 3 4 3 2 2" xfId="21229" xr:uid="{00000000-0005-0000-0000-0000ED520000}"/>
    <cellStyle name="Migliaia 9 3 4 3 2 3" xfId="26531" xr:uid="{00000000-0005-0000-0000-0000EE520000}"/>
    <cellStyle name="Migliaia 9 3 4 3 3" xfId="18578" xr:uid="{00000000-0005-0000-0000-0000EF520000}"/>
    <cellStyle name="Migliaia 9 3 4 3 4" xfId="23880" xr:uid="{00000000-0005-0000-0000-0000F0520000}"/>
    <cellStyle name="Migliaia 9 3 4 4" xfId="15360" xr:uid="{00000000-0005-0000-0000-0000F1520000}"/>
    <cellStyle name="Migliaia 9 3 5" xfId="5026" xr:uid="{00000000-0005-0000-0000-0000F2520000}"/>
    <cellStyle name="Migliaia 9 3 5 2" xfId="12440" xr:uid="{00000000-0005-0000-0000-0000F3520000}"/>
    <cellStyle name="Migliaia 9 3 5 2 2" xfId="15884" xr:uid="{00000000-0005-0000-0000-0000F4520000}"/>
    <cellStyle name="Migliaia 9 3 5 2 2 2" xfId="21230" xr:uid="{00000000-0005-0000-0000-0000F5520000}"/>
    <cellStyle name="Migliaia 9 3 5 2 2 3" xfId="26532" xr:uid="{00000000-0005-0000-0000-0000F6520000}"/>
    <cellStyle name="Migliaia 9 3 5 2 3" xfId="18579" xr:uid="{00000000-0005-0000-0000-0000F7520000}"/>
    <cellStyle name="Migliaia 9 3 5 2 4" xfId="23881" xr:uid="{00000000-0005-0000-0000-0000F8520000}"/>
    <cellStyle name="Migliaia 9 3 5 3" xfId="15361" xr:uid="{00000000-0005-0000-0000-0000F9520000}"/>
    <cellStyle name="Migliaia 9 3 6" xfId="5027" xr:uid="{00000000-0005-0000-0000-0000FA520000}"/>
    <cellStyle name="Migliaia 9 3 6 2" xfId="15362" xr:uid="{00000000-0005-0000-0000-0000FB520000}"/>
    <cellStyle name="Migliaia 9 3 7" xfId="5028" xr:uid="{00000000-0005-0000-0000-0000FC520000}"/>
    <cellStyle name="Migliaia 9 3 7 2" xfId="15363" xr:uid="{00000000-0005-0000-0000-0000FD520000}"/>
    <cellStyle name="Migliaia 9 3 8" xfId="5029" xr:uid="{00000000-0005-0000-0000-0000FE520000}"/>
    <cellStyle name="Migliaia 9 3 8 2" xfId="15364" xr:uid="{00000000-0005-0000-0000-0000FF520000}"/>
    <cellStyle name="Migliaia 9 3 9" xfId="15347"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7" xr:uid="{00000000-0005-0000-0000-000004530000}"/>
    <cellStyle name="Migliaia 9 4 2 3" xfId="5033" xr:uid="{00000000-0005-0000-0000-000005530000}"/>
    <cellStyle name="Migliaia 9 4 2 3 2" xfId="15368" xr:uid="{00000000-0005-0000-0000-000006530000}"/>
    <cellStyle name="Migliaia 9 4 2 4" xfId="15366" xr:uid="{00000000-0005-0000-0000-000007530000}"/>
    <cellStyle name="Migliaia 9 4 3" xfId="5034" xr:uid="{00000000-0005-0000-0000-000008530000}"/>
    <cellStyle name="Migliaia 9 4 3 2" xfId="15369" xr:uid="{00000000-0005-0000-0000-000009530000}"/>
    <cellStyle name="Migliaia 9 4 4" xfId="5035" xr:uid="{00000000-0005-0000-0000-00000A530000}"/>
    <cellStyle name="Migliaia 9 4 4 2" xfId="15370" xr:uid="{00000000-0005-0000-0000-00000B530000}"/>
    <cellStyle name="Migliaia 9 4 5" xfId="5036" xr:uid="{00000000-0005-0000-0000-00000C530000}"/>
    <cellStyle name="Migliaia 9 4 5 2" xfId="15371" xr:uid="{00000000-0005-0000-0000-00000D530000}"/>
    <cellStyle name="Migliaia 9 4 6" xfId="5037" xr:uid="{00000000-0005-0000-0000-00000E530000}"/>
    <cellStyle name="Migliaia 9 4 6 2" xfId="15372" xr:uid="{00000000-0005-0000-0000-00000F530000}"/>
    <cellStyle name="Migliaia 9 4 7" xfId="5038" xr:uid="{00000000-0005-0000-0000-000010530000}"/>
    <cellStyle name="Migliaia 9 4 7 2" xfId="15373" xr:uid="{00000000-0005-0000-0000-000011530000}"/>
    <cellStyle name="Migliaia 9 4 8" xfId="15365" xr:uid="{00000000-0005-0000-0000-000012530000}"/>
    <cellStyle name="Migliaia 9 5" xfId="5039" xr:uid="{00000000-0005-0000-0000-000013530000}"/>
    <cellStyle name="Migliaia 9 5 2" xfId="5040" xr:uid="{00000000-0005-0000-0000-000014530000}"/>
    <cellStyle name="Migliaia 9 5 2 2" xfId="15375" xr:uid="{00000000-0005-0000-0000-000015530000}"/>
    <cellStyle name="Migliaia 9 5 3" xfId="5041" xr:uid="{00000000-0005-0000-0000-000016530000}"/>
    <cellStyle name="Migliaia 9 5 3 2" xfId="15376" xr:uid="{00000000-0005-0000-0000-000017530000}"/>
    <cellStyle name="Migliaia 9 5 4" xfId="5042" xr:uid="{00000000-0005-0000-0000-000018530000}"/>
    <cellStyle name="Migliaia 9 5 4 2" xfId="15377" xr:uid="{00000000-0005-0000-0000-000019530000}"/>
    <cellStyle name="Migliaia 9 5 5" xfId="5043" xr:uid="{00000000-0005-0000-0000-00001A530000}"/>
    <cellStyle name="Migliaia 9 5 5 2" xfId="15378" xr:uid="{00000000-0005-0000-0000-00001B530000}"/>
    <cellStyle name="Migliaia 9 5 6" xfId="5044" xr:uid="{00000000-0005-0000-0000-00001C530000}"/>
    <cellStyle name="Migliaia 9 5 6 2" xfId="15379" xr:uid="{00000000-0005-0000-0000-00001D530000}"/>
    <cellStyle name="Migliaia 9 5 7" xfId="15374" xr:uid="{00000000-0005-0000-0000-00001E530000}"/>
    <cellStyle name="Migliaia 9 6" xfId="5045" xr:uid="{00000000-0005-0000-0000-00001F530000}"/>
    <cellStyle name="Migliaia 9 6 2" xfId="12441" xr:uid="{00000000-0005-0000-0000-000020530000}"/>
    <cellStyle name="Migliaia 9 6 3" xfId="12442" xr:uid="{00000000-0005-0000-0000-000021530000}"/>
    <cellStyle name="Migliaia 9 6 3 2" xfId="15885" xr:uid="{00000000-0005-0000-0000-000022530000}"/>
    <cellStyle name="Migliaia 9 6 3 2 2" xfId="21231" xr:uid="{00000000-0005-0000-0000-000023530000}"/>
    <cellStyle name="Migliaia 9 6 3 2 3" xfId="26533" xr:uid="{00000000-0005-0000-0000-000024530000}"/>
    <cellStyle name="Migliaia 9 6 3 3" xfId="18580" xr:uid="{00000000-0005-0000-0000-000025530000}"/>
    <cellStyle name="Migliaia 9 6 3 4" xfId="23882" xr:uid="{00000000-0005-0000-0000-000026530000}"/>
    <cellStyle name="Migliaia 9 6 4" xfId="15380" xr:uid="{00000000-0005-0000-0000-000027530000}"/>
    <cellStyle name="Migliaia 9 7" xfId="5046" xr:uid="{00000000-0005-0000-0000-000028530000}"/>
    <cellStyle name="Migliaia 9 7 2" xfId="12443" xr:uid="{00000000-0005-0000-0000-000029530000}"/>
    <cellStyle name="Migliaia 9 7 2 2" xfId="15886" xr:uid="{00000000-0005-0000-0000-00002A530000}"/>
    <cellStyle name="Migliaia 9 7 2 2 2" xfId="21232" xr:uid="{00000000-0005-0000-0000-00002B530000}"/>
    <cellStyle name="Migliaia 9 7 2 2 3" xfId="26534" xr:uid="{00000000-0005-0000-0000-00002C530000}"/>
    <cellStyle name="Migliaia 9 7 2 3" xfId="18581" xr:uid="{00000000-0005-0000-0000-00002D530000}"/>
    <cellStyle name="Migliaia 9 7 2 4" xfId="23883" xr:uid="{00000000-0005-0000-0000-00002E530000}"/>
    <cellStyle name="Migliaia 9 7 3" xfId="15381" xr:uid="{00000000-0005-0000-0000-00002F530000}"/>
    <cellStyle name="Migliaia 9 8" xfId="5047" xr:uid="{00000000-0005-0000-0000-000030530000}"/>
    <cellStyle name="Migliaia 9 8 2" xfId="12444" xr:uid="{00000000-0005-0000-0000-000031530000}"/>
    <cellStyle name="Migliaia 9 8 2 2" xfId="15887" xr:uid="{00000000-0005-0000-0000-000032530000}"/>
    <cellStyle name="Migliaia 9 8 2 2 2" xfId="21233" xr:uid="{00000000-0005-0000-0000-000033530000}"/>
    <cellStyle name="Migliaia 9 8 2 2 3" xfId="26535" xr:uid="{00000000-0005-0000-0000-000034530000}"/>
    <cellStyle name="Migliaia 9 8 2 3" xfId="18582" xr:uid="{00000000-0005-0000-0000-000035530000}"/>
    <cellStyle name="Migliaia 9 8 2 4" xfId="23884" xr:uid="{00000000-0005-0000-0000-000036530000}"/>
    <cellStyle name="Migliaia 9 8 3" xfId="15382" xr:uid="{00000000-0005-0000-0000-000037530000}"/>
    <cellStyle name="Migliaia 9 9" xfId="5048" xr:uid="{00000000-0005-0000-0000-000038530000}"/>
    <cellStyle name="Migliaia 9 9 2" xfId="15383" xr:uid="{00000000-0005-0000-0000-000039530000}"/>
    <cellStyle name="Neutral" xfId="3" builtinId="28"/>
    <cellStyle name="Neutral 2" xfId="5049" xr:uid="{00000000-0005-0000-0000-00003B530000}"/>
    <cellStyle name="Neutral 2 2" xfId="5050" xr:uid="{00000000-0005-0000-0000-00003C530000}"/>
    <cellStyle name="Neutral 2 2 2" xfId="15385" xr:uid="{00000000-0005-0000-0000-00003D530000}"/>
    <cellStyle name="Neutral 2 3" xfId="15384" xr:uid="{00000000-0005-0000-0000-00003E530000}"/>
    <cellStyle name="Neutrale" xfId="372" xr:uid="{00000000-0005-0000-0000-00003F530000}"/>
    <cellStyle name="Neutrale 2" xfId="15386"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7"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6"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7"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9"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5"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8" xr:uid="{00000000-0005-0000-0000-00003E550000}"/>
    <cellStyle name="Normal 36" xfId="9659" xr:uid="{00000000-0005-0000-0000-00003F550000}"/>
    <cellStyle name="Normal 36 2" xfId="15388" xr:uid="{00000000-0005-0000-0000-000040550000}"/>
    <cellStyle name="Normal 37" xfId="719" xr:uid="{00000000-0005-0000-0000-000041550000}"/>
    <cellStyle name="Normal 38" xfId="26538"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7"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7"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6"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7" xr:uid="{00000000-0005-0000-0000-0000B7560000}"/>
    <cellStyle name="Normal GHG Numbers (0.00) 2 2 2 2" xfId="15923" xr:uid="{00000000-0005-0000-0000-0000B8560000}"/>
    <cellStyle name="Normal GHG Numbers (0.00) 2 3" xfId="5916" xr:uid="{00000000-0005-0000-0000-0000B9560000}"/>
    <cellStyle name="Normal GHG Numbers (0.00) 2 3 2" xfId="12688" xr:uid="{00000000-0005-0000-0000-0000BA560000}"/>
    <cellStyle name="Normal GHG Numbers (0.00) 2 3 2 2" xfId="15924" xr:uid="{00000000-0005-0000-0000-0000BB560000}"/>
    <cellStyle name="Normal GHG Numbers (0.00) 2 4" xfId="5917" xr:uid="{00000000-0005-0000-0000-0000BC560000}"/>
    <cellStyle name="Normal GHG Numbers (0.00) 2 4 2" xfId="12689" xr:uid="{00000000-0005-0000-0000-0000BD560000}"/>
    <cellStyle name="Normal GHG Numbers (0.00) 2 4 2 2" xfId="15925" xr:uid="{00000000-0005-0000-0000-0000BE560000}"/>
    <cellStyle name="Normal GHG Numbers (0.00) 2 5" xfId="5918" xr:uid="{00000000-0005-0000-0000-0000BF560000}"/>
    <cellStyle name="Normal GHG Numbers (0.00) 2 5 2" xfId="12690" xr:uid="{00000000-0005-0000-0000-0000C0560000}"/>
    <cellStyle name="Normal GHG Numbers (0.00) 2 5 2 2" xfId="15926" xr:uid="{00000000-0005-0000-0000-0000C1560000}"/>
    <cellStyle name="Normal GHG Numbers (0.00) 2 6" xfId="12691" xr:uid="{00000000-0005-0000-0000-0000C2560000}"/>
    <cellStyle name="Normal GHG Numbers (0.00) 2 6 2" xfId="15927" xr:uid="{00000000-0005-0000-0000-0000C3560000}"/>
    <cellStyle name="Normal GHG Numbers (0.00) 3" xfId="5919" xr:uid="{00000000-0005-0000-0000-0000C4560000}"/>
    <cellStyle name="Normal GHG Numbers (0.00) 3 2" xfId="12445" xr:uid="{00000000-0005-0000-0000-0000C5560000}"/>
    <cellStyle name="Normal GHG Numbers (0.00) 3 2 2" xfId="15888" xr:uid="{00000000-0005-0000-0000-0000C6560000}"/>
    <cellStyle name="Normal GHG Numbers (0.00) 4" xfId="5920" xr:uid="{00000000-0005-0000-0000-0000C7560000}"/>
    <cellStyle name="Normal GHG Numbers (0.00) 4 2" xfId="12692" xr:uid="{00000000-0005-0000-0000-0000C8560000}"/>
    <cellStyle name="Normal GHG Numbers (0.00) 4 2 2" xfId="15928" xr:uid="{00000000-0005-0000-0000-0000C9560000}"/>
    <cellStyle name="Normal GHG Numbers (0.00) 5" xfId="5921" xr:uid="{00000000-0005-0000-0000-0000CA560000}"/>
    <cellStyle name="Normal GHG Numbers (0.00) 5 2" xfId="12693" xr:uid="{00000000-0005-0000-0000-0000CB560000}"/>
    <cellStyle name="Normal GHG Numbers (0.00) 5 2 2" xfId="15929" xr:uid="{00000000-0005-0000-0000-0000CC560000}"/>
    <cellStyle name="Normal GHG Numbers (0.00) 6" xfId="5922" xr:uid="{00000000-0005-0000-0000-0000CD560000}"/>
    <cellStyle name="Normal GHG Numbers (0.00) 6 2" xfId="12694" xr:uid="{00000000-0005-0000-0000-0000CE560000}"/>
    <cellStyle name="Normal GHG Numbers (0.00) 6 2 2" xfId="15930" xr:uid="{00000000-0005-0000-0000-0000CF560000}"/>
    <cellStyle name="Normal GHG Numbers (0.00) 7" xfId="12695" xr:uid="{00000000-0005-0000-0000-0000D0560000}"/>
    <cellStyle name="Normal GHG Numbers (0.00) 7 2" xfId="15931"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6" xr:uid="{00000000-0005-0000-0000-0000FB570000}"/>
    <cellStyle name="Nota 2 2 3" xfId="12447"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8"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9" xr:uid="{00000000-0005-0000-0000-00000E580000}"/>
    <cellStyle name="Nota 3 4" xfId="6128" xr:uid="{00000000-0005-0000-0000-00000F580000}"/>
    <cellStyle name="Nota 3 4 2" xfId="12450" xr:uid="{00000000-0005-0000-0000-000010580000}"/>
    <cellStyle name="Nota 3 4 3" xfId="12451"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2" xr:uid="{00000000-0005-0000-0000-000023580000}"/>
    <cellStyle name="Nota 6 3" xfId="12453" xr:uid="{00000000-0005-0000-0000-000024580000}"/>
    <cellStyle name="Nota 7" xfId="6146" xr:uid="{00000000-0005-0000-0000-000025580000}"/>
    <cellStyle name="Nota 7 2" xfId="12454"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5"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6" xr:uid="{00000000-0005-0000-0000-000042580000}"/>
    <cellStyle name="Nuovo 10 6 2" xfId="12457"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8"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9" xr:uid="{00000000-0005-0000-0000-000055580000}"/>
    <cellStyle name="Nuovo 11 6 2" xfId="12460"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1"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2" xr:uid="{00000000-0005-0000-0000-000068580000}"/>
    <cellStyle name="Nuovo 12 6 2" xfId="12463"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4"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5" xr:uid="{00000000-0005-0000-0000-00007B580000}"/>
    <cellStyle name="Nuovo 13 6 2" xfId="12466"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7"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8" xr:uid="{00000000-0005-0000-0000-00008E580000}"/>
    <cellStyle name="Nuovo 14 6 2" xfId="12469"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70"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1" xr:uid="{00000000-0005-0000-0000-0000A1580000}"/>
    <cellStyle name="Nuovo 15 6 2" xfId="12472"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3"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4" xr:uid="{00000000-0005-0000-0000-0000B4580000}"/>
    <cellStyle name="Nuovo 16 6 2" xfId="12475"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6"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7" xr:uid="{00000000-0005-0000-0000-0000C7580000}"/>
    <cellStyle name="Nuovo 17 6 2" xfId="12478"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9"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80" xr:uid="{00000000-0005-0000-0000-0000DA580000}"/>
    <cellStyle name="Nuovo 18 6 2" xfId="12481"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2"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3" xr:uid="{00000000-0005-0000-0000-0000ED580000}"/>
    <cellStyle name="Nuovo 19 6 2" xfId="12484"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5"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6" xr:uid="{00000000-0005-0000-0000-000000590000}"/>
    <cellStyle name="Nuovo 2 6 2" xfId="12487"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8"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9" xr:uid="{00000000-0005-0000-0000-000013590000}"/>
    <cellStyle name="Nuovo 20 6 2" xfId="12490"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1"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2" xr:uid="{00000000-0005-0000-0000-000026590000}"/>
    <cellStyle name="Nuovo 21 6 2" xfId="12493"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4"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5" xr:uid="{00000000-0005-0000-0000-000039590000}"/>
    <cellStyle name="Nuovo 22 6 2" xfId="12496"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7"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8" xr:uid="{00000000-0005-0000-0000-00004C590000}"/>
    <cellStyle name="Nuovo 23 6 2" xfId="12499"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500"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1" xr:uid="{00000000-0005-0000-0000-00005F590000}"/>
    <cellStyle name="Nuovo 24 6 2" xfId="12502"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3"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4" xr:uid="{00000000-0005-0000-0000-000072590000}"/>
    <cellStyle name="Nuovo 25 6 2" xfId="12505"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6" xr:uid="{00000000-0005-0000-0000-00008B590000}"/>
    <cellStyle name="Nuovo 26 6 2" xfId="12507"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8"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9"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10"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1"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2"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3"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4"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5"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6"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7"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8"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9"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20"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1"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2"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3"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4"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5"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6"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7"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8" xr:uid="{00000000-0005-0000-0000-0000EB5B0000}"/>
    <cellStyle name="Nuovo 49 2" xfId="12529"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30"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1"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2"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3"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4"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6" xr:uid="{00000000-0005-0000-0000-0000835C0000}"/>
    <cellStyle name="Output 2 2 3" xfId="7094" xr:uid="{00000000-0005-0000-0000-0000845C0000}"/>
    <cellStyle name="Output 2 2 4" xfId="9668" xr:uid="{00000000-0005-0000-0000-0000855C0000}"/>
    <cellStyle name="Output 2 2 5" xfId="9669" xr:uid="{00000000-0005-0000-0000-0000865C0000}"/>
    <cellStyle name="Output 2 3" xfId="7095" xr:uid="{00000000-0005-0000-0000-0000875C0000}"/>
    <cellStyle name="Output 2 3 2" xfId="7096" xr:uid="{00000000-0005-0000-0000-0000885C0000}"/>
    <cellStyle name="Output 2 3 2 2" xfId="12697"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8" xr:uid="{00000000-0005-0000-0000-00008D5C0000}"/>
    <cellStyle name="Output 2 5" xfId="7100" xr:uid="{00000000-0005-0000-0000-00008E5C0000}"/>
    <cellStyle name="Output 2 5 2" xfId="7101" xr:uid="{00000000-0005-0000-0000-00008F5C0000}"/>
    <cellStyle name="Output 2 5 2 2" xfId="12699" xr:uid="{00000000-0005-0000-0000-0000905C0000}"/>
    <cellStyle name="Output 2 6" xfId="7102" xr:uid="{00000000-0005-0000-0000-0000915C0000}"/>
    <cellStyle name="Output 2 6 2" xfId="7103" xr:uid="{00000000-0005-0000-0000-0000925C0000}"/>
    <cellStyle name="Output 2 6 2 2" xfId="12700" xr:uid="{00000000-0005-0000-0000-0000935C0000}"/>
    <cellStyle name="Output 2 7" xfId="7104" xr:uid="{00000000-0005-0000-0000-0000945C0000}"/>
    <cellStyle name="Output 2 7 2" xfId="7105" xr:uid="{00000000-0005-0000-0000-0000955C0000}"/>
    <cellStyle name="Output 2 7 2 2" xfId="12701" xr:uid="{00000000-0005-0000-0000-0000965C0000}"/>
    <cellStyle name="Output 2 8" xfId="7106" xr:uid="{00000000-0005-0000-0000-0000975C0000}"/>
    <cellStyle name="Output 2 8 2" xfId="12702" xr:uid="{00000000-0005-0000-0000-0000985C0000}"/>
    <cellStyle name="Output 2 9" xfId="12703"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4"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5" xr:uid="{00000000-0005-0000-0000-0000A15C0000}"/>
    <cellStyle name="Output 3 4" xfId="7113" xr:uid="{00000000-0005-0000-0000-0000A25C0000}"/>
    <cellStyle name="Output 3 4 2" xfId="7114" xr:uid="{00000000-0005-0000-0000-0000A35C0000}"/>
    <cellStyle name="Output 3 4 2 2" xfId="12706" xr:uid="{00000000-0005-0000-0000-0000A45C0000}"/>
    <cellStyle name="Output 3 5" xfId="7115" xr:uid="{00000000-0005-0000-0000-0000A55C0000}"/>
    <cellStyle name="Output 3 5 2" xfId="7116" xr:uid="{00000000-0005-0000-0000-0000A65C0000}"/>
    <cellStyle name="Output 3 5 2 2" xfId="12707" xr:uid="{00000000-0005-0000-0000-0000A75C0000}"/>
    <cellStyle name="Output 3 6" xfId="7117" xr:uid="{00000000-0005-0000-0000-0000A85C0000}"/>
    <cellStyle name="Output 3 7" xfId="7118" xr:uid="{00000000-0005-0000-0000-0000A95C0000}"/>
    <cellStyle name="Output 3 7 2" xfId="12708"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9"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5" xr:uid="{00000000-0005-0000-0000-0000BB5C0000}"/>
    <cellStyle name="Percent" xfId="26536"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70"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9" xr:uid="{00000000-0005-0000-0000-0000F15C0000}"/>
    <cellStyle name="Percent 9" xfId="9676"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6"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7"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8"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9"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40"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1"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2"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3"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4"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5"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6"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7"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8"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9"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50"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1"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2"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3"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4"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5"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6"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7"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8"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9"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60"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1"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2"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3"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4"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5"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6"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7"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8"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9"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70"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1"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2"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3"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4"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5"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6"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7"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8"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9"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80"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1"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2"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3"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4"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5"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6"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7"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8"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9"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90"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1"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2"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3"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4"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5"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6"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7"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8" xr:uid="{00000000-0005-0000-0000-0000CF660000}"/>
    <cellStyle name="SAPBEXaggDataEmph" xfId="12599" xr:uid="{00000000-0005-0000-0000-0000D0660000}"/>
    <cellStyle name="SAPBEXaggItem" xfId="12600" xr:uid="{00000000-0005-0000-0000-0000D1660000}"/>
    <cellStyle name="SAPBEXaggItemX" xfId="12601" xr:uid="{00000000-0005-0000-0000-0000D2660000}"/>
    <cellStyle name="SAPBEXchaText" xfId="12602" xr:uid="{00000000-0005-0000-0000-0000D3660000}"/>
    <cellStyle name="SAPBEXexcBad" xfId="12603" xr:uid="{00000000-0005-0000-0000-0000D4660000}"/>
    <cellStyle name="SAPBEXexcBad7" xfId="12604" xr:uid="{00000000-0005-0000-0000-0000D5660000}"/>
    <cellStyle name="SAPBEXexcBad8" xfId="12605" xr:uid="{00000000-0005-0000-0000-0000D6660000}"/>
    <cellStyle name="SAPBEXexcBad9" xfId="12606" xr:uid="{00000000-0005-0000-0000-0000D7660000}"/>
    <cellStyle name="SAPBEXexcCritical" xfId="12607" xr:uid="{00000000-0005-0000-0000-0000D8660000}"/>
    <cellStyle name="SAPBEXexcCritical4" xfId="12608" xr:uid="{00000000-0005-0000-0000-0000D9660000}"/>
    <cellStyle name="SAPBEXexcCritical5" xfId="12609" xr:uid="{00000000-0005-0000-0000-0000DA660000}"/>
    <cellStyle name="SAPBEXexcCritical6" xfId="12610" xr:uid="{00000000-0005-0000-0000-0000DB660000}"/>
    <cellStyle name="SAPBEXexcGood" xfId="12611" xr:uid="{00000000-0005-0000-0000-0000DC660000}"/>
    <cellStyle name="SAPBEXexcGood1" xfId="12612" xr:uid="{00000000-0005-0000-0000-0000DD660000}"/>
    <cellStyle name="SAPBEXexcGood2" xfId="12613" xr:uid="{00000000-0005-0000-0000-0000DE660000}"/>
    <cellStyle name="SAPBEXexcGood3" xfId="12614" xr:uid="{00000000-0005-0000-0000-0000DF660000}"/>
    <cellStyle name="SAPBEXexcVeryBad" xfId="12615" xr:uid="{00000000-0005-0000-0000-0000E0660000}"/>
    <cellStyle name="SAPBEXfilterDrill" xfId="12616" xr:uid="{00000000-0005-0000-0000-0000E1660000}"/>
    <cellStyle name="SAPBEXfilterItem" xfId="12617" xr:uid="{00000000-0005-0000-0000-0000E2660000}"/>
    <cellStyle name="SAPBEXfilterText" xfId="12618" xr:uid="{00000000-0005-0000-0000-0000E3660000}"/>
    <cellStyle name="SAPBEXformats" xfId="12619" xr:uid="{00000000-0005-0000-0000-0000E4660000}"/>
    <cellStyle name="SAPBEXheaderData" xfId="12620" xr:uid="{00000000-0005-0000-0000-0000E5660000}"/>
    <cellStyle name="SAPBEXheaderItem" xfId="12621" xr:uid="{00000000-0005-0000-0000-0000E6660000}"/>
    <cellStyle name="SAPBEXheaderText" xfId="12622" xr:uid="{00000000-0005-0000-0000-0000E7660000}"/>
    <cellStyle name="SAPBEXHLevel0" xfId="12623" xr:uid="{00000000-0005-0000-0000-0000E8660000}"/>
    <cellStyle name="SAPBEXHLevel0X" xfId="12624" xr:uid="{00000000-0005-0000-0000-0000E9660000}"/>
    <cellStyle name="SAPBEXHLevel1" xfId="12625" xr:uid="{00000000-0005-0000-0000-0000EA660000}"/>
    <cellStyle name="SAPBEXHLevel1X" xfId="12626" xr:uid="{00000000-0005-0000-0000-0000EB660000}"/>
    <cellStyle name="SAPBEXHLevel2" xfId="12627" xr:uid="{00000000-0005-0000-0000-0000EC660000}"/>
    <cellStyle name="SAPBEXHLevel2X" xfId="12628" xr:uid="{00000000-0005-0000-0000-0000ED660000}"/>
    <cellStyle name="SAPBEXHLevel3" xfId="12629" xr:uid="{00000000-0005-0000-0000-0000EE660000}"/>
    <cellStyle name="SAPBEXHLevel3X" xfId="12630" xr:uid="{00000000-0005-0000-0000-0000EF660000}"/>
    <cellStyle name="SAPBEXinputData" xfId="12631" xr:uid="{00000000-0005-0000-0000-0000F0660000}"/>
    <cellStyle name="SAPBEXresData" xfId="12632" xr:uid="{00000000-0005-0000-0000-0000F1660000}"/>
    <cellStyle name="SAPBEXresDataEmph" xfId="12633" xr:uid="{00000000-0005-0000-0000-0000F2660000}"/>
    <cellStyle name="SAPBEXresItem" xfId="12634" xr:uid="{00000000-0005-0000-0000-0000F3660000}"/>
    <cellStyle name="SAPBEXresItemX" xfId="12635" xr:uid="{00000000-0005-0000-0000-0000F4660000}"/>
    <cellStyle name="SAPBEXstdData" xfId="12636" xr:uid="{00000000-0005-0000-0000-0000F5660000}"/>
    <cellStyle name="SAPBEXstdDataEmph" xfId="12637" xr:uid="{00000000-0005-0000-0000-0000F6660000}"/>
    <cellStyle name="SAPBEXstdItem" xfId="12638" xr:uid="{00000000-0005-0000-0000-0000F7660000}"/>
    <cellStyle name="SAPBEXstdItemX" xfId="12639" xr:uid="{00000000-0005-0000-0000-0000F8660000}"/>
    <cellStyle name="SAPBEXsubData" xfId="12640" xr:uid="{00000000-0005-0000-0000-0000F9660000}"/>
    <cellStyle name="SAPBEXsubDataEmph" xfId="12641" xr:uid="{00000000-0005-0000-0000-0000FA660000}"/>
    <cellStyle name="SAPBEXsubItem" xfId="12642" xr:uid="{00000000-0005-0000-0000-0000FB660000}"/>
    <cellStyle name="SAPBEXtitle" xfId="12643" xr:uid="{00000000-0005-0000-0000-0000FC660000}"/>
    <cellStyle name="SAPBEXundefined" xfId="12644" xr:uid="{00000000-0005-0000-0000-0000FD660000}"/>
    <cellStyle name="Shade" xfId="9657" xr:uid="{00000000-0005-0000-0000-0000FE660000}"/>
    <cellStyle name="Shade 2" xfId="15387" xr:uid="{00000000-0005-0000-0000-0000FF660000}"/>
    <cellStyle name="Standard_Sce_D_Extraction" xfId="9513" xr:uid="{00000000-0005-0000-0000-000000670000}"/>
    <cellStyle name="Style 134 2" xfId="9671" xr:uid="{00000000-0005-0000-0000-000001670000}"/>
    <cellStyle name="Style 134 2 2" xfId="15395" xr:uid="{00000000-0005-0000-0000-000002670000}"/>
    <cellStyle name="Style 140" xfId="9672" xr:uid="{00000000-0005-0000-0000-000003670000}"/>
    <cellStyle name="Style 140 2" xfId="15396" xr:uid="{00000000-0005-0000-0000-000004670000}"/>
    <cellStyle name="Style 142 2" xfId="9673" xr:uid="{00000000-0005-0000-0000-000005670000}"/>
    <cellStyle name="Style 142 2 2" xfId="15397" xr:uid="{00000000-0005-0000-0000-000006670000}"/>
    <cellStyle name="Style 155" xfId="9514" xr:uid="{00000000-0005-0000-0000-000007670000}"/>
    <cellStyle name="Style 156" xfId="9515" xr:uid="{00000000-0005-0000-0000-000008670000}"/>
    <cellStyle name="Style 157" xfId="9516" xr:uid="{00000000-0005-0000-0000-000009670000}"/>
    <cellStyle name="Style 158" xfId="9517" xr:uid="{00000000-0005-0000-0000-00000A670000}"/>
    <cellStyle name="Style 159" xfId="9518" xr:uid="{00000000-0005-0000-0000-00000B670000}"/>
    <cellStyle name="Style 161" xfId="9519" xr:uid="{00000000-0005-0000-0000-00000C670000}"/>
    <cellStyle name="Style 162" xfId="9520" xr:uid="{00000000-0005-0000-0000-00000D670000}"/>
    <cellStyle name="Style 163" xfId="9521" xr:uid="{00000000-0005-0000-0000-00000E670000}"/>
    <cellStyle name="Style 223" xfId="9522" xr:uid="{00000000-0005-0000-0000-00000F670000}"/>
    <cellStyle name="Style 224" xfId="9523" xr:uid="{00000000-0005-0000-0000-000010670000}"/>
    <cellStyle name="Style 225" xfId="9524" xr:uid="{00000000-0005-0000-0000-000011670000}"/>
    <cellStyle name="Style 226" xfId="9525" xr:uid="{00000000-0005-0000-0000-000012670000}"/>
    <cellStyle name="Style 227" xfId="9526" xr:uid="{00000000-0005-0000-0000-000013670000}"/>
    <cellStyle name="Style 229" xfId="9527" xr:uid="{00000000-0005-0000-0000-000014670000}"/>
    <cellStyle name="Style 230" xfId="9528" xr:uid="{00000000-0005-0000-0000-000015670000}"/>
    <cellStyle name="Style 231" xfId="9529" xr:uid="{00000000-0005-0000-0000-000016670000}"/>
    <cellStyle name="Style 257" xfId="9530" xr:uid="{00000000-0005-0000-0000-000017670000}"/>
    <cellStyle name="Style 258" xfId="9531" xr:uid="{00000000-0005-0000-0000-000018670000}"/>
    <cellStyle name="Style 259" xfId="9532" xr:uid="{00000000-0005-0000-0000-000019670000}"/>
    <cellStyle name="Style 260" xfId="9533" xr:uid="{00000000-0005-0000-0000-00001A670000}"/>
    <cellStyle name="Style 261" xfId="9534" xr:uid="{00000000-0005-0000-0000-00001B670000}"/>
    <cellStyle name="Style 263" xfId="9535" xr:uid="{00000000-0005-0000-0000-00001C670000}"/>
    <cellStyle name="Style 264" xfId="9536" xr:uid="{00000000-0005-0000-0000-00001D670000}"/>
    <cellStyle name="Style 265" xfId="9537" xr:uid="{00000000-0005-0000-0000-00001E670000}"/>
    <cellStyle name="Style 461" xfId="9538" xr:uid="{00000000-0005-0000-0000-00001F670000}"/>
    <cellStyle name="Style 467" xfId="9539" xr:uid="{00000000-0005-0000-0000-000020670000}"/>
    <cellStyle name="Style 468" xfId="9540" xr:uid="{00000000-0005-0000-0000-000021670000}"/>
    <cellStyle name="Style 469" xfId="9541" xr:uid="{00000000-0005-0000-0000-000022670000}"/>
    <cellStyle name="Style 478" xfId="9542" xr:uid="{00000000-0005-0000-0000-000023670000}"/>
    <cellStyle name="Style 479" xfId="9543" xr:uid="{00000000-0005-0000-0000-000024670000}"/>
    <cellStyle name="Style 480" xfId="9544" xr:uid="{00000000-0005-0000-0000-000025670000}"/>
    <cellStyle name="Style 481" xfId="9545" xr:uid="{00000000-0005-0000-0000-000026670000}"/>
    <cellStyle name="Style 482" xfId="9546" xr:uid="{00000000-0005-0000-0000-000027670000}"/>
    <cellStyle name="Style 484" xfId="9547" xr:uid="{00000000-0005-0000-0000-000028670000}"/>
    <cellStyle name="Style 485" xfId="9548" xr:uid="{00000000-0005-0000-0000-000029670000}"/>
    <cellStyle name="Style 486" xfId="9549" xr:uid="{00000000-0005-0000-0000-00002A670000}"/>
    <cellStyle name="Style 495" xfId="9550" xr:uid="{00000000-0005-0000-0000-00002B670000}"/>
    <cellStyle name="Style 496" xfId="9551" xr:uid="{00000000-0005-0000-0000-00002C670000}"/>
    <cellStyle name="Style 497" xfId="9552" xr:uid="{00000000-0005-0000-0000-00002D670000}"/>
    <cellStyle name="Style 498" xfId="9553" xr:uid="{00000000-0005-0000-0000-00002E670000}"/>
    <cellStyle name="Style 499" xfId="9554" xr:uid="{00000000-0005-0000-0000-00002F670000}"/>
    <cellStyle name="Style 501" xfId="9555" xr:uid="{00000000-0005-0000-0000-000030670000}"/>
    <cellStyle name="Style 502" xfId="9556" xr:uid="{00000000-0005-0000-0000-000031670000}"/>
    <cellStyle name="Style 503" xfId="9557" xr:uid="{00000000-0005-0000-0000-000032670000}"/>
    <cellStyle name="Style 580" xfId="9558" xr:uid="{00000000-0005-0000-0000-000033670000}"/>
    <cellStyle name="Style 581" xfId="9559" xr:uid="{00000000-0005-0000-0000-000034670000}"/>
    <cellStyle name="Style 582" xfId="9560" xr:uid="{00000000-0005-0000-0000-000035670000}"/>
    <cellStyle name="Style 583" xfId="9561" xr:uid="{00000000-0005-0000-0000-000036670000}"/>
    <cellStyle name="Style 584" xfId="9562" xr:uid="{00000000-0005-0000-0000-000037670000}"/>
    <cellStyle name="Style 586" xfId="9563" xr:uid="{00000000-0005-0000-0000-000038670000}"/>
    <cellStyle name="Style 587" xfId="9564" xr:uid="{00000000-0005-0000-0000-000039670000}"/>
    <cellStyle name="Style 588" xfId="9565" xr:uid="{00000000-0005-0000-0000-00003A670000}"/>
    <cellStyle name="TableStyleLight1" xfId="1" xr:uid="{00000000-0005-0000-0000-00003B670000}"/>
    <cellStyle name="Testo avviso" xfId="708" xr:uid="{00000000-0005-0000-0000-00003C670000}"/>
    <cellStyle name="Testo avviso 2" xfId="9567" xr:uid="{00000000-0005-0000-0000-00003D670000}"/>
    <cellStyle name="Testo avviso 3" xfId="9568" xr:uid="{00000000-0005-0000-0000-00003E670000}"/>
    <cellStyle name="Testo avviso 4" xfId="9566" xr:uid="{00000000-0005-0000-0000-00003F670000}"/>
    <cellStyle name="Testo descrittivo" xfId="709" xr:uid="{00000000-0005-0000-0000-000040670000}"/>
    <cellStyle name="Testo descrittivo 2" xfId="9570" xr:uid="{00000000-0005-0000-0000-000041670000}"/>
    <cellStyle name="Testo descrittivo 3" xfId="9571" xr:uid="{00000000-0005-0000-0000-000042670000}"/>
    <cellStyle name="Testo descrittivo 4" xfId="9569" xr:uid="{00000000-0005-0000-0000-000043670000}"/>
    <cellStyle name="Titel 2" xfId="9572" xr:uid="{00000000-0005-0000-0000-000044670000}"/>
    <cellStyle name="Titel 2 2" xfId="9573" xr:uid="{00000000-0005-0000-0000-000045670000}"/>
    <cellStyle name="Titel 2 3" xfId="9574" xr:uid="{00000000-0005-0000-0000-000046670000}"/>
    <cellStyle name="Title 2" xfId="9575" xr:uid="{00000000-0005-0000-0000-000047670000}"/>
    <cellStyle name="Title 2 2" xfId="9576" xr:uid="{00000000-0005-0000-0000-000048670000}"/>
    <cellStyle name="Title 2 3" xfId="9577" xr:uid="{00000000-0005-0000-0000-000049670000}"/>
    <cellStyle name="Title 3" xfId="9674" xr:uid="{00000000-0005-0000-0000-00004A670000}"/>
    <cellStyle name="Titolo" xfId="710" xr:uid="{00000000-0005-0000-0000-00004B670000}"/>
    <cellStyle name="Titolo 1" xfId="711" xr:uid="{00000000-0005-0000-0000-00004C670000}"/>
    <cellStyle name="Titolo 1 2" xfId="9580" xr:uid="{00000000-0005-0000-0000-00004D670000}"/>
    <cellStyle name="Titolo 1 2 2" xfId="9581" xr:uid="{00000000-0005-0000-0000-00004E670000}"/>
    <cellStyle name="Titolo 1 3" xfId="9582" xr:uid="{00000000-0005-0000-0000-00004F670000}"/>
    <cellStyle name="Titolo 1 4" xfId="9579" xr:uid="{00000000-0005-0000-0000-000050670000}"/>
    <cellStyle name="Titolo 2" xfId="712" xr:uid="{00000000-0005-0000-0000-000051670000}"/>
    <cellStyle name="Titolo 2 2" xfId="9584" xr:uid="{00000000-0005-0000-0000-000052670000}"/>
    <cellStyle name="Titolo 2 2 2" xfId="9585" xr:uid="{00000000-0005-0000-0000-000053670000}"/>
    <cellStyle name="Titolo 2 3" xfId="9586" xr:uid="{00000000-0005-0000-0000-000054670000}"/>
    <cellStyle name="Titolo 2 4" xfId="9583" xr:uid="{00000000-0005-0000-0000-000055670000}"/>
    <cellStyle name="Titolo 3" xfId="713" xr:uid="{00000000-0005-0000-0000-000056670000}"/>
    <cellStyle name="Titolo 3 2" xfId="9588" xr:uid="{00000000-0005-0000-0000-000057670000}"/>
    <cellStyle name="Titolo 3 2 2" xfId="9589" xr:uid="{00000000-0005-0000-0000-000058670000}"/>
    <cellStyle name="Titolo 3 2 3" xfId="9590" xr:uid="{00000000-0005-0000-0000-000059670000}"/>
    <cellStyle name="Titolo 3 2 4" xfId="9591" xr:uid="{00000000-0005-0000-0000-00005A670000}"/>
    <cellStyle name="Titolo 3 3" xfId="9592" xr:uid="{00000000-0005-0000-0000-00005B670000}"/>
    <cellStyle name="Titolo 3 3 2" xfId="12645" xr:uid="{00000000-0005-0000-0000-00005C670000}"/>
    <cellStyle name="Titolo 3 3 3" xfId="12646" xr:uid="{00000000-0005-0000-0000-00005D670000}"/>
    <cellStyle name="Titolo 3 4" xfId="9593" xr:uid="{00000000-0005-0000-0000-00005E670000}"/>
    <cellStyle name="Titolo 3 5" xfId="9587" xr:uid="{00000000-0005-0000-0000-00005F670000}"/>
    <cellStyle name="Titolo 4" xfId="714" xr:uid="{00000000-0005-0000-0000-000060670000}"/>
    <cellStyle name="Titolo 4 2" xfId="9595" xr:uid="{00000000-0005-0000-0000-000061670000}"/>
    <cellStyle name="Titolo 4 3" xfId="9596" xr:uid="{00000000-0005-0000-0000-000062670000}"/>
    <cellStyle name="Titolo 4 4" xfId="9594" xr:uid="{00000000-0005-0000-0000-000063670000}"/>
    <cellStyle name="Titolo 5" xfId="9597" xr:uid="{00000000-0005-0000-0000-000064670000}"/>
    <cellStyle name="Titolo 6" xfId="9598" xr:uid="{00000000-0005-0000-0000-000065670000}"/>
    <cellStyle name="Titolo 7" xfId="9578" xr:uid="{00000000-0005-0000-0000-000066670000}"/>
    <cellStyle name="Total 2" xfId="9599" xr:uid="{00000000-0005-0000-0000-000067670000}"/>
    <cellStyle name="Total 2 2" xfId="9600" xr:uid="{00000000-0005-0000-0000-000068670000}"/>
    <cellStyle name="Total 2 2 2" xfId="9601" xr:uid="{00000000-0005-0000-0000-000069670000}"/>
    <cellStyle name="Total 2 3" xfId="9602" xr:uid="{00000000-0005-0000-0000-00006A670000}"/>
    <cellStyle name="Total 2 4" xfId="9603" xr:uid="{00000000-0005-0000-0000-00006B670000}"/>
    <cellStyle name="Total 2 4 2" xfId="12710" xr:uid="{00000000-0005-0000-0000-00006C670000}"/>
    <cellStyle name="Total 2 4 3" xfId="12711" xr:uid="{00000000-0005-0000-0000-00006D670000}"/>
    <cellStyle name="Total 2 5" xfId="9604" xr:uid="{00000000-0005-0000-0000-00006E670000}"/>
    <cellStyle name="Total 3" xfId="9605" xr:uid="{00000000-0005-0000-0000-00006F670000}"/>
    <cellStyle name="Total 4" xfId="9606" xr:uid="{00000000-0005-0000-0000-000070670000}"/>
    <cellStyle name="Totale" xfId="715" xr:uid="{00000000-0005-0000-0000-000071670000}"/>
    <cellStyle name="Totale 2" xfId="9608" xr:uid="{00000000-0005-0000-0000-000072670000}"/>
    <cellStyle name="Totale 2 2" xfId="9609" xr:uid="{00000000-0005-0000-0000-000073670000}"/>
    <cellStyle name="Totale 2 2 2" xfId="9610" xr:uid="{00000000-0005-0000-0000-000074670000}"/>
    <cellStyle name="Totale 2 3" xfId="9611" xr:uid="{00000000-0005-0000-0000-000075670000}"/>
    <cellStyle name="Totale 2 3 2" xfId="12712" xr:uid="{00000000-0005-0000-0000-000076670000}"/>
    <cellStyle name="Totale 2 3 3" xfId="12713" xr:uid="{00000000-0005-0000-0000-000077670000}"/>
    <cellStyle name="Totale 2 4" xfId="9612" xr:uid="{00000000-0005-0000-0000-000078670000}"/>
    <cellStyle name="Totale 2 5" xfId="9675" xr:uid="{00000000-0005-0000-0000-000079670000}"/>
    <cellStyle name="Totale 3" xfId="9613" xr:uid="{00000000-0005-0000-0000-00007A670000}"/>
    <cellStyle name="Totale 3 2" xfId="9614" xr:uid="{00000000-0005-0000-0000-00007B670000}"/>
    <cellStyle name="Totale 3 2 2" xfId="9615" xr:uid="{00000000-0005-0000-0000-00007C670000}"/>
    <cellStyle name="Totale 3 3" xfId="9616" xr:uid="{00000000-0005-0000-0000-00007D670000}"/>
    <cellStyle name="Totale 3 3 2" xfId="12714" xr:uid="{00000000-0005-0000-0000-00007E670000}"/>
    <cellStyle name="Totale 3 3 3" xfId="12715" xr:uid="{00000000-0005-0000-0000-00007F670000}"/>
    <cellStyle name="Totale 3 4" xfId="9617" xr:uid="{00000000-0005-0000-0000-000080670000}"/>
    <cellStyle name="Totale 4" xfId="9618" xr:uid="{00000000-0005-0000-0000-000081670000}"/>
    <cellStyle name="Totale 4 2" xfId="9619" xr:uid="{00000000-0005-0000-0000-000082670000}"/>
    <cellStyle name="Totale 4 3" xfId="9620" xr:uid="{00000000-0005-0000-0000-000083670000}"/>
    <cellStyle name="Totale 4 3 2" xfId="12716" xr:uid="{00000000-0005-0000-0000-000084670000}"/>
    <cellStyle name="Totale 4 3 3" xfId="12717" xr:uid="{00000000-0005-0000-0000-000085670000}"/>
    <cellStyle name="Totale 4 4" xfId="9621" xr:uid="{00000000-0005-0000-0000-000086670000}"/>
    <cellStyle name="Totale 5" xfId="9622" xr:uid="{00000000-0005-0000-0000-000087670000}"/>
    <cellStyle name="Totale 5 2" xfId="9623" xr:uid="{00000000-0005-0000-0000-000088670000}"/>
    <cellStyle name="Totale 5 3" xfId="9624" xr:uid="{00000000-0005-0000-0000-000089670000}"/>
    <cellStyle name="Totale 5 3 2" xfId="12718" xr:uid="{00000000-0005-0000-0000-00008A670000}"/>
    <cellStyle name="Totale 5 3 3" xfId="12719" xr:uid="{00000000-0005-0000-0000-00008B670000}"/>
    <cellStyle name="Totale 6" xfId="9625" xr:uid="{00000000-0005-0000-0000-00008C670000}"/>
    <cellStyle name="Totale 6 2" xfId="9626" xr:uid="{00000000-0005-0000-0000-00008D670000}"/>
    <cellStyle name="Totale 6 3" xfId="9627" xr:uid="{00000000-0005-0000-0000-00008E670000}"/>
    <cellStyle name="Totale 6 3 2" xfId="12720" xr:uid="{00000000-0005-0000-0000-00008F670000}"/>
    <cellStyle name="Totale 6 3 3" xfId="12721" xr:uid="{00000000-0005-0000-0000-000090670000}"/>
    <cellStyle name="Totale 7" xfId="9628" xr:uid="{00000000-0005-0000-0000-000091670000}"/>
    <cellStyle name="Totale 8" xfId="9629" xr:uid="{00000000-0005-0000-0000-000092670000}"/>
    <cellStyle name="Totale 8 2" xfId="12722" xr:uid="{00000000-0005-0000-0000-000093670000}"/>
    <cellStyle name="Totale 8 3" xfId="12723" xr:uid="{00000000-0005-0000-0000-000094670000}"/>
    <cellStyle name="Totale 9" xfId="9607" xr:uid="{00000000-0005-0000-0000-000095670000}"/>
    <cellStyle name="Ugyldig 2" xfId="9630" xr:uid="{00000000-0005-0000-0000-000096670000}"/>
    <cellStyle name="Uncertain" xfId="9631" xr:uid="{00000000-0005-0000-0000-000097670000}"/>
    <cellStyle name="Usikre tal" xfId="12647" xr:uid="{00000000-0005-0000-0000-000098670000}"/>
    <cellStyle name="Valore non valido" xfId="716" xr:uid="{00000000-0005-0000-0000-000099670000}"/>
    <cellStyle name="Valore non valido 2" xfId="9633" xr:uid="{00000000-0005-0000-0000-00009A670000}"/>
    <cellStyle name="Valore non valido 3" xfId="9634" xr:uid="{00000000-0005-0000-0000-00009B670000}"/>
    <cellStyle name="Valore non valido 4" xfId="9632" xr:uid="{00000000-0005-0000-0000-00009C670000}"/>
    <cellStyle name="Valore valido" xfId="717" xr:uid="{00000000-0005-0000-0000-00009D670000}"/>
    <cellStyle name="Valore valido 2" xfId="9636" xr:uid="{00000000-0005-0000-0000-00009E670000}"/>
    <cellStyle name="Valore valido 3" xfId="9637" xr:uid="{00000000-0005-0000-0000-00009F670000}"/>
    <cellStyle name="Valore valido 4" xfId="9635" xr:uid="{00000000-0005-0000-0000-0000A0670000}"/>
    <cellStyle name="Warning Text 2" xfId="9638" xr:uid="{00000000-0005-0000-0000-0000A1670000}"/>
    <cellStyle name="Warning Text 2 2" xfId="9639" xr:uid="{00000000-0005-0000-0000-0000A2670000}"/>
    <cellStyle name="Warning Text 2 3" xfId="9640" xr:uid="{00000000-0005-0000-0000-0000A3670000}"/>
    <cellStyle name="Warning Text 3" xfId="9641" xr:uid="{00000000-0005-0000-0000-0000A4670000}"/>
    <cellStyle name="Warning Text 4" xfId="9642" xr:uid="{00000000-0005-0000-0000-0000A5670000}"/>
    <cellStyle name="X08_Total Oil" xfId="9643" xr:uid="{00000000-0005-0000-0000-0000A6670000}"/>
    <cellStyle name="X12_Total Figs 1 dec" xfId="9644" xr:uid="{00000000-0005-0000-0000-0000A7670000}"/>
    <cellStyle name="Years" xfId="9645" xr:uid="{00000000-0005-0000-0000-0000A8670000}"/>
    <cellStyle name="Обычный_2++" xfId="9658"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RowHeight="14.4"/>
  <cols>
    <col min="1" max="1" width="11.5546875" customWidth="1"/>
    <col min="2" max="2" width="15.6640625" customWidth="1"/>
    <col min="3" max="3" width="20.6640625" bestFit="1" customWidth="1"/>
    <col min="4" max="4" width="19.88671875" customWidth="1"/>
    <col min="5" max="5" width="60.33203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8">
        <v>42788</v>
      </c>
      <c r="B11" s="257" t="s">
        <v>18834</v>
      </c>
      <c r="C11" s="257" t="s">
        <v>18836</v>
      </c>
      <c r="D11" s="257" t="s">
        <v>18798</v>
      </c>
      <c r="E11" s="257" t="s">
        <v>18837</v>
      </c>
    </row>
    <row r="12" spans="1:6" s="9" customFormat="1">
      <c r="A12" s="258">
        <v>42788</v>
      </c>
      <c r="B12" s="257" t="s">
        <v>18834</v>
      </c>
      <c r="C12" s="257" t="s">
        <v>18765</v>
      </c>
      <c r="D12" s="257" t="s">
        <v>18798</v>
      </c>
      <c r="E12" s="257" t="s">
        <v>18835</v>
      </c>
      <c r="F12" s="257"/>
    </row>
    <row r="13" spans="1:6" s="201" customFormat="1">
      <c r="A13" s="258">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ADDRESS(ROW('ELC-RNW_PotCAP'!D51),COLUMN('ELC-RNW_PotCAP'!D51),4,1)&amp;":"&amp;ADDRESS(ROW('ELC-RNW_PotCAP'!D84),COLUMN('ELC-RNW_PotCAP'!D84),4,1)</f>
        <v>D51:D84</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9" t="s">
        <v>18775</v>
      </c>
      <c r="C20" s="219" t="s">
        <v>18795</v>
      </c>
      <c r="D20" s="219" t="str">
        <f>ADDRESS(ROW(Data_RNW_Potential!C7),COLUMN(Data_RNW_Potential!C7),4,1)&amp;":"&amp;ADDRESS(ROW(Data_RNW_Potential!I11),COLUMN(Data_RNW_Potential!I11),4,1)</f>
        <v>C7:I11</v>
      </c>
      <c r="E20" s="219" t="s">
        <v>18796</v>
      </c>
      <c r="F20" s="219"/>
      <c r="G20" s="219"/>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RowHeight="14.4"/>
  <cols>
    <col min="1" max="1" width="9.109375" style="195"/>
    <col min="2" max="2" width="18" style="195" bestFit="1" customWidth="1"/>
    <col min="3" max="3" width="14.88671875" style="195" customWidth="1"/>
    <col min="4" max="4" width="17.6640625" style="195" bestFit="1" customWidth="1"/>
    <col min="5" max="6" width="9.109375" style="195"/>
    <col min="7" max="7" width="14.109375" style="195" customWidth="1"/>
    <col min="8" max="8" width="16.6640625" style="195" customWidth="1"/>
    <col min="9" max="9" width="13" style="195" customWidth="1"/>
    <col min="10" max="257" width="9.109375" style="195"/>
    <col min="258" max="258" width="18" style="195" bestFit="1" customWidth="1"/>
    <col min="259" max="259" width="24.5546875" style="195" bestFit="1" customWidth="1"/>
    <col min="260" max="260" width="22.88671875" style="195" bestFit="1" customWidth="1"/>
    <col min="261" max="262" width="9.109375" style="195"/>
    <col min="263" max="263" width="14.109375" style="195" customWidth="1"/>
    <col min="264" max="264" width="16.6640625" style="195" customWidth="1"/>
    <col min="265" max="513" width="9.109375" style="195"/>
    <col min="514" max="514" width="18" style="195" bestFit="1" customWidth="1"/>
    <col min="515" max="515" width="24.5546875" style="195" bestFit="1" customWidth="1"/>
    <col min="516" max="516" width="22.88671875" style="195" bestFit="1" customWidth="1"/>
    <col min="517" max="518" width="9.109375" style="195"/>
    <col min="519" max="519" width="14.109375" style="195" customWidth="1"/>
    <col min="520" max="520" width="16.6640625" style="195" customWidth="1"/>
    <col min="521" max="769" width="9.109375" style="195"/>
    <col min="770" max="770" width="18" style="195" bestFit="1" customWidth="1"/>
    <col min="771" max="771" width="24.5546875" style="195" bestFit="1" customWidth="1"/>
    <col min="772" max="772" width="22.88671875" style="195" bestFit="1" customWidth="1"/>
    <col min="773" max="774" width="9.109375" style="195"/>
    <col min="775" max="775" width="14.109375" style="195" customWidth="1"/>
    <col min="776" max="776" width="16.6640625" style="195" customWidth="1"/>
    <col min="777" max="1025" width="9.109375" style="195"/>
    <col min="1026" max="1026" width="18" style="195" bestFit="1" customWidth="1"/>
    <col min="1027" max="1027" width="24.5546875" style="195" bestFit="1" customWidth="1"/>
    <col min="1028" max="1028" width="22.88671875" style="195" bestFit="1" customWidth="1"/>
    <col min="1029" max="1030" width="9.109375" style="195"/>
    <col min="1031" max="1031" width="14.109375" style="195" customWidth="1"/>
    <col min="1032" max="1032" width="16.6640625" style="195" customWidth="1"/>
    <col min="1033" max="1281" width="9.109375" style="195"/>
    <col min="1282" max="1282" width="18" style="195" bestFit="1" customWidth="1"/>
    <col min="1283" max="1283" width="24.5546875" style="195" bestFit="1" customWidth="1"/>
    <col min="1284" max="1284" width="22.88671875" style="195" bestFit="1" customWidth="1"/>
    <col min="1285" max="1286" width="9.109375" style="195"/>
    <col min="1287" max="1287" width="14.109375" style="195" customWidth="1"/>
    <col min="1288" max="1288" width="16.6640625" style="195" customWidth="1"/>
    <col min="1289" max="1537" width="9.109375" style="195"/>
    <col min="1538" max="1538" width="18" style="195" bestFit="1" customWidth="1"/>
    <col min="1539" max="1539" width="24.5546875" style="195" bestFit="1" customWidth="1"/>
    <col min="1540" max="1540" width="22.88671875" style="195" bestFit="1" customWidth="1"/>
    <col min="1541" max="1542" width="9.109375" style="195"/>
    <col min="1543" max="1543" width="14.109375" style="195" customWidth="1"/>
    <col min="1544" max="1544" width="16.6640625" style="195" customWidth="1"/>
    <col min="1545" max="1793" width="9.109375" style="195"/>
    <col min="1794" max="1794" width="18" style="195" bestFit="1" customWidth="1"/>
    <col min="1795" max="1795" width="24.5546875" style="195" bestFit="1" customWidth="1"/>
    <col min="1796" max="1796" width="22.88671875" style="195" bestFit="1" customWidth="1"/>
    <col min="1797" max="1798" width="9.109375" style="195"/>
    <col min="1799" max="1799" width="14.109375" style="195" customWidth="1"/>
    <col min="1800" max="1800" width="16.6640625" style="195" customWidth="1"/>
    <col min="1801" max="2049" width="9.109375" style="195"/>
    <col min="2050" max="2050" width="18" style="195" bestFit="1" customWidth="1"/>
    <col min="2051" max="2051" width="24.5546875" style="195" bestFit="1" customWidth="1"/>
    <col min="2052" max="2052" width="22.88671875" style="195" bestFit="1" customWidth="1"/>
    <col min="2053" max="2054" width="9.109375" style="195"/>
    <col min="2055" max="2055" width="14.109375" style="195" customWidth="1"/>
    <col min="2056" max="2056" width="16.6640625" style="195" customWidth="1"/>
    <col min="2057" max="2305" width="9.109375" style="195"/>
    <col min="2306" max="2306" width="18" style="195" bestFit="1" customWidth="1"/>
    <col min="2307" max="2307" width="24.5546875" style="195" bestFit="1" customWidth="1"/>
    <col min="2308" max="2308" width="22.88671875" style="195" bestFit="1" customWidth="1"/>
    <col min="2309" max="2310" width="9.109375" style="195"/>
    <col min="2311" max="2311" width="14.109375" style="195" customWidth="1"/>
    <col min="2312" max="2312" width="16.6640625" style="195" customWidth="1"/>
    <col min="2313" max="2561" width="9.109375" style="195"/>
    <col min="2562" max="2562" width="18" style="195" bestFit="1" customWidth="1"/>
    <col min="2563" max="2563" width="24.5546875" style="195" bestFit="1" customWidth="1"/>
    <col min="2564" max="2564" width="22.88671875" style="195" bestFit="1" customWidth="1"/>
    <col min="2565" max="2566" width="9.109375" style="195"/>
    <col min="2567" max="2567" width="14.109375" style="195" customWidth="1"/>
    <col min="2568" max="2568" width="16.6640625" style="195" customWidth="1"/>
    <col min="2569" max="2817" width="9.109375" style="195"/>
    <col min="2818" max="2818" width="18" style="195" bestFit="1" customWidth="1"/>
    <col min="2819" max="2819" width="24.5546875" style="195" bestFit="1" customWidth="1"/>
    <col min="2820" max="2820" width="22.88671875" style="195" bestFit="1" customWidth="1"/>
    <col min="2821" max="2822" width="9.109375" style="195"/>
    <col min="2823" max="2823" width="14.109375" style="195" customWidth="1"/>
    <col min="2824" max="2824" width="16.6640625" style="195" customWidth="1"/>
    <col min="2825" max="3073" width="9.109375" style="195"/>
    <col min="3074" max="3074" width="18" style="195" bestFit="1" customWidth="1"/>
    <col min="3075" max="3075" width="24.5546875" style="195" bestFit="1" customWidth="1"/>
    <col min="3076" max="3076" width="22.88671875" style="195" bestFit="1" customWidth="1"/>
    <col min="3077" max="3078" width="9.109375" style="195"/>
    <col min="3079" max="3079" width="14.109375" style="195" customWidth="1"/>
    <col min="3080" max="3080" width="16.6640625" style="195" customWidth="1"/>
    <col min="3081" max="3329" width="9.109375" style="195"/>
    <col min="3330" max="3330" width="18" style="195" bestFit="1" customWidth="1"/>
    <col min="3331" max="3331" width="24.5546875" style="195" bestFit="1" customWidth="1"/>
    <col min="3332" max="3332" width="22.88671875" style="195" bestFit="1" customWidth="1"/>
    <col min="3333" max="3334" width="9.109375" style="195"/>
    <col min="3335" max="3335" width="14.109375" style="195" customWidth="1"/>
    <col min="3336" max="3336" width="16.6640625" style="195" customWidth="1"/>
    <col min="3337" max="3585" width="9.109375" style="195"/>
    <col min="3586" max="3586" width="18" style="195" bestFit="1" customWidth="1"/>
    <col min="3587" max="3587" width="24.5546875" style="195" bestFit="1" customWidth="1"/>
    <col min="3588" max="3588" width="22.88671875" style="195" bestFit="1" customWidth="1"/>
    <col min="3589" max="3590" width="9.109375" style="195"/>
    <col min="3591" max="3591" width="14.109375" style="195" customWidth="1"/>
    <col min="3592" max="3592" width="16.6640625" style="195" customWidth="1"/>
    <col min="3593" max="3841" width="9.109375" style="195"/>
    <col min="3842" max="3842" width="18" style="195" bestFit="1" customWidth="1"/>
    <col min="3843" max="3843" width="24.5546875" style="195" bestFit="1" customWidth="1"/>
    <col min="3844" max="3844" width="22.88671875" style="195" bestFit="1" customWidth="1"/>
    <col min="3845" max="3846" width="9.109375" style="195"/>
    <col min="3847" max="3847" width="14.109375" style="195" customWidth="1"/>
    <col min="3848" max="3848" width="16.6640625" style="195" customWidth="1"/>
    <col min="3849" max="4097" width="9.109375" style="195"/>
    <col min="4098" max="4098" width="18" style="195" bestFit="1" customWidth="1"/>
    <col min="4099" max="4099" width="24.5546875" style="195" bestFit="1" customWidth="1"/>
    <col min="4100" max="4100" width="22.88671875" style="195" bestFit="1" customWidth="1"/>
    <col min="4101" max="4102" width="9.109375" style="195"/>
    <col min="4103" max="4103" width="14.109375" style="195" customWidth="1"/>
    <col min="4104" max="4104" width="16.6640625" style="195" customWidth="1"/>
    <col min="4105" max="4353" width="9.109375" style="195"/>
    <col min="4354" max="4354" width="18" style="195" bestFit="1" customWidth="1"/>
    <col min="4355" max="4355" width="24.5546875" style="195" bestFit="1" customWidth="1"/>
    <col min="4356" max="4356" width="22.88671875" style="195" bestFit="1" customWidth="1"/>
    <col min="4357" max="4358" width="9.109375" style="195"/>
    <col min="4359" max="4359" width="14.109375" style="195" customWidth="1"/>
    <col min="4360" max="4360" width="16.6640625" style="195" customWidth="1"/>
    <col min="4361" max="4609" width="9.109375" style="195"/>
    <col min="4610" max="4610" width="18" style="195" bestFit="1" customWidth="1"/>
    <col min="4611" max="4611" width="24.5546875" style="195" bestFit="1" customWidth="1"/>
    <col min="4612" max="4612" width="22.88671875" style="195" bestFit="1" customWidth="1"/>
    <col min="4613" max="4614" width="9.109375" style="195"/>
    <col min="4615" max="4615" width="14.109375" style="195" customWidth="1"/>
    <col min="4616" max="4616" width="16.6640625" style="195" customWidth="1"/>
    <col min="4617" max="4865" width="9.109375" style="195"/>
    <col min="4866" max="4866" width="18" style="195" bestFit="1" customWidth="1"/>
    <col min="4867" max="4867" width="24.5546875" style="195" bestFit="1" customWidth="1"/>
    <col min="4868" max="4868" width="22.88671875" style="195" bestFit="1" customWidth="1"/>
    <col min="4869" max="4870" width="9.109375" style="195"/>
    <col min="4871" max="4871" width="14.109375" style="195" customWidth="1"/>
    <col min="4872" max="4872" width="16.6640625" style="195" customWidth="1"/>
    <col min="4873" max="5121" width="9.109375" style="195"/>
    <col min="5122" max="5122" width="18" style="195" bestFit="1" customWidth="1"/>
    <col min="5123" max="5123" width="24.5546875" style="195" bestFit="1" customWidth="1"/>
    <col min="5124" max="5124" width="22.88671875" style="195" bestFit="1" customWidth="1"/>
    <col min="5125" max="5126" width="9.109375" style="195"/>
    <col min="5127" max="5127" width="14.109375" style="195" customWidth="1"/>
    <col min="5128" max="5128" width="16.6640625" style="195" customWidth="1"/>
    <col min="5129" max="5377" width="9.109375" style="195"/>
    <col min="5378" max="5378" width="18" style="195" bestFit="1" customWidth="1"/>
    <col min="5379" max="5379" width="24.5546875" style="195" bestFit="1" customWidth="1"/>
    <col min="5380" max="5380" width="22.88671875" style="195" bestFit="1" customWidth="1"/>
    <col min="5381" max="5382" width="9.109375" style="195"/>
    <col min="5383" max="5383" width="14.109375" style="195" customWidth="1"/>
    <col min="5384" max="5384" width="16.6640625" style="195" customWidth="1"/>
    <col min="5385" max="5633" width="9.109375" style="195"/>
    <col min="5634" max="5634" width="18" style="195" bestFit="1" customWidth="1"/>
    <col min="5635" max="5635" width="24.5546875" style="195" bestFit="1" customWidth="1"/>
    <col min="5636" max="5636" width="22.88671875" style="195" bestFit="1" customWidth="1"/>
    <col min="5637" max="5638" width="9.109375" style="195"/>
    <col min="5639" max="5639" width="14.109375" style="195" customWidth="1"/>
    <col min="5640" max="5640" width="16.6640625" style="195" customWidth="1"/>
    <col min="5641" max="5889" width="9.109375" style="195"/>
    <col min="5890" max="5890" width="18" style="195" bestFit="1" customWidth="1"/>
    <col min="5891" max="5891" width="24.5546875" style="195" bestFit="1" customWidth="1"/>
    <col min="5892" max="5892" width="22.88671875" style="195" bestFit="1" customWidth="1"/>
    <col min="5893" max="5894" width="9.109375" style="195"/>
    <col min="5895" max="5895" width="14.109375" style="195" customWidth="1"/>
    <col min="5896" max="5896" width="16.6640625" style="195" customWidth="1"/>
    <col min="5897" max="6145" width="9.109375" style="195"/>
    <col min="6146" max="6146" width="18" style="195" bestFit="1" customWidth="1"/>
    <col min="6147" max="6147" width="24.5546875" style="195" bestFit="1" customWidth="1"/>
    <col min="6148" max="6148" width="22.88671875" style="195" bestFit="1" customWidth="1"/>
    <col min="6149" max="6150" width="9.109375" style="195"/>
    <col min="6151" max="6151" width="14.109375" style="195" customWidth="1"/>
    <col min="6152" max="6152" width="16.6640625" style="195" customWidth="1"/>
    <col min="6153" max="6401" width="9.109375" style="195"/>
    <col min="6402" max="6402" width="18" style="195" bestFit="1" customWidth="1"/>
    <col min="6403" max="6403" width="24.5546875" style="195" bestFit="1" customWidth="1"/>
    <col min="6404" max="6404" width="22.88671875" style="195" bestFit="1" customWidth="1"/>
    <col min="6405" max="6406" width="9.109375" style="195"/>
    <col min="6407" max="6407" width="14.109375" style="195" customWidth="1"/>
    <col min="6408" max="6408" width="16.6640625" style="195" customWidth="1"/>
    <col min="6409" max="6657" width="9.109375" style="195"/>
    <col min="6658" max="6658" width="18" style="195" bestFit="1" customWidth="1"/>
    <col min="6659" max="6659" width="24.5546875" style="195" bestFit="1" customWidth="1"/>
    <col min="6660" max="6660" width="22.88671875" style="195" bestFit="1" customWidth="1"/>
    <col min="6661" max="6662" width="9.109375" style="195"/>
    <col min="6663" max="6663" width="14.109375" style="195" customWidth="1"/>
    <col min="6664" max="6664" width="16.6640625" style="195" customWidth="1"/>
    <col min="6665" max="6913" width="9.109375" style="195"/>
    <col min="6914" max="6914" width="18" style="195" bestFit="1" customWidth="1"/>
    <col min="6915" max="6915" width="24.5546875" style="195" bestFit="1" customWidth="1"/>
    <col min="6916" max="6916" width="22.88671875" style="195" bestFit="1" customWidth="1"/>
    <col min="6917" max="6918" width="9.109375" style="195"/>
    <col min="6919" max="6919" width="14.109375" style="195" customWidth="1"/>
    <col min="6920" max="6920" width="16.6640625" style="195" customWidth="1"/>
    <col min="6921" max="7169" width="9.109375" style="195"/>
    <col min="7170" max="7170" width="18" style="195" bestFit="1" customWidth="1"/>
    <col min="7171" max="7171" width="24.5546875" style="195" bestFit="1" customWidth="1"/>
    <col min="7172" max="7172" width="22.88671875" style="195" bestFit="1" customWidth="1"/>
    <col min="7173" max="7174" width="9.109375" style="195"/>
    <col min="7175" max="7175" width="14.109375" style="195" customWidth="1"/>
    <col min="7176" max="7176" width="16.6640625" style="195" customWidth="1"/>
    <col min="7177" max="7425" width="9.109375" style="195"/>
    <col min="7426" max="7426" width="18" style="195" bestFit="1" customWidth="1"/>
    <col min="7427" max="7427" width="24.5546875" style="195" bestFit="1" customWidth="1"/>
    <col min="7428" max="7428" width="22.88671875" style="195" bestFit="1" customWidth="1"/>
    <col min="7429" max="7430" width="9.109375" style="195"/>
    <col min="7431" max="7431" width="14.109375" style="195" customWidth="1"/>
    <col min="7432" max="7432" width="16.6640625" style="195" customWidth="1"/>
    <col min="7433" max="7681" width="9.109375" style="195"/>
    <col min="7682" max="7682" width="18" style="195" bestFit="1" customWidth="1"/>
    <col min="7683" max="7683" width="24.5546875" style="195" bestFit="1" customWidth="1"/>
    <col min="7684" max="7684" width="22.88671875" style="195" bestFit="1" customWidth="1"/>
    <col min="7685" max="7686" width="9.109375" style="195"/>
    <col min="7687" max="7687" width="14.109375" style="195" customWidth="1"/>
    <col min="7688" max="7688" width="16.6640625" style="195" customWidth="1"/>
    <col min="7689" max="7937" width="9.109375" style="195"/>
    <col min="7938" max="7938" width="18" style="195" bestFit="1" customWidth="1"/>
    <col min="7939" max="7939" width="24.5546875" style="195" bestFit="1" customWidth="1"/>
    <col min="7940" max="7940" width="22.88671875" style="195" bestFit="1" customWidth="1"/>
    <col min="7941" max="7942" width="9.109375" style="195"/>
    <col min="7943" max="7943" width="14.109375" style="195" customWidth="1"/>
    <col min="7944" max="7944" width="16.6640625" style="195" customWidth="1"/>
    <col min="7945" max="8193" width="9.109375" style="195"/>
    <col min="8194" max="8194" width="18" style="195" bestFit="1" customWidth="1"/>
    <col min="8195" max="8195" width="24.5546875" style="195" bestFit="1" customWidth="1"/>
    <col min="8196" max="8196" width="22.88671875" style="195" bestFit="1" customWidth="1"/>
    <col min="8197" max="8198" width="9.109375" style="195"/>
    <col min="8199" max="8199" width="14.109375" style="195" customWidth="1"/>
    <col min="8200" max="8200" width="16.6640625" style="195" customWidth="1"/>
    <col min="8201" max="8449" width="9.109375" style="195"/>
    <col min="8450" max="8450" width="18" style="195" bestFit="1" customWidth="1"/>
    <col min="8451" max="8451" width="24.5546875" style="195" bestFit="1" customWidth="1"/>
    <col min="8452" max="8452" width="22.88671875" style="195" bestFit="1" customWidth="1"/>
    <col min="8453" max="8454" width="9.109375" style="195"/>
    <col min="8455" max="8455" width="14.109375" style="195" customWidth="1"/>
    <col min="8456" max="8456" width="16.6640625" style="195" customWidth="1"/>
    <col min="8457" max="8705" width="9.109375" style="195"/>
    <col min="8706" max="8706" width="18" style="195" bestFit="1" customWidth="1"/>
    <col min="8707" max="8707" width="24.5546875" style="195" bestFit="1" customWidth="1"/>
    <col min="8708" max="8708" width="22.88671875" style="195" bestFit="1" customWidth="1"/>
    <col min="8709" max="8710" width="9.109375" style="195"/>
    <col min="8711" max="8711" width="14.109375" style="195" customWidth="1"/>
    <col min="8712" max="8712" width="16.6640625" style="195" customWidth="1"/>
    <col min="8713" max="8961" width="9.109375" style="195"/>
    <col min="8962" max="8962" width="18" style="195" bestFit="1" customWidth="1"/>
    <col min="8963" max="8963" width="24.5546875" style="195" bestFit="1" customWidth="1"/>
    <col min="8964" max="8964" width="22.88671875" style="195" bestFit="1" customWidth="1"/>
    <col min="8965" max="8966" width="9.109375" style="195"/>
    <col min="8967" max="8967" width="14.109375" style="195" customWidth="1"/>
    <col min="8968" max="8968" width="16.6640625" style="195" customWidth="1"/>
    <col min="8969" max="9217" width="9.109375" style="195"/>
    <col min="9218" max="9218" width="18" style="195" bestFit="1" customWidth="1"/>
    <col min="9219" max="9219" width="24.5546875" style="195" bestFit="1" customWidth="1"/>
    <col min="9220" max="9220" width="22.88671875" style="195" bestFit="1" customWidth="1"/>
    <col min="9221" max="9222" width="9.109375" style="195"/>
    <col min="9223" max="9223" width="14.109375" style="195" customWidth="1"/>
    <col min="9224" max="9224" width="16.6640625" style="195" customWidth="1"/>
    <col min="9225" max="9473" width="9.109375" style="195"/>
    <col min="9474" max="9474" width="18" style="195" bestFit="1" customWidth="1"/>
    <col min="9475" max="9475" width="24.5546875" style="195" bestFit="1" customWidth="1"/>
    <col min="9476" max="9476" width="22.88671875" style="195" bestFit="1" customWidth="1"/>
    <col min="9477" max="9478" width="9.109375" style="195"/>
    <col min="9479" max="9479" width="14.109375" style="195" customWidth="1"/>
    <col min="9480" max="9480" width="16.6640625" style="195" customWidth="1"/>
    <col min="9481" max="9729" width="9.109375" style="195"/>
    <col min="9730" max="9730" width="18" style="195" bestFit="1" customWidth="1"/>
    <col min="9731" max="9731" width="24.5546875" style="195" bestFit="1" customWidth="1"/>
    <col min="9732" max="9732" width="22.88671875" style="195" bestFit="1" customWidth="1"/>
    <col min="9733" max="9734" width="9.109375" style="195"/>
    <col min="9735" max="9735" width="14.109375" style="195" customWidth="1"/>
    <col min="9736" max="9736" width="16.6640625" style="195" customWidth="1"/>
    <col min="9737" max="9985" width="9.109375" style="195"/>
    <col min="9986" max="9986" width="18" style="195" bestFit="1" customWidth="1"/>
    <col min="9987" max="9987" width="24.5546875" style="195" bestFit="1" customWidth="1"/>
    <col min="9988" max="9988" width="22.88671875" style="195" bestFit="1" customWidth="1"/>
    <col min="9989" max="9990" width="9.109375" style="195"/>
    <col min="9991" max="9991" width="14.109375" style="195" customWidth="1"/>
    <col min="9992" max="9992" width="16.6640625" style="195" customWidth="1"/>
    <col min="9993" max="10241" width="9.109375" style="195"/>
    <col min="10242" max="10242" width="18" style="195" bestFit="1" customWidth="1"/>
    <col min="10243" max="10243" width="24.5546875" style="195" bestFit="1" customWidth="1"/>
    <col min="10244" max="10244" width="22.88671875" style="195" bestFit="1" customWidth="1"/>
    <col min="10245" max="10246" width="9.109375" style="195"/>
    <col min="10247" max="10247" width="14.109375" style="195" customWidth="1"/>
    <col min="10248" max="10248" width="16.6640625" style="195" customWidth="1"/>
    <col min="10249" max="10497" width="9.109375" style="195"/>
    <col min="10498" max="10498" width="18" style="195" bestFit="1" customWidth="1"/>
    <col min="10499" max="10499" width="24.5546875" style="195" bestFit="1" customWidth="1"/>
    <col min="10500" max="10500" width="22.88671875" style="195" bestFit="1" customWidth="1"/>
    <col min="10501" max="10502" width="9.109375" style="195"/>
    <col min="10503" max="10503" width="14.109375" style="195" customWidth="1"/>
    <col min="10504" max="10504" width="16.6640625" style="195" customWidth="1"/>
    <col min="10505" max="10753" width="9.109375" style="195"/>
    <col min="10754" max="10754" width="18" style="195" bestFit="1" customWidth="1"/>
    <col min="10755" max="10755" width="24.5546875" style="195" bestFit="1" customWidth="1"/>
    <col min="10756" max="10756" width="22.88671875" style="195" bestFit="1" customWidth="1"/>
    <col min="10757" max="10758" width="9.109375" style="195"/>
    <col min="10759" max="10759" width="14.109375" style="195" customWidth="1"/>
    <col min="10760" max="10760" width="16.6640625" style="195" customWidth="1"/>
    <col min="10761" max="11009" width="9.109375" style="195"/>
    <col min="11010" max="11010" width="18" style="195" bestFit="1" customWidth="1"/>
    <col min="11011" max="11011" width="24.5546875" style="195" bestFit="1" customWidth="1"/>
    <col min="11012" max="11012" width="22.88671875" style="195" bestFit="1" customWidth="1"/>
    <col min="11013" max="11014" width="9.109375" style="195"/>
    <col min="11015" max="11015" width="14.109375" style="195" customWidth="1"/>
    <col min="11016" max="11016" width="16.6640625" style="195" customWidth="1"/>
    <col min="11017" max="11265" width="9.109375" style="195"/>
    <col min="11266" max="11266" width="18" style="195" bestFit="1" customWidth="1"/>
    <col min="11267" max="11267" width="24.5546875" style="195" bestFit="1" customWidth="1"/>
    <col min="11268" max="11268" width="22.88671875" style="195" bestFit="1" customWidth="1"/>
    <col min="11269" max="11270" width="9.109375" style="195"/>
    <col min="11271" max="11271" width="14.109375" style="195" customWidth="1"/>
    <col min="11272" max="11272" width="16.6640625" style="195" customWidth="1"/>
    <col min="11273" max="11521" width="9.109375" style="195"/>
    <col min="11522" max="11522" width="18" style="195" bestFit="1" customWidth="1"/>
    <col min="11523" max="11523" width="24.5546875" style="195" bestFit="1" customWidth="1"/>
    <col min="11524" max="11524" width="22.88671875" style="195" bestFit="1" customWidth="1"/>
    <col min="11525" max="11526" width="9.109375" style="195"/>
    <col min="11527" max="11527" width="14.109375" style="195" customWidth="1"/>
    <col min="11528" max="11528" width="16.6640625" style="195" customWidth="1"/>
    <col min="11529" max="11777" width="9.109375" style="195"/>
    <col min="11778" max="11778" width="18" style="195" bestFit="1" customWidth="1"/>
    <col min="11779" max="11779" width="24.5546875" style="195" bestFit="1" customWidth="1"/>
    <col min="11780" max="11780" width="22.88671875" style="195" bestFit="1" customWidth="1"/>
    <col min="11781" max="11782" width="9.109375" style="195"/>
    <col min="11783" max="11783" width="14.109375" style="195" customWidth="1"/>
    <col min="11784" max="11784" width="16.6640625" style="195" customWidth="1"/>
    <col min="11785" max="12033" width="9.109375" style="195"/>
    <col min="12034" max="12034" width="18" style="195" bestFit="1" customWidth="1"/>
    <col min="12035" max="12035" width="24.5546875" style="195" bestFit="1" customWidth="1"/>
    <col min="12036" max="12036" width="22.88671875" style="195" bestFit="1" customWidth="1"/>
    <col min="12037" max="12038" width="9.109375" style="195"/>
    <col min="12039" max="12039" width="14.109375" style="195" customWidth="1"/>
    <col min="12040" max="12040" width="16.6640625" style="195" customWidth="1"/>
    <col min="12041" max="12289" width="9.109375" style="195"/>
    <col min="12290" max="12290" width="18" style="195" bestFit="1" customWidth="1"/>
    <col min="12291" max="12291" width="24.5546875" style="195" bestFit="1" customWidth="1"/>
    <col min="12292" max="12292" width="22.88671875" style="195" bestFit="1" customWidth="1"/>
    <col min="12293" max="12294" width="9.109375" style="195"/>
    <col min="12295" max="12295" width="14.109375" style="195" customWidth="1"/>
    <col min="12296" max="12296" width="16.6640625" style="195" customWidth="1"/>
    <col min="12297" max="12545" width="9.109375" style="195"/>
    <col min="12546" max="12546" width="18" style="195" bestFit="1" customWidth="1"/>
    <col min="12547" max="12547" width="24.5546875" style="195" bestFit="1" customWidth="1"/>
    <col min="12548" max="12548" width="22.88671875" style="195" bestFit="1" customWidth="1"/>
    <col min="12549" max="12550" width="9.109375" style="195"/>
    <col min="12551" max="12551" width="14.109375" style="195" customWidth="1"/>
    <col min="12552" max="12552" width="16.6640625" style="195" customWidth="1"/>
    <col min="12553" max="12801" width="9.109375" style="195"/>
    <col min="12802" max="12802" width="18" style="195" bestFit="1" customWidth="1"/>
    <col min="12803" max="12803" width="24.5546875" style="195" bestFit="1" customWidth="1"/>
    <col min="12804" max="12804" width="22.88671875" style="195" bestFit="1" customWidth="1"/>
    <col min="12805" max="12806" width="9.109375" style="195"/>
    <col min="12807" max="12807" width="14.109375" style="195" customWidth="1"/>
    <col min="12808" max="12808" width="16.6640625" style="195" customWidth="1"/>
    <col min="12809" max="13057" width="9.109375" style="195"/>
    <col min="13058" max="13058" width="18" style="195" bestFit="1" customWidth="1"/>
    <col min="13059" max="13059" width="24.5546875" style="195" bestFit="1" customWidth="1"/>
    <col min="13060" max="13060" width="22.88671875" style="195" bestFit="1" customWidth="1"/>
    <col min="13061" max="13062" width="9.109375" style="195"/>
    <col min="13063" max="13063" width="14.109375" style="195" customWidth="1"/>
    <col min="13064" max="13064" width="16.6640625" style="195" customWidth="1"/>
    <col min="13065" max="13313" width="9.109375" style="195"/>
    <col min="13314" max="13314" width="18" style="195" bestFit="1" customWidth="1"/>
    <col min="13315" max="13315" width="24.5546875" style="195" bestFit="1" customWidth="1"/>
    <col min="13316" max="13316" width="22.88671875" style="195" bestFit="1" customWidth="1"/>
    <col min="13317" max="13318" width="9.109375" style="195"/>
    <col min="13319" max="13319" width="14.109375" style="195" customWidth="1"/>
    <col min="13320" max="13320" width="16.6640625" style="195" customWidth="1"/>
    <col min="13321" max="13569" width="9.109375" style="195"/>
    <col min="13570" max="13570" width="18" style="195" bestFit="1" customWidth="1"/>
    <col min="13571" max="13571" width="24.5546875" style="195" bestFit="1" customWidth="1"/>
    <col min="13572" max="13572" width="22.88671875" style="195" bestFit="1" customWidth="1"/>
    <col min="13573" max="13574" width="9.109375" style="195"/>
    <col min="13575" max="13575" width="14.109375" style="195" customWidth="1"/>
    <col min="13576" max="13576" width="16.6640625" style="195" customWidth="1"/>
    <col min="13577" max="13825" width="9.109375" style="195"/>
    <col min="13826" max="13826" width="18" style="195" bestFit="1" customWidth="1"/>
    <col min="13827" max="13827" width="24.5546875" style="195" bestFit="1" customWidth="1"/>
    <col min="13828" max="13828" width="22.88671875" style="195" bestFit="1" customWidth="1"/>
    <col min="13829" max="13830" width="9.109375" style="195"/>
    <col min="13831" max="13831" width="14.109375" style="195" customWidth="1"/>
    <col min="13832" max="13832" width="16.6640625" style="195" customWidth="1"/>
    <col min="13833" max="14081" width="9.109375" style="195"/>
    <col min="14082" max="14082" width="18" style="195" bestFit="1" customWidth="1"/>
    <col min="14083" max="14083" width="24.5546875" style="195" bestFit="1" customWidth="1"/>
    <col min="14084" max="14084" width="22.88671875" style="195" bestFit="1" customWidth="1"/>
    <col min="14085" max="14086" width="9.109375" style="195"/>
    <col min="14087" max="14087" width="14.109375" style="195" customWidth="1"/>
    <col min="14088" max="14088" width="16.6640625" style="195" customWidth="1"/>
    <col min="14089" max="14337" width="9.109375" style="195"/>
    <col min="14338" max="14338" width="18" style="195" bestFit="1" customWidth="1"/>
    <col min="14339" max="14339" width="24.5546875" style="195" bestFit="1" customWidth="1"/>
    <col min="14340" max="14340" width="22.88671875" style="195" bestFit="1" customWidth="1"/>
    <col min="14341" max="14342" width="9.109375" style="195"/>
    <col min="14343" max="14343" width="14.109375" style="195" customWidth="1"/>
    <col min="14344" max="14344" width="16.6640625" style="195" customWidth="1"/>
    <col min="14345" max="14593" width="9.109375" style="195"/>
    <col min="14594" max="14594" width="18" style="195" bestFit="1" customWidth="1"/>
    <col min="14595" max="14595" width="24.5546875" style="195" bestFit="1" customWidth="1"/>
    <col min="14596" max="14596" width="22.88671875" style="195" bestFit="1" customWidth="1"/>
    <col min="14597" max="14598" width="9.109375" style="195"/>
    <col min="14599" max="14599" width="14.109375" style="195" customWidth="1"/>
    <col min="14600" max="14600" width="16.6640625" style="195" customWidth="1"/>
    <col min="14601" max="14849" width="9.109375" style="195"/>
    <col min="14850" max="14850" width="18" style="195" bestFit="1" customWidth="1"/>
    <col min="14851" max="14851" width="24.5546875" style="195" bestFit="1" customWidth="1"/>
    <col min="14852" max="14852" width="22.88671875" style="195" bestFit="1" customWidth="1"/>
    <col min="14853" max="14854" width="9.109375" style="195"/>
    <col min="14855" max="14855" width="14.109375" style="195" customWidth="1"/>
    <col min="14856" max="14856" width="16.6640625" style="195" customWidth="1"/>
    <col min="14857" max="15105" width="9.109375" style="195"/>
    <col min="15106" max="15106" width="18" style="195" bestFit="1" customWidth="1"/>
    <col min="15107" max="15107" width="24.5546875" style="195" bestFit="1" customWidth="1"/>
    <col min="15108" max="15108" width="22.88671875" style="195" bestFit="1" customWidth="1"/>
    <col min="15109" max="15110" width="9.109375" style="195"/>
    <col min="15111" max="15111" width="14.109375" style="195" customWidth="1"/>
    <col min="15112" max="15112" width="16.6640625" style="195" customWidth="1"/>
    <col min="15113" max="15361" width="9.109375" style="195"/>
    <col min="15362" max="15362" width="18" style="195" bestFit="1" customWidth="1"/>
    <col min="15363" max="15363" width="24.5546875" style="195" bestFit="1" customWidth="1"/>
    <col min="15364" max="15364" width="22.88671875" style="195" bestFit="1" customWidth="1"/>
    <col min="15365" max="15366" width="9.109375" style="195"/>
    <col min="15367" max="15367" width="14.109375" style="195" customWidth="1"/>
    <col min="15368" max="15368" width="16.6640625" style="195" customWidth="1"/>
    <col min="15369" max="15617" width="9.109375" style="195"/>
    <col min="15618" max="15618" width="18" style="195" bestFit="1" customWidth="1"/>
    <col min="15619" max="15619" width="24.5546875" style="195" bestFit="1" customWidth="1"/>
    <col min="15620" max="15620" width="22.88671875" style="195" bestFit="1" customWidth="1"/>
    <col min="15621" max="15622" width="9.109375" style="195"/>
    <col min="15623" max="15623" width="14.109375" style="195" customWidth="1"/>
    <col min="15624" max="15624" width="16.6640625" style="195" customWidth="1"/>
    <col min="15625" max="15873" width="9.109375" style="195"/>
    <col min="15874" max="15874" width="18" style="195" bestFit="1" customWidth="1"/>
    <col min="15875" max="15875" width="24.5546875" style="195" bestFit="1" customWidth="1"/>
    <col min="15876" max="15876" width="22.88671875" style="195" bestFit="1" customWidth="1"/>
    <col min="15877" max="15878" width="9.109375" style="195"/>
    <col min="15879" max="15879" width="14.109375" style="195" customWidth="1"/>
    <col min="15880" max="15880" width="16.6640625" style="195" customWidth="1"/>
    <col min="15881" max="16129" width="9.109375" style="195"/>
    <col min="16130" max="16130" width="18" style="195" bestFit="1" customWidth="1"/>
    <col min="16131" max="16131" width="24.5546875" style="195" bestFit="1" customWidth="1"/>
    <col min="16132" max="16132" width="22.88671875" style="195" bestFit="1" customWidth="1"/>
    <col min="16133" max="16134" width="9.109375" style="195"/>
    <col min="16135" max="16135" width="14.109375" style="195" customWidth="1"/>
    <col min="16136" max="16136" width="16.6640625" style="195" customWidth="1"/>
    <col min="16137" max="16384" width="9.109375" style="195"/>
  </cols>
  <sheetData>
    <row r="1" spans="2:26">
      <c r="D1" s="204" t="s">
        <v>18768</v>
      </c>
      <c r="E1" s="239">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8.8">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30">
        <f>D23*E1</f>
        <v>32.154345023403366</v>
      </c>
      <c r="H10" s="195">
        <v>15</v>
      </c>
    </row>
    <row r="11" spans="2:26">
      <c r="E11" s="195">
        <f>Data_WasteIncinerated!A20</f>
        <v>2012</v>
      </c>
      <c r="G11" s="230">
        <f>G23</f>
        <v>35.347819999999999</v>
      </c>
      <c r="H11"/>
      <c r="M11" s="271"/>
      <c r="N11" s="271"/>
      <c r="O11" s="271"/>
      <c r="P11" s="271"/>
      <c r="Q11" s="271"/>
      <c r="R11" s="271"/>
      <c r="S11" s="271"/>
      <c r="T11" s="271"/>
      <c r="U11" s="271"/>
      <c r="V11" s="271"/>
      <c r="W11" s="271"/>
      <c r="X11" s="271"/>
      <c r="Y11" s="271"/>
      <c r="Z11" s="271"/>
    </row>
    <row r="12" spans="2:26">
      <c r="E12" s="195">
        <v>2014</v>
      </c>
      <c r="G12" s="230">
        <f>J23</f>
        <v>36.47871</v>
      </c>
      <c r="H12"/>
      <c r="M12" s="271"/>
      <c r="N12" s="271"/>
      <c r="O12" s="271"/>
      <c r="P12" s="271"/>
      <c r="Q12" s="271"/>
      <c r="R12" s="271"/>
      <c r="S12" s="271"/>
      <c r="T12" s="271"/>
      <c r="U12" s="271"/>
      <c r="V12" s="271"/>
      <c r="W12" s="271"/>
      <c r="X12" s="271"/>
      <c r="Y12" s="271"/>
      <c r="Z12" s="271"/>
    </row>
    <row r="13" spans="2:26">
      <c r="E13" s="271">
        <v>2020</v>
      </c>
      <c r="F13" s="271"/>
      <c r="G13" s="272">
        <f>3.1*10.5</f>
        <v>32.550000000000004</v>
      </c>
      <c r="H13"/>
      <c r="M13" s="271"/>
      <c r="N13" s="271"/>
      <c r="O13" s="271"/>
      <c r="P13" s="271"/>
      <c r="Q13" s="271"/>
      <c r="R13" s="271"/>
      <c r="S13" s="271"/>
      <c r="T13" s="271"/>
      <c r="U13" s="271"/>
      <c r="V13" s="271"/>
      <c r="W13" s="271"/>
      <c r="X13" s="271"/>
      <c r="Y13" s="271"/>
      <c r="Z13" s="271"/>
    </row>
    <row r="14" spans="2:26">
      <c r="E14" s="271">
        <v>2025</v>
      </c>
      <c r="F14" s="271"/>
      <c r="G14" s="273">
        <f t="shared" ref="G14:G20" si="0">G13</f>
        <v>32.550000000000004</v>
      </c>
      <c r="H14"/>
      <c r="M14" s="271"/>
      <c r="N14" s="271" t="s">
        <v>18908</v>
      </c>
      <c r="O14" s="271"/>
      <c r="P14" s="271"/>
      <c r="Q14" s="271"/>
      <c r="R14" s="271"/>
      <c r="S14" s="271"/>
      <c r="T14" s="271"/>
      <c r="U14" s="271"/>
      <c r="V14" s="271"/>
      <c r="W14" s="271"/>
      <c r="X14" s="271"/>
      <c r="Y14" s="271"/>
      <c r="Z14" s="271"/>
    </row>
    <row r="15" spans="2:26">
      <c r="E15" s="271">
        <v>2030</v>
      </c>
      <c r="F15" s="271"/>
      <c r="G15" s="273">
        <f t="shared" si="0"/>
        <v>32.550000000000004</v>
      </c>
      <c r="H15"/>
      <c r="M15" s="271"/>
      <c r="N15" s="281" t="s">
        <v>18909</v>
      </c>
      <c r="O15" s="281"/>
      <c r="P15" s="281"/>
      <c r="Q15" s="281"/>
      <c r="R15" s="281"/>
      <c r="S15" s="281"/>
      <c r="T15" s="281"/>
      <c r="U15" s="281"/>
      <c r="V15" s="281"/>
      <c r="W15" s="281"/>
      <c r="X15" s="281"/>
      <c r="Y15" s="281"/>
      <c r="Z15" s="281"/>
    </row>
    <row r="16" spans="2:26">
      <c r="E16" s="271">
        <v>2035</v>
      </c>
      <c r="F16" s="271"/>
      <c r="G16" s="273">
        <f t="shared" si="0"/>
        <v>32.550000000000004</v>
      </c>
      <c r="H16"/>
      <c r="M16" s="271"/>
      <c r="N16" s="281"/>
      <c r="O16" s="281"/>
      <c r="P16" s="281"/>
      <c r="Q16" s="281"/>
      <c r="R16" s="281"/>
      <c r="S16" s="281"/>
      <c r="T16" s="281"/>
      <c r="U16" s="281"/>
      <c r="V16" s="281"/>
      <c r="W16" s="281"/>
      <c r="X16" s="281"/>
      <c r="Y16" s="281"/>
      <c r="Z16" s="281"/>
    </row>
    <row r="17" spans="2:26">
      <c r="E17" s="271">
        <v>2040</v>
      </c>
      <c r="F17" s="271"/>
      <c r="G17" s="273">
        <f t="shared" si="0"/>
        <v>32.550000000000004</v>
      </c>
      <c r="H17"/>
      <c r="M17" s="271"/>
      <c r="N17" s="281"/>
      <c r="O17" s="281"/>
      <c r="P17" s="281"/>
      <c r="Q17" s="281"/>
      <c r="R17" s="281"/>
      <c r="S17" s="281"/>
      <c r="T17" s="281"/>
      <c r="U17" s="281"/>
      <c r="V17" s="281"/>
      <c r="W17" s="281"/>
      <c r="X17" s="281"/>
      <c r="Y17" s="281"/>
      <c r="Z17" s="281"/>
    </row>
    <row r="18" spans="2:26">
      <c r="E18" s="271">
        <v>2045</v>
      </c>
      <c r="F18" s="271"/>
      <c r="G18" s="273">
        <f t="shared" si="0"/>
        <v>32.550000000000004</v>
      </c>
      <c r="H18"/>
      <c r="M18" s="271"/>
      <c r="N18" s="281"/>
      <c r="O18" s="281"/>
      <c r="P18" s="281"/>
      <c r="Q18" s="281"/>
      <c r="R18" s="281"/>
      <c r="S18" s="281"/>
      <c r="T18" s="281"/>
      <c r="U18" s="281"/>
      <c r="V18" s="281"/>
      <c r="W18" s="281"/>
      <c r="X18" s="281"/>
      <c r="Y18" s="281"/>
      <c r="Z18" s="281"/>
    </row>
    <row r="19" spans="2:26">
      <c r="E19" s="271">
        <v>2050</v>
      </c>
      <c r="F19" s="271"/>
      <c r="G19" s="273">
        <f t="shared" si="0"/>
        <v>32.550000000000004</v>
      </c>
      <c r="H19"/>
      <c r="M19" s="271"/>
      <c r="N19" s="281"/>
      <c r="O19" s="281"/>
      <c r="P19" s="281"/>
      <c r="Q19" s="281"/>
      <c r="R19" s="281"/>
      <c r="S19" s="281"/>
      <c r="T19" s="281"/>
      <c r="U19" s="281"/>
      <c r="V19" s="281"/>
      <c r="W19" s="281"/>
      <c r="X19" s="281"/>
      <c r="Y19" s="281"/>
      <c r="Z19" s="281"/>
    </row>
    <row r="20" spans="2:26">
      <c r="E20" s="195">
        <v>2100</v>
      </c>
      <c r="G20" s="273">
        <f t="shared" si="0"/>
        <v>32.550000000000004</v>
      </c>
      <c r="H20"/>
      <c r="M20" s="271"/>
      <c r="N20" s="281"/>
      <c r="O20" s="281"/>
      <c r="P20" s="281"/>
      <c r="Q20" s="281"/>
      <c r="R20" s="281"/>
      <c r="S20" s="281"/>
      <c r="T20" s="281"/>
      <c r="U20" s="281"/>
      <c r="V20" s="281"/>
      <c r="W20" s="281"/>
      <c r="X20" s="281"/>
      <c r="Y20" s="281"/>
      <c r="Z20" s="281"/>
    </row>
    <row r="21" spans="2:26">
      <c r="M21" s="271"/>
      <c r="N21" s="271"/>
      <c r="O21" s="271"/>
      <c r="P21" s="271"/>
      <c r="Q21" s="271"/>
      <c r="R21" s="271"/>
      <c r="S21" s="271"/>
      <c r="T21" s="271"/>
      <c r="U21" s="271"/>
      <c r="V21" s="271"/>
      <c r="W21" s="271"/>
      <c r="X21" s="271"/>
      <c r="Y21" s="271"/>
      <c r="Z21" s="271"/>
    </row>
    <row r="22" spans="2:26">
      <c r="B22" s="231" t="s">
        <v>18812</v>
      </c>
      <c r="M22" s="271"/>
      <c r="N22" s="271"/>
      <c r="O22" s="271"/>
      <c r="P22" s="271"/>
      <c r="Q22" s="271"/>
      <c r="R22" s="271"/>
      <c r="S22" s="271"/>
      <c r="T22" s="271"/>
      <c r="U22" s="271"/>
      <c r="V22" s="271"/>
      <c r="W22" s="271"/>
      <c r="X22" s="271"/>
      <c r="Y22" s="271"/>
      <c r="Z22" s="271"/>
    </row>
    <row r="23" spans="2:26">
      <c r="B23" s="232" t="s">
        <v>18810</v>
      </c>
      <c r="C23" s="235" t="s">
        <v>18811</v>
      </c>
      <c r="D23" s="236">
        <v>35.946724453217854</v>
      </c>
      <c r="E23" s="232" t="s">
        <v>18810</v>
      </c>
      <c r="F23" s="237" t="s">
        <v>18811</v>
      </c>
      <c r="G23" s="238">
        <v>35.347819999999999</v>
      </c>
      <c r="H23" s="232"/>
      <c r="I23" s="233" t="s">
        <v>18811</v>
      </c>
      <c r="J23" s="234">
        <v>36.47871</v>
      </c>
      <c r="M23" s="271"/>
      <c r="N23" s="271"/>
      <c r="O23" s="271"/>
      <c r="P23" s="271"/>
      <c r="Q23" s="271"/>
      <c r="R23" s="271"/>
      <c r="S23" s="271"/>
      <c r="T23" s="271"/>
      <c r="U23" s="271"/>
      <c r="V23" s="271"/>
      <c r="W23" s="271"/>
      <c r="X23" s="271"/>
      <c r="Y23" s="271"/>
      <c r="Z23" s="271"/>
    </row>
    <row r="24" spans="2:26">
      <c r="M24" s="271"/>
      <c r="N24" s="271"/>
      <c r="O24" s="271"/>
      <c r="P24" s="271"/>
      <c r="Q24" s="271"/>
      <c r="R24" s="271"/>
      <c r="S24" s="271"/>
      <c r="T24" s="271"/>
      <c r="U24" s="271"/>
      <c r="V24" s="271"/>
      <c r="W24" s="271"/>
      <c r="X24" s="271"/>
      <c r="Y24" s="271"/>
      <c r="Z24" s="271"/>
    </row>
    <row r="25" spans="2:26">
      <c r="M25" s="271"/>
      <c r="N25" s="271"/>
      <c r="O25" s="271"/>
      <c r="P25" s="271"/>
      <c r="Q25" s="271"/>
      <c r="R25" s="271"/>
      <c r="S25" s="271"/>
      <c r="T25" s="271"/>
      <c r="U25" s="271"/>
      <c r="V25" s="271"/>
      <c r="W25" s="271"/>
      <c r="X25" s="271"/>
      <c r="Y25" s="271"/>
      <c r="Z25" s="271"/>
    </row>
    <row r="26" spans="2:26">
      <c r="J26" s="271"/>
      <c r="K26" s="271"/>
      <c r="L26" s="271"/>
      <c r="M26" s="271"/>
      <c r="N26" s="271"/>
      <c r="O26" s="271"/>
      <c r="P26" s="271"/>
      <c r="Q26" s="271"/>
      <c r="R26" s="271"/>
    </row>
    <row r="27" spans="2:26">
      <c r="B27" s="9"/>
      <c r="C27" s="168"/>
      <c r="D27" s="160"/>
      <c r="E27" s="167" t="s">
        <v>18844</v>
      </c>
      <c r="F27" s="165"/>
      <c r="G27" s="9"/>
      <c r="H27" s="9"/>
      <c r="J27" s="271"/>
      <c r="K27" s="271"/>
      <c r="L27" s="271"/>
      <c r="M27" s="271"/>
      <c r="N27" s="271"/>
      <c r="O27" s="271"/>
      <c r="P27" s="271"/>
      <c r="Q27" s="271"/>
      <c r="R27" s="271"/>
    </row>
    <row r="28" spans="2:26">
      <c r="B28" s="166"/>
      <c r="C28" s="166"/>
      <c r="D28" s="9"/>
      <c r="F28" s="199" t="s">
        <v>18719</v>
      </c>
      <c r="G28" s="9"/>
      <c r="H28" s="9"/>
      <c r="J28" s="271"/>
      <c r="K28" s="271"/>
      <c r="L28" s="271"/>
      <c r="M28" s="271"/>
      <c r="N28" s="271"/>
      <c r="O28" s="271"/>
      <c r="P28" s="271"/>
      <c r="Q28" s="271"/>
      <c r="R28" s="271"/>
    </row>
    <row r="29" spans="2:26">
      <c r="B29" s="200" t="s">
        <v>18698</v>
      </c>
      <c r="C29" s="200" t="s">
        <v>18699</v>
      </c>
      <c r="D29" s="200" t="s">
        <v>18843</v>
      </c>
      <c r="E29" s="200" t="s">
        <v>18717</v>
      </c>
      <c r="F29" s="200" t="s">
        <v>18701</v>
      </c>
      <c r="G29" s="152" t="s">
        <v>18718</v>
      </c>
      <c r="H29" s="153" t="s">
        <v>18720</v>
      </c>
      <c r="I29" s="153" t="s">
        <v>18842</v>
      </c>
      <c r="J29" s="271"/>
      <c r="K29" s="271"/>
      <c r="L29" s="271"/>
      <c r="M29" s="271"/>
      <c r="N29" s="271"/>
      <c r="O29" s="271"/>
      <c r="P29" s="271"/>
      <c r="Q29" s="271"/>
      <c r="R29" s="271"/>
    </row>
    <row r="30" spans="2:26" ht="28.8">
      <c r="B30" s="210" t="s">
        <v>18785</v>
      </c>
      <c r="C30" s="210"/>
      <c r="D30" s="210"/>
      <c r="E30" s="210"/>
      <c r="F30" s="210"/>
      <c r="G30" s="210"/>
      <c r="H30" s="210"/>
      <c r="I30" s="210"/>
      <c r="J30" s="271"/>
      <c r="K30" s="271"/>
      <c r="L30" s="271"/>
      <c r="M30" s="271"/>
      <c r="N30" s="271"/>
      <c r="O30" s="271"/>
      <c r="P30" s="271"/>
      <c r="Q30" s="271"/>
      <c r="R30" s="271"/>
    </row>
    <row r="31" spans="2:26" ht="15" thickBot="1">
      <c r="B31" s="206" t="s">
        <v>18786</v>
      </c>
      <c r="C31" s="206"/>
      <c r="D31" s="206"/>
      <c r="E31" s="206"/>
      <c r="F31" s="206"/>
      <c r="G31" s="206"/>
      <c r="H31" s="206" t="s">
        <v>7</v>
      </c>
      <c r="I31" s="206"/>
      <c r="J31" s="271"/>
      <c r="K31" s="271"/>
      <c r="L31" s="271"/>
      <c r="M31" s="271"/>
      <c r="N31" s="271"/>
      <c r="O31" s="271"/>
      <c r="P31" s="271"/>
      <c r="Q31" s="271"/>
      <c r="R31" s="271"/>
    </row>
    <row r="32" spans="2:26">
      <c r="B32" s="168" t="s">
        <v>18912</v>
      </c>
      <c r="C32" s="275" t="s">
        <v>18915</v>
      </c>
      <c r="D32" s="260" t="s">
        <v>18806</v>
      </c>
      <c r="E32" s="168" t="s">
        <v>18915</v>
      </c>
      <c r="F32" s="168">
        <v>2012</v>
      </c>
      <c r="G32" s="169">
        <v>1</v>
      </c>
      <c r="H32" s="240">
        <f>Data_BioWaste!F4</f>
        <v>1.9055890458875491</v>
      </c>
      <c r="I32" s="169">
        <v>15</v>
      </c>
      <c r="M32" s="271"/>
      <c r="N32" s="274" t="s">
        <v>18910</v>
      </c>
      <c r="O32" s="271"/>
      <c r="P32" s="271"/>
      <c r="Q32" s="271"/>
      <c r="R32" s="271"/>
      <c r="S32" s="271"/>
      <c r="T32" s="271"/>
      <c r="U32" s="271"/>
      <c r="V32" s="271"/>
      <c r="W32" s="271"/>
      <c r="X32" s="271"/>
      <c r="Y32" s="271"/>
      <c r="Z32" s="271"/>
    </row>
    <row r="33" spans="2:26">
      <c r="B33" s="168"/>
      <c r="E33" s="168"/>
      <c r="F33" s="168">
        <v>2013</v>
      </c>
      <c r="G33" s="169"/>
      <c r="H33" s="240">
        <f>Data_BioWaste!F5</f>
        <v>1.9273271679799431</v>
      </c>
      <c r="I33" s="169"/>
      <c r="M33" s="271"/>
      <c r="N33" s="271"/>
      <c r="O33" s="271"/>
      <c r="P33" s="271"/>
      <c r="Q33" s="271"/>
      <c r="R33" s="271"/>
      <c r="S33" s="271"/>
      <c r="T33" s="271"/>
      <c r="U33" s="271"/>
      <c r="V33" s="271"/>
      <c r="W33" s="271"/>
      <c r="X33" s="271"/>
      <c r="Y33" s="271"/>
      <c r="Z33" s="271"/>
    </row>
    <row r="34" spans="2:26">
      <c r="B34" s="168"/>
      <c r="E34" s="168"/>
      <c r="F34" s="168">
        <v>2014</v>
      </c>
      <c r="G34" s="169"/>
      <c r="H34" s="240">
        <f>Data_BioWaste!F6</f>
        <v>2.0075558924360748</v>
      </c>
      <c r="I34" s="169"/>
    </row>
    <row r="35" spans="2:26">
      <c r="B35" s="168"/>
      <c r="E35" s="168"/>
      <c r="F35" s="168">
        <v>2015</v>
      </c>
      <c r="G35" s="169"/>
      <c r="H35" s="240">
        <f>Data_BioWaste!F7</f>
        <v>2.0939564511538453</v>
      </c>
      <c r="I35" s="169"/>
      <c r="L35" s="195">
        <f>J23/3</f>
        <v>12.15957</v>
      </c>
    </row>
    <row r="36" spans="2:26">
      <c r="B36" s="168"/>
      <c r="E36" s="168"/>
      <c r="F36" s="168">
        <v>2016</v>
      </c>
      <c r="G36" s="169"/>
      <c r="H36" s="240">
        <f>Data_BioWaste!F8</f>
        <v>2.1869605736490509</v>
      </c>
      <c r="I36" s="169"/>
    </row>
    <row r="37" spans="2:26">
      <c r="B37" s="168"/>
      <c r="E37" s="168"/>
      <c r="F37" s="168">
        <v>2017</v>
      </c>
      <c r="G37" s="169"/>
      <c r="H37" s="240">
        <f>Data_BioWaste!F9</f>
        <v>2.2832728644082048</v>
      </c>
      <c r="I37" s="169"/>
    </row>
    <row r="38" spans="2:26">
      <c r="B38" s="168"/>
      <c r="E38" s="168"/>
      <c r="F38" s="168">
        <v>2018</v>
      </c>
      <c r="G38" s="169"/>
      <c r="H38" s="240">
        <f>Data_BioWaste!F10</f>
        <v>2.3807937998075785</v>
      </c>
      <c r="I38" s="169"/>
    </row>
    <row r="39" spans="2:26">
      <c r="B39" s="168"/>
      <c r="E39" s="168"/>
      <c r="F39" s="168">
        <v>2019</v>
      </c>
      <c r="G39" s="169"/>
      <c r="H39" s="240">
        <f>Data_BioWaste!F11</f>
        <v>2.4117057030164211</v>
      </c>
      <c r="I39" s="169"/>
    </row>
    <row r="40" spans="2:26">
      <c r="B40" s="168"/>
      <c r="E40" s="168"/>
      <c r="F40" s="168">
        <v>2020</v>
      </c>
      <c r="G40" s="169"/>
      <c r="H40" s="240">
        <f>Data_BioWaste!F12</f>
        <v>2.4489560080468955</v>
      </c>
      <c r="I40" s="169"/>
    </row>
    <row r="41" spans="2:26">
      <c r="B41" s="168"/>
      <c r="E41" s="168"/>
      <c r="F41" s="168">
        <v>2021</v>
      </c>
      <c r="G41" s="169"/>
      <c r="H41" s="240">
        <f>Data_BioWaste!F13</f>
        <v>3.155958821557296</v>
      </c>
      <c r="I41" s="169"/>
      <c r="J41" s="259"/>
    </row>
    <row r="42" spans="2:26">
      <c r="B42" s="168"/>
      <c r="E42" s="168"/>
      <c r="F42" s="168">
        <v>2022</v>
      </c>
      <c r="G42" s="169"/>
      <c r="H42" s="240">
        <f>Data_BioWaste!F14</f>
        <v>3.189086214280155</v>
      </c>
      <c r="I42" s="169"/>
    </row>
    <row r="43" spans="2:26">
      <c r="B43" s="9"/>
      <c r="E43" s="168"/>
      <c r="F43" s="168">
        <v>2023</v>
      </c>
      <c r="G43" s="169"/>
      <c r="H43" s="240">
        <f>Data_BioWaste!F15</f>
        <v>3.2280398107982777</v>
      </c>
      <c r="I43" s="9"/>
    </row>
    <row r="44" spans="2:26">
      <c r="B44" s="9"/>
      <c r="E44" s="168"/>
      <c r="F44" s="168">
        <v>2024</v>
      </c>
      <c r="G44" s="169"/>
      <c r="H44" s="240">
        <f>Data_BioWaste!F16</f>
        <v>3.2690669074402394</v>
      </c>
      <c r="I44" s="9"/>
    </row>
    <row r="45" spans="2:26">
      <c r="B45" s="9"/>
      <c r="E45" s="168"/>
      <c r="F45" s="168">
        <v>2025</v>
      </c>
      <c r="G45" s="169"/>
      <c r="H45" s="240">
        <f>Data_BioWaste!F17</f>
        <v>3.3111470685088942</v>
      </c>
      <c r="I45" s="9"/>
    </row>
    <row r="46" spans="2:26">
      <c r="B46" s="9"/>
      <c r="E46" s="168"/>
      <c r="F46" s="168">
        <v>2026</v>
      </c>
      <c r="G46" s="169"/>
      <c r="H46" s="240">
        <f>Data_BioWaste!F18</f>
        <v>3.344441407741384</v>
      </c>
      <c r="I46" s="9"/>
    </row>
    <row r="47" spans="2:26">
      <c r="B47" s="9"/>
      <c r="E47" s="168"/>
      <c r="F47" s="168">
        <v>2027</v>
      </c>
      <c r="G47" s="169"/>
      <c r="H47" s="240">
        <f>Data_BioWaste!F19</f>
        <v>3.3812803827032241</v>
      </c>
      <c r="I47" s="9"/>
    </row>
    <row r="48" spans="2:26">
      <c r="B48" s="9"/>
      <c r="E48" s="168"/>
      <c r="F48" s="168">
        <v>2028</v>
      </c>
      <c r="G48" s="169"/>
      <c r="H48" s="240">
        <f>Data_BioWaste!F20</f>
        <v>3.4201181927793822</v>
      </c>
      <c r="I48" s="9"/>
    </row>
    <row r="49" spans="2:9">
      <c r="B49" s="9"/>
      <c r="E49" s="168"/>
      <c r="F49" s="168">
        <v>2029</v>
      </c>
      <c r="G49" s="169"/>
      <c r="H49" s="240">
        <f>Data_BioWaste!F21</f>
        <v>3.4601144835376338</v>
      </c>
      <c r="I49" s="9"/>
    </row>
    <row r="50" spans="2:9">
      <c r="B50" s="9"/>
      <c r="E50" s="168"/>
      <c r="F50" s="168">
        <v>2030</v>
      </c>
      <c r="G50" s="169"/>
      <c r="H50" s="240">
        <f>Data_BioWaste!F22</f>
        <v>3.4946614825362317</v>
      </c>
      <c r="I50" s="9"/>
    </row>
    <row r="51" spans="2:9">
      <c r="B51" s="9"/>
      <c r="E51" s="168"/>
      <c r="F51" s="168">
        <v>2031</v>
      </c>
      <c r="G51" s="169"/>
      <c r="H51" s="240">
        <f>Data_BioWaste!F23</f>
        <v>3.5348653711373554</v>
      </c>
      <c r="I51" s="9"/>
    </row>
    <row r="52" spans="2:9">
      <c r="B52" s="9"/>
      <c r="E52" s="168"/>
      <c r="F52" s="168">
        <v>2032</v>
      </c>
      <c r="G52" s="169"/>
      <c r="H52" s="240">
        <f>Data_BioWaste!F24</f>
        <v>3.5761892001901647</v>
      </c>
      <c r="I52" s="9"/>
    </row>
    <row r="53" spans="2:9">
      <c r="B53" s="9"/>
      <c r="E53" s="168"/>
      <c r="F53" s="168">
        <v>2033</v>
      </c>
      <c r="G53" s="169"/>
      <c r="H53" s="240">
        <f>Data_BioWaste!F25</f>
        <v>3.6181827199657683</v>
      </c>
      <c r="I53" s="9"/>
    </row>
    <row r="54" spans="2:9">
      <c r="B54" s="9"/>
      <c r="E54" s="168"/>
      <c r="F54" s="168">
        <v>2034</v>
      </c>
      <c r="G54" s="169"/>
      <c r="H54" s="240">
        <f>Data_BioWaste!F26</f>
        <v>3.6598580656206168</v>
      </c>
      <c r="I54" s="9"/>
    </row>
    <row r="55" spans="2:9">
      <c r="B55" s="9"/>
      <c r="E55" s="168"/>
      <c r="F55" s="168">
        <v>2035</v>
      </c>
      <c r="G55" s="169"/>
      <c r="H55" s="240">
        <f>Data_BioWaste!F27</f>
        <v>3.690669239223634</v>
      </c>
      <c r="I55" s="9"/>
    </row>
    <row r="56" spans="2:9">
      <c r="B56" s="9"/>
      <c r="E56" s="168"/>
      <c r="F56" s="168">
        <v>2036</v>
      </c>
      <c r="G56" s="169"/>
      <c r="H56" s="240">
        <f>Data_BioWaste!F28</f>
        <v>3.7284439642201774</v>
      </c>
      <c r="I56" s="9"/>
    </row>
    <row r="57" spans="2:9">
      <c r="B57" s="9"/>
      <c r="E57" s="168"/>
      <c r="F57" s="168">
        <v>2037</v>
      </c>
      <c r="G57" s="169"/>
      <c r="H57" s="240">
        <f>Data_BioWaste!F29</f>
        <v>3.7665042321620263</v>
      </c>
      <c r="I57" s="9"/>
    </row>
    <row r="58" spans="2:9">
      <c r="B58" s="9"/>
      <c r="E58" s="168"/>
      <c r="F58" s="168">
        <v>2038</v>
      </c>
      <c r="G58" s="169"/>
      <c r="H58" s="240">
        <f>Data_BioWaste!F30</f>
        <v>3.8038579381475492</v>
      </c>
      <c r="I58" s="9"/>
    </row>
    <row r="59" spans="2:9">
      <c r="B59" s="9"/>
      <c r="E59" s="168"/>
      <c r="F59" s="168">
        <v>2039</v>
      </c>
      <c r="G59" s="169"/>
      <c r="H59" s="240">
        <f>Data_BioWaste!F31</f>
        <v>3.8406174725392437</v>
      </c>
      <c r="I59" s="9"/>
    </row>
    <row r="60" spans="2:9">
      <c r="B60" s="9"/>
      <c r="E60" s="168"/>
      <c r="F60" s="168">
        <v>2040</v>
      </c>
      <c r="G60" s="169"/>
      <c r="H60" s="240">
        <f>Data_BioWaste!F32</f>
        <v>3.868310342480088</v>
      </c>
      <c r="I60" s="9"/>
    </row>
    <row r="61" spans="2:9">
      <c r="B61" s="9"/>
      <c r="E61" s="168"/>
      <c r="F61" s="168">
        <v>2041</v>
      </c>
      <c r="G61" s="169"/>
      <c r="H61" s="240">
        <f>Data_BioWaste!F33</f>
        <v>3.9033345892644467</v>
      </c>
      <c r="I61" s="9"/>
    </row>
    <row r="62" spans="2:9">
      <c r="B62" s="9"/>
      <c r="E62" s="168"/>
      <c r="F62" s="168">
        <v>2042</v>
      </c>
      <c r="G62" s="169"/>
      <c r="H62" s="240">
        <f>Data_BioWaste!F34</f>
        <v>3.9397147737185079</v>
      </c>
      <c r="I62" s="9"/>
    </row>
    <row r="63" spans="2:9">
      <c r="B63" s="9"/>
      <c r="E63" s="168"/>
      <c r="F63" s="168">
        <v>2043</v>
      </c>
      <c r="G63" s="169"/>
      <c r="H63" s="240">
        <f>Data_BioWaste!F35</f>
        <v>3.9764788472439956</v>
      </c>
      <c r="I63" s="9"/>
    </row>
    <row r="64" spans="2:9">
      <c r="B64" s="9"/>
      <c r="E64" s="168"/>
      <c r="F64" s="168">
        <v>2044</v>
      </c>
      <c r="G64" s="169"/>
      <c r="H64" s="240">
        <f>Data_BioWaste!F36</f>
        <v>4.0125577097535787</v>
      </c>
      <c r="I64" s="9"/>
    </row>
    <row r="65" spans="2:9">
      <c r="B65" s="9"/>
      <c r="E65" s="168"/>
      <c r="F65" s="168">
        <v>2045</v>
      </c>
      <c r="G65" s="169"/>
      <c r="H65" s="240">
        <f>Data_BioWaste!F37</f>
        <v>4.0391209894332061</v>
      </c>
      <c r="I65" s="9"/>
    </row>
    <row r="66" spans="2:9">
      <c r="B66" s="9"/>
      <c r="E66" s="168"/>
      <c r="F66" s="168">
        <v>2046</v>
      </c>
      <c r="G66" s="169"/>
      <c r="H66" s="240">
        <f>Data_BioWaste!F38</f>
        <v>4.0744289861661027</v>
      </c>
      <c r="I66" s="9"/>
    </row>
    <row r="67" spans="2:9">
      <c r="B67" s="9"/>
      <c r="E67" s="168"/>
      <c r="F67" s="168">
        <v>2047</v>
      </c>
      <c r="G67" s="169"/>
      <c r="H67" s="240">
        <f>Data_BioWaste!F39</f>
        <v>4.1106131906622636</v>
      </c>
      <c r="I67" s="9"/>
    </row>
    <row r="68" spans="2:9">
      <c r="B68" s="9"/>
      <c r="E68" s="168"/>
      <c r="F68" s="168">
        <v>2048</v>
      </c>
      <c r="G68" s="169"/>
      <c r="H68" s="240">
        <f>Data_BioWaste!F40</f>
        <v>4.1470451963992598</v>
      </c>
      <c r="I68" s="9"/>
    </row>
    <row r="69" spans="2:9">
      <c r="B69" s="9"/>
      <c r="E69" s="168"/>
      <c r="F69" s="168">
        <v>2049</v>
      </c>
      <c r="G69" s="169"/>
      <c r="H69" s="240">
        <f>Data_BioWaste!F41</f>
        <v>4.1831201710649788</v>
      </c>
      <c r="I69" s="9"/>
    </row>
    <row r="70" spans="2:9">
      <c r="B70" s="9"/>
      <c r="E70" s="168"/>
      <c r="F70" s="168">
        <v>2050</v>
      </c>
      <c r="G70" s="169"/>
      <c r="H70" s="240">
        <f>Data_BioWaste!F42</f>
        <v>4.2115334963457824</v>
      </c>
      <c r="I70" s="9"/>
    </row>
    <row r="71" spans="2:9">
      <c r="B71" s="9"/>
      <c r="F71" s="195">
        <v>2100</v>
      </c>
      <c r="H71" s="273">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4"/>
  <sheetViews>
    <sheetView zoomScale="90" zoomScaleNormal="90" workbookViewId="0">
      <selection activeCell="E14" sqref="E14"/>
    </sheetView>
  </sheetViews>
  <sheetFormatPr defaultRowHeight="14.4"/>
  <cols>
    <col min="1" max="1" width="3.5546875" style="141" customWidth="1"/>
    <col min="2" max="2" width="21.44140625" style="141" customWidth="1"/>
    <col min="3" max="3" width="24.33203125" style="141" bestFit="1" customWidth="1"/>
    <col min="4" max="4" width="24.33203125" style="141" customWidth="1"/>
    <col min="5" max="5" width="37" style="141" bestFit="1" customWidth="1"/>
    <col min="6" max="6" width="14.88671875" style="141" customWidth="1"/>
    <col min="7" max="7" width="16.5546875" style="141" bestFit="1" customWidth="1"/>
    <col min="8" max="8" width="16.88671875" style="141" customWidth="1"/>
    <col min="9" max="9" width="14" style="141" customWidth="1"/>
    <col min="10" max="10" width="10" style="141" bestFit="1" customWidth="1"/>
    <col min="11" max="12" width="9.109375" style="141"/>
    <col min="13" max="13" width="11.88671875" style="141" bestFit="1" customWidth="1"/>
    <col min="14" max="14" width="18" style="141" bestFit="1" customWidth="1"/>
    <col min="15" max="256" width="9.109375" style="141"/>
    <col min="257" max="257" width="3.5546875" style="141" customWidth="1"/>
    <col min="258" max="258" width="21.44140625" style="141" customWidth="1"/>
    <col min="259" max="259" width="24.33203125" style="141" bestFit="1" customWidth="1"/>
    <col min="260" max="260" width="24.33203125" style="141" customWidth="1"/>
    <col min="261" max="261" width="37" style="141" bestFit="1" customWidth="1"/>
    <col min="262" max="262" width="14.88671875" style="141" customWidth="1"/>
    <col min="263" max="263" width="16.5546875" style="141" bestFit="1" customWidth="1"/>
    <col min="264" max="264" width="16.88671875" style="141" customWidth="1"/>
    <col min="265" max="265" width="14" style="141" customWidth="1"/>
    <col min="266" max="512" width="9.109375" style="141"/>
    <col min="513" max="513" width="3.5546875" style="141" customWidth="1"/>
    <col min="514" max="514" width="21.44140625" style="141" customWidth="1"/>
    <col min="515" max="515" width="24.33203125" style="141" bestFit="1" customWidth="1"/>
    <col min="516" max="516" width="24.33203125" style="141" customWidth="1"/>
    <col min="517" max="517" width="37" style="141" bestFit="1" customWidth="1"/>
    <col min="518" max="518" width="14.88671875" style="141" customWidth="1"/>
    <col min="519" max="519" width="16.5546875" style="141" bestFit="1" customWidth="1"/>
    <col min="520" max="520" width="16.88671875" style="141" customWidth="1"/>
    <col min="521" max="521" width="14" style="141" customWidth="1"/>
    <col min="522" max="768" width="9.109375" style="141"/>
    <col min="769" max="769" width="3.5546875" style="141" customWidth="1"/>
    <col min="770" max="770" width="21.44140625" style="141" customWidth="1"/>
    <col min="771" max="771" width="24.33203125" style="141" bestFit="1" customWidth="1"/>
    <col min="772" max="772" width="24.33203125" style="141" customWidth="1"/>
    <col min="773" max="773" width="37" style="141" bestFit="1" customWidth="1"/>
    <col min="774" max="774" width="14.88671875" style="141" customWidth="1"/>
    <col min="775" max="775" width="16.5546875" style="141" bestFit="1" customWidth="1"/>
    <col min="776" max="776" width="16.88671875" style="141" customWidth="1"/>
    <col min="777" max="777" width="14" style="141" customWidth="1"/>
    <col min="778" max="1024" width="9.109375" style="141"/>
    <col min="1025" max="1025" width="3.5546875" style="141" customWidth="1"/>
    <col min="1026" max="1026" width="21.44140625" style="141" customWidth="1"/>
    <col min="1027" max="1027" width="24.33203125" style="141" bestFit="1" customWidth="1"/>
    <col min="1028" max="1028" width="24.33203125" style="141" customWidth="1"/>
    <col min="1029" max="1029" width="37" style="141" bestFit="1" customWidth="1"/>
    <col min="1030" max="1030" width="14.88671875" style="141" customWidth="1"/>
    <col min="1031" max="1031" width="16.5546875" style="141" bestFit="1" customWidth="1"/>
    <col min="1032" max="1032" width="16.88671875" style="141" customWidth="1"/>
    <col min="1033" max="1033" width="14" style="141" customWidth="1"/>
    <col min="1034" max="1280" width="9.109375" style="141"/>
    <col min="1281" max="1281" width="3.5546875" style="141" customWidth="1"/>
    <col min="1282" max="1282" width="21.44140625" style="141" customWidth="1"/>
    <col min="1283" max="1283" width="24.33203125" style="141" bestFit="1" customWidth="1"/>
    <col min="1284" max="1284" width="24.33203125" style="141" customWidth="1"/>
    <col min="1285" max="1285" width="37" style="141" bestFit="1" customWidth="1"/>
    <col min="1286" max="1286" width="14.88671875" style="141" customWidth="1"/>
    <col min="1287" max="1287" width="16.5546875" style="141" bestFit="1" customWidth="1"/>
    <col min="1288" max="1288" width="16.88671875" style="141" customWidth="1"/>
    <col min="1289" max="1289" width="14" style="141" customWidth="1"/>
    <col min="1290" max="1536" width="9.109375" style="141"/>
    <col min="1537" max="1537" width="3.5546875" style="141" customWidth="1"/>
    <col min="1538" max="1538" width="21.44140625" style="141" customWidth="1"/>
    <col min="1539" max="1539" width="24.33203125" style="141" bestFit="1" customWidth="1"/>
    <col min="1540" max="1540" width="24.33203125" style="141" customWidth="1"/>
    <col min="1541" max="1541" width="37" style="141" bestFit="1" customWidth="1"/>
    <col min="1542" max="1542" width="14.88671875" style="141" customWidth="1"/>
    <col min="1543" max="1543" width="16.5546875" style="141" bestFit="1" customWidth="1"/>
    <col min="1544" max="1544" width="16.88671875" style="141" customWidth="1"/>
    <col min="1545" max="1545" width="14" style="141" customWidth="1"/>
    <col min="1546" max="1792" width="9.109375" style="141"/>
    <col min="1793" max="1793" width="3.5546875" style="141" customWidth="1"/>
    <col min="1794" max="1794" width="21.44140625" style="141" customWidth="1"/>
    <col min="1795" max="1795" width="24.33203125" style="141" bestFit="1" customWidth="1"/>
    <col min="1796" max="1796" width="24.33203125" style="141" customWidth="1"/>
    <col min="1797" max="1797" width="37" style="141" bestFit="1" customWidth="1"/>
    <col min="1798" max="1798" width="14.88671875" style="141" customWidth="1"/>
    <col min="1799" max="1799" width="16.5546875" style="141" bestFit="1" customWidth="1"/>
    <col min="1800" max="1800" width="16.88671875" style="141" customWidth="1"/>
    <col min="1801" max="1801" width="14" style="141" customWidth="1"/>
    <col min="1802" max="2048" width="9.109375" style="141"/>
    <col min="2049" max="2049" width="3.5546875" style="141" customWidth="1"/>
    <col min="2050" max="2050" width="21.44140625" style="141" customWidth="1"/>
    <col min="2051" max="2051" width="24.33203125" style="141" bestFit="1" customWidth="1"/>
    <col min="2052" max="2052" width="24.33203125" style="141" customWidth="1"/>
    <col min="2053" max="2053" width="37" style="141" bestFit="1" customWidth="1"/>
    <col min="2054" max="2054" width="14.88671875" style="141" customWidth="1"/>
    <col min="2055" max="2055" width="16.5546875" style="141" bestFit="1" customWidth="1"/>
    <col min="2056" max="2056" width="16.88671875" style="141" customWidth="1"/>
    <col min="2057" max="2057" width="14" style="141" customWidth="1"/>
    <col min="2058" max="2304" width="9.109375" style="141"/>
    <col min="2305" max="2305" width="3.5546875" style="141" customWidth="1"/>
    <col min="2306" max="2306" width="21.44140625" style="141" customWidth="1"/>
    <col min="2307" max="2307" width="24.33203125" style="141" bestFit="1" customWidth="1"/>
    <col min="2308" max="2308" width="24.33203125" style="141" customWidth="1"/>
    <col min="2309" max="2309" width="37" style="141" bestFit="1" customWidth="1"/>
    <col min="2310" max="2310" width="14.88671875" style="141" customWidth="1"/>
    <col min="2311" max="2311" width="16.5546875" style="141" bestFit="1" customWidth="1"/>
    <col min="2312" max="2312" width="16.88671875" style="141" customWidth="1"/>
    <col min="2313" max="2313" width="14" style="141" customWidth="1"/>
    <col min="2314" max="2560" width="9.109375" style="141"/>
    <col min="2561" max="2561" width="3.5546875" style="141" customWidth="1"/>
    <col min="2562" max="2562" width="21.44140625" style="141" customWidth="1"/>
    <col min="2563" max="2563" width="24.33203125" style="141" bestFit="1" customWidth="1"/>
    <col min="2564" max="2564" width="24.33203125" style="141" customWidth="1"/>
    <col min="2565" max="2565" width="37" style="141" bestFit="1" customWidth="1"/>
    <col min="2566" max="2566" width="14.88671875" style="141" customWidth="1"/>
    <col min="2567" max="2567" width="16.5546875" style="141" bestFit="1" customWidth="1"/>
    <col min="2568" max="2568" width="16.88671875" style="141" customWidth="1"/>
    <col min="2569" max="2569" width="14" style="141" customWidth="1"/>
    <col min="2570" max="2816" width="9.109375" style="141"/>
    <col min="2817" max="2817" width="3.5546875" style="141" customWidth="1"/>
    <col min="2818" max="2818" width="21.44140625" style="141" customWidth="1"/>
    <col min="2819" max="2819" width="24.33203125" style="141" bestFit="1" customWidth="1"/>
    <col min="2820" max="2820" width="24.33203125" style="141" customWidth="1"/>
    <col min="2821" max="2821" width="37" style="141" bestFit="1" customWidth="1"/>
    <col min="2822" max="2822" width="14.88671875" style="141" customWidth="1"/>
    <col min="2823" max="2823" width="16.5546875" style="141" bestFit="1" customWidth="1"/>
    <col min="2824" max="2824" width="16.88671875" style="141" customWidth="1"/>
    <col min="2825" max="2825" width="14" style="141" customWidth="1"/>
    <col min="2826" max="3072" width="9.109375" style="141"/>
    <col min="3073" max="3073" width="3.5546875" style="141" customWidth="1"/>
    <col min="3074" max="3074" width="21.44140625" style="141" customWidth="1"/>
    <col min="3075" max="3075" width="24.33203125" style="141" bestFit="1" customWidth="1"/>
    <col min="3076" max="3076" width="24.33203125" style="141" customWidth="1"/>
    <col min="3077" max="3077" width="37" style="141" bestFit="1" customWidth="1"/>
    <col min="3078" max="3078" width="14.88671875" style="141" customWidth="1"/>
    <col min="3079" max="3079" width="16.5546875" style="141" bestFit="1" customWidth="1"/>
    <col min="3080" max="3080" width="16.88671875" style="141" customWidth="1"/>
    <col min="3081" max="3081" width="14" style="141" customWidth="1"/>
    <col min="3082" max="3328" width="9.109375" style="141"/>
    <col min="3329" max="3329" width="3.5546875" style="141" customWidth="1"/>
    <col min="3330" max="3330" width="21.44140625" style="141" customWidth="1"/>
    <col min="3331" max="3331" width="24.33203125" style="141" bestFit="1" customWidth="1"/>
    <col min="3332" max="3332" width="24.33203125" style="141" customWidth="1"/>
    <col min="3333" max="3333" width="37" style="141" bestFit="1" customWidth="1"/>
    <col min="3334" max="3334" width="14.88671875" style="141" customWidth="1"/>
    <col min="3335" max="3335" width="16.5546875" style="141" bestFit="1" customWidth="1"/>
    <col min="3336" max="3336" width="16.88671875" style="141" customWidth="1"/>
    <col min="3337" max="3337" width="14" style="141" customWidth="1"/>
    <col min="3338" max="3584" width="9.109375" style="141"/>
    <col min="3585" max="3585" width="3.5546875" style="141" customWidth="1"/>
    <col min="3586" max="3586" width="21.44140625" style="141" customWidth="1"/>
    <col min="3587" max="3587" width="24.33203125" style="141" bestFit="1" customWidth="1"/>
    <col min="3588" max="3588" width="24.33203125" style="141" customWidth="1"/>
    <col min="3589" max="3589" width="37" style="141" bestFit="1" customWidth="1"/>
    <col min="3590" max="3590" width="14.88671875" style="141" customWidth="1"/>
    <col min="3591" max="3591" width="16.5546875" style="141" bestFit="1" customWidth="1"/>
    <col min="3592" max="3592" width="16.88671875" style="141" customWidth="1"/>
    <col min="3593" max="3593" width="14" style="141" customWidth="1"/>
    <col min="3594" max="3840" width="9.109375" style="141"/>
    <col min="3841" max="3841" width="3.5546875" style="141" customWidth="1"/>
    <col min="3842" max="3842" width="21.44140625" style="141" customWidth="1"/>
    <col min="3843" max="3843" width="24.33203125" style="141" bestFit="1" customWidth="1"/>
    <col min="3844" max="3844" width="24.33203125" style="141" customWidth="1"/>
    <col min="3845" max="3845" width="37" style="141" bestFit="1" customWidth="1"/>
    <col min="3846" max="3846" width="14.88671875" style="141" customWidth="1"/>
    <col min="3847" max="3847" width="16.5546875" style="141" bestFit="1" customWidth="1"/>
    <col min="3848" max="3848" width="16.88671875" style="141" customWidth="1"/>
    <col min="3849" max="3849" width="14" style="141" customWidth="1"/>
    <col min="3850" max="4096" width="9.109375" style="141"/>
    <col min="4097" max="4097" width="3.5546875" style="141" customWidth="1"/>
    <col min="4098" max="4098" width="21.44140625" style="141" customWidth="1"/>
    <col min="4099" max="4099" width="24.33203125" style="141" bestFit="1" customWidth="1"/>
    <col min="4100" max="4100" width="24.33203125" style="141" customWidth="1"/>
    <col min="4101" max="4101" width="37" style="141" bestFit="1" customWidth="1"/>
    <col min="4102" max="4102" width="14.88671875" style="141" customWidth="1"/>
    <col min="4103" max="4103" width="16.5546875" style="141" bestFit="1" customWidth="1"/>
    <col min="4104" max="4104" width="16.88671875" style="141" customWidth="1"/>
    <col min="4105" max="4105" width="14" style="141" customWidth="1"/>
    <col min="4106" max="4352" width="9.109375" style="141"/>
    <col min="4353" max="4353" width="3.5546875" style="141" customWidth="1"/>
    <col min="4354" max="4354" width="21.44140625" style="141" customWidth="1"/>
    <col min="4355" max="4355" width="24.33203125" style="141" bestFit="1" customWidth="1"/>
    <col min="4356" max="4356" width="24.33203125" style="141" customWidth="1"/>
    <col min="4357" max="4357" width="37" style="141" bestFit="1" customWidth="1"/>
    <col min="4358" max="4358" width="14.88671875" style="141" customWidth="1"/>
    <col min="4359" max="4359" width="16.5546875" style="141" bestFit="1" customWidth="1"/>
    <col min="4360" max="4360" width="16.88671875" style="141" customWidth="1"/>
    <col min="4361" max="4361" width="14" style="141" customWidth="1"/>
    <col min="4362" max="4608" width="9.109375" style="141"/>
    <col min="4609" max="4609" width="3.5546875" style="141" customWidth="1"/>
    <col min="4610" max="4610" width="21.44140625" style="141" customWidth="1"/>
    <col min="4611" max="4611" width="24.33203125" style="141" bestFit="1" customWidth="1"/>
    <col min="4612" max="4612" width="24.33203125" style="141" customWidth="1"/>
    <col min="4613" max="4613" width="37" style="141" bestFit="1" customWidth="1"/>
    <col min="4614" max="4614" width="14.88671875" style="141" customWidth="1"/>
    <col min="4615" max="4615" width="16.5546875" style="141" bestFit="1" customWidth="1"/>
    <col min="4616" max="4616" width="16.88671875" style="141" customWidth="1"/>
    <col min="4617" max="4617" width="14" style="141" customWidth="1"/>
    <col min="4618" max="4864" width="9.109375" style="141"/>
    <col min="4865" max="4865" width="3.5546875" style="141" customWidth="1"/>
    <col min="4866" max="4866" width="21.44140625" style="141" customWidth="1"/>
    <col min="4867" max="4867" width="24.33203125" style="141" bestFit="1" customWidth="1"/>
    <col min="4868" max="4868" width="24.33203125" style="141" customWidth="1"/>
    <col min="4869" max="4869" width="37" style="141" bestFit="1" customWidth="1"/>
    <col min="4870" max="4870" width="14.88671875" style="141" customWidth="1"/>
    <col min="4871" max="4871" width="16.5546875" style="141" bestFit="1" customWidth="1"/>
    <col min="4872" max="4872" width="16.88671875" style="141" customWidth="1"/>
    <col min="4873" max="4873" width="14" style="141" customWidth="1"/>
    <col min="4874" max="5120" width="9.109375" style="141"/>
    <col min="5121" max="5121" width="3.5546875" style="141" customWidth="1"/>
    <col min="5122" max="5122" width="21.44140625" style="141" customWidth="1"/>
    <col min="5123" max="5123" width="24.33203125" style="141" bestFit="1" customWidth="1"/>
    <col min="5124" max="5124" width="24.33203125" style="141" customWidth="1"/>
    <col min="5125" max="5125" width="37" style="141" bestFit="1" customWidth="1"/>
    <col min="5126" max="5126" width="14.88671875" style="141" customWidth="1"/>
    <col min="5127" max="5127" width="16.5546875" style="141" bestFit="1" customWidth="1"/>
    <col min="5128" max="5128" width="16.88671875" style="141" customWidth="1"/>
    <col min="5129" max="5129" width="14" style="141" customWidth="1"/>
    <col min="5130" max="5376" width="9.109375" style="141"/>
    <col min="5377" max="5377" width="3.5546875" style="141" customWidth="1"/>
    <col min="5378" max="5378" width="21.44140625" style="141" customWidth="1"/>
    <col min="5379" max="5379" width="24.33203125" style="141" bestFit="1" customWidth="1"/>
    <col min="5380" max="5380" width="24.33203125" style="141" customWidth="1"/>
    <col min="5381" max="5381" width="37" style="141" bestFit="1" customWidth="1"/>
    <col min="5382" max="5382" width="14.88671875" style="141" customWidth="1"/>
    <col min="5383" max="5383" width="16.5546875" style="141" bestFit="1" customWidth="1"/>
    <col min="5384" max="5384" width="16.88671875" style="141" customWidth="1"/>
    <col min="5385" max="5385" width="14" style="141" customWidth="1"/>
    <col min="5386" max="5632" width="9.109375" style="141"/>
    <col min="5633" max="5633" width="3.5546875" style="141" customWidth="1"/>
    <col min="5634" max="5634" width="21.44140625" style="141" customWidth="1"/>
    <col min="5635" max="5635" width="24.33203125" style="141" bestFit="1" customWidth="1"/>
    <col min="5636" max="5636" width="24.33203125" style="141" customWidth="1"/>
    <col min="5637" max="5637" width="37" style="141" bestFit="1" customWidth="1"/>
    <col min="5638" max="5638" width="14.88671875" style="141" customWidth="1"/>
    <col min="5639" max="5639" width="16.5546875" style="141" bestFit="1" customWidth="1"/>
    <col min="5640" max="5640" width="16.88671875" style="141" customWidth="1"/>
    <col min="5641" max="5641" width="14" style="141" customWidth="1"/>
    <col min="5642" max="5888" width="9.109375" style="141"/>
    <col min="5889" max="5889" width="3.5546875" style="141" customWidth="1"/>
    <col min="5890" max="5890" width="21.44140625" style="141" customWidth="1"/>
    <col min="5891" max="5891" width="24.33203125" style="141" bestFit="1" customWidth="1"/>
    <col min="5892" max="5892" width="24.33203125" style="141" customWidth="1"/>
    <col min="5893" max="5893" width="37" style="141" bestFit="1" customWidth="1"/>
    <col min="5894" max="5894" width="14.88671875" style="141" customWidth="1"/>
    <col min="5895" max="5895" width="16.5546875" style="141" bestFit="1" customWidth="1"/>
    <col min="5896" max="5896" width="16.88671875" style="141" customWidth="1"/>
    <col min="5897" max="5897" width="14" style="141" customWidth="1"/>
    <col min="5898" max="6144" width="9.109375" style="141"/>
    <col min="6145" max="6145" width="3.5546875" style="141" customWidth="1"/>
    <col min="6146" max="6146" width="21.44140625" style="141" customWidth="1"/>
    <col min="6147" max="6147" width="24.33203125" style="141" bestFit="1" customWidth="1"/>
    <col min="6148" max="6148" width="24.33203125" style="141" customWidth="1"/>
    <col min="6149" max="6149" width="37" style="141" bestFit="1" customWidth="1"/>
    <col min="6150" max="6150" width="14.88671875" style="141" customWidth="1"/>
    <col min="6151" max="6151" width="16.5546875" style="141" bestFit="1" customWidth="1"/>
    <col min="6152" max="6152" width="16.88671875" style="141" customWidth="1"/>
    <col min="6153" max="6153" width="14" style="141" customWidth="1"/>
    <col min="6154" max="6400" width="9.109375" style="141"/>
    <col min="6401" max="6401" width="3.5546875" style="141" customWidth="1"/>
    <col min="6402" max="6402" width="21.44140625" style="141" customWidth="1"/>
    <col min="6403" max="6403" width="24.33203125" style="141" bestFit="1" customWidth="1"/>
    <col min="6404" max="6404" width="24.33203125" style="141" customWidth="1"/>
    <col min="6405" max="6405" width="37" style="141" bestFit="1" customWidth="1"/>
    <col min="6406" max="6406" width="14.88671875" style="141" customWidth="1"/>
    <col min="6407" max="6407" width="16.5546875" style="141" bestFit="1" customWidth="1"/>
    <col min="6408" max="6408" width="16.88671875" style="141" customWidth="1"/>
    <col min="6409" max="6409" width="14" style="141" customWidth="1"/>
    <col min="6410" max="6656" width="9.109375" style="141"/>
    <col min="6657" max="6657" width="3.5546875" style="141" customWidth="1"/>
    <col min="6658" max="6658" width="21.44140625" style="141" customWidth="1"/>
    <col min="6659" max="6659" width="24.33203125" style="141" bestFit="1" customWidth="1"/>
    <col min="6660" max="6660" width="24.33203125" style="141" customWidth="1"/>
    <col min="6661" max="6661" width="37" style="141" bestFit="1" customWidth="1"/>
    <col min="6662" max="6662" width="14.88671875" style="141" customWidth="1"/>
    <col min="6663" max="6663" width="16.5546875" style="141" bestFit="1" customWidth="1"/>
    <col min="6664" max="6664" width="16.88671875" style="141" customWidth="1"/>
    <col min="6665" max="6665" width="14" style="141" customWidth="1"/>
    <col min="6666" max="6912" width="9.109375" style="141"/>
    <col min="6913" max="6913" width="3.5546875" style="141" customWidth="1"/>
    <col min="6914" max="6914" width="21.44140625" style="141" customWidth="1"/>
    <col min="6915" max="6915" width="24.33203125" style="141" bestFit="1" customWidth="1"/>
    <col min="6916" max="6916" width="24.33203125" style="141" customWidth="1"/>
    <col min="6917" max="6917" width="37" style="141" bestFit="1" customWidth="1"/>
    <col min="6918" max="6918" width="14.88671875" style="141" customWidth="1"/>
    <col min="6919" max="6919" width="16.5546875" style="141" bestFit="1" customWidth="1"/>
    <col min="6920" max="6920" width="16.88671875" style="141" customWidth="1"/>
    <col min="6921" max="6921" width="14" style="141" customWidth="1"/>
    <col min="6922" max="7168" width="9.109375" style="141"/>
    <col min="7169" max="7169" width="3.5546875" style="141" customWidth="1"/>
    <col min="7170" max="7170" width="21.44140625" style="141" customWidth="1"/>
    <col min="7171" max="7171" width="24.33203125" style="141" bestFit="1" customWidth="1"/>
    <col min="7172" max="7172" width="24.33203125" style="141" customWidth="1"/>
    <col min="7173" max="7173" width="37" style="141" bestFit="1" customWidth="1"/>
    <col min="7174" max="7174" width="14.88671875" style="141" customWidth="1"/>
    <col min="7175" max="7175" width="16.5546875" style="141" bestFit="1" customWidth="1"/>
    <col min="7176" max="7176" width="16.88671875" style="141" customWidth="1"/>
    <col min="7177" max="7177" width="14" style="141" customWidth="1"/>
    <col min="7178" max="7424" width="9.109375" style="141"/>
    <col min="7425" max="7425" width="3.5546875" style="141" customWidth="1"/>
    <col min="7426" max="7426" width="21.44140625" style="141" customWidth="1"/>
    <col min="7427" max="7427" width="24.33203125" style="141" bestFit="1" customWidth="1"/>
    <col min="7428" max="7428" width="24.33203125" style="141" customWidth="1"/>
    <col min="7429" max="7429" width="37" style="141" bestFit="1" customWidth="1"/>
    <col min="7430" max="7430" width="14.88671875" style="141" customWidth="1"/>
    <col min="7431" max="7431" width="16.5546875" style="141" bestFit="1" customWidth="1"/>
    <col min="7432" max="7432" width="16.88671875" style="141" customWidth="1"/>
    <col min="7433" max="7433" width="14" style="141" customWidth="1"/>
    <col min="7434" max="7680" width="9.109375" style="141"/>
    <col min="7681" max="7681" width="3.5546875" style="141" customWidth="1"/>
    <col min="7682" max="7682" width="21.44140625" style="141" customWidth="1"/>
    <col min="7683" max="7683" width="24.33203125" style="141" bestFit="1" customWidth="1"/>
    <col min="7684" max="7684" width="24.33203125" style="141" customWidth="1"/>
    <col min="7685" max="7685" width="37" style="141" bestFit="1" customWidth="1"/>
    <col min="7686" max="7686" width="14.88671875" style="141" customWidth="1"/>
    <col min="7687" max="7687" width="16.5546875" style="141" bestFit="1" customWidth="1"/>
    <col min="7688" max="7688" width="16.88671875" style="141" customWidth="1"/>
    <col min="7689" max="7689" width="14" style="141" customWidth="1"/>
    <col min="7690" max="7936" width="9.109375" style="141"/>
    <col min="7937" max="7937" width="3.5546875" style="141" customWidth="1"/>
    <col min="7938" max="7938" width="21.44140625" style="141" customWidth="1"/>
    <col min="7939" max="7939" width="24.33203125" style="141" bestFit="1" customWidth="1"/>
    <col min="7940" max="7940" width="24.33203125" style="141" customWidth="1"/>
    <col min="7941" max="7941" width="37" style="141" bestFit="1" customWidth="1"/>
    <col min="7942" max="7942" width="14.88671875" style="141" customWidth="1"/>
    <col min="7943" max="7943" width="16.5546875" style="141" bestFit="1" customWidth="1"/>
    <col min="7944" max="7944" width="16.88671875" style="141" customWidth="1"/>
    <col min="7945" max="7945" width="14" style="141" customWidth="1"/>
    <col min="7946" max="8192" width="9.109375" style="141"/>
    <col min="8193" max="8193" width="3.5546875" style="141" customWidth="1"/>
    <col min="8194" max="8194" width="21.44140625" style="141" customWidth="1"/>
    <col min="8195" max="8195" width="24.33203125" style="141" bestFit="1" customWidth="1"/>
    <col min="8196" max="8196" width="24.33203125" style="141" customWidth="1"/>
    <col min="8197" max="8197" width="37" style="141" bestFit="1" customWidth="1"/>
    <col min="8198" max="8198" width="14.88671875" style="141" customWidth="1"/>
    <col min="8199" max="8199" width="16.5546875" style="141" bestFit="1" customWidth="1"/>
    <col min="8200" max="8200" width="16.88671875" style="141" customWidth="1"/>
    <col min="8201" max="8201" width="14" style="141" customWidth="1"/>
    <col min="8202" max="8448" width="9.109375" style="141"/>
    <col min="8449" max="8449" width="3.5546875" style="141" customWidth="1"/>
    <col min="8450" max="8450" width="21.44140625" style="141" customWidth="1"/>
    <col min="8451" max="8451" width="24.33203125" style="141" bestFit="1" customWidth="1"/>
    <col min="8452" max="8452" width="24.33203125" style="141" customWidth="1"/>
    <col min="8453" max="8453" width="37" style="141" bestFit="1" customWidth="1"/>
    <col min="8454" max="8454" width="14.88671875" style="141" customWidth="1"/>
    <col min="8455" max="8455" width="16.5546875" style="141" bestFit="1" customWidth="1"/>
    <col min="8456" max="8456" width="16.88671875" style="141" customWidth="1"/>
    <col min="8457" max="8457" width="14" style="141" customWidth="1"/>
    <col min="8458" max="8704" width="9.109375" style="141"/>
    <col min="8705" max="8705" width="3.5546875" style="141" customWidth="1"/>
    <col min="8706" max="8706" width="21.44140625" style="141" customWidth="1"/>
    <col min="8707" max="8707" width="24.33203125" style="141" bestFit="1" customWidth="1"/>
    <col min="8708" max="8708" width="24.33203125" style="141" customWidth="1"/>
    <col min="8709" max="8709" width="37" style="141" bestFit="1" customWidth="1"/>
    <col min="8710" max="8710" width="14.88671875" style="141" customWidth="1"/>
    <col min="8711" max="8711" width="16.5546875" style="141" bestFit="1" customWidth="1"/>
    <col min="8712" max="8712" width="16.88671875" style="141" customWidth="1"/>
    <col min="8713" max="8713" width="14" style="141" customWidth="1"/>
    <col min="8714" max="8960" width="9.109375" style="141"/>
    <col min="8961" max="8961" width="3.5546875" style="141" customWidth="1"/>
    <col min="8962" max="8962" width="21.44140625" style="141" customWidth="1"/>
    <col min="8963" max="8963" width="24.33203125" style="141" bestFit="1" customWidth="1"/>
    <col min="8964" max="8964" width="24.33203125" style="141" customWidth="1"/>
    <col min="8965" max="8965" width="37" style="141" bestFit="1" customWidth="1"/>
    <col min="8966" max="8966" width="14.88671875" style="141" customWidth="1"/>
    <col min="8967" max="8967" width="16.5546875" style="141" bestFit="1" customWidth="1"/>
    <col min="8968" max="8968" width="16.88671875" style="141" customWidth="1"/>
    <col min="8969" max="8969" width="14" style="141" customWidth="1"/>
    <col min="8970" max="9216" width="9.109375" style="141"/>
    <col min="9217" max="9217" width="3.5546875" style="141" customWidth="1"/>
    <col min="9218" max="9218" width="21.44140625" style="141" customWidth="1"/>
    <col min="9219" max="9219" width="24.33203125" style="141" bestFit="1" customWidth="1"/>
    <col min="9220" max="9220" width="24.33203125" style="141" customWidth="1"/>
    <col min="9221" max="9221" width="37" style="141" bestFit="1" customWidth="1"/>
    <col min="9222" max="9222" width="14.88671875" style="141" customWidth="1"/>
    <col min="9223" max="9223" width="16.5546875" style="141" bestFit="1" customWidth="1"/>
    <col min="9224" max="9224" width="16.88671875" style="141" customWidth="1"/>
    <col min="9225" max="9225" width="14" style="141" customWidth="1"/>
    <col min="9226" max="9472" width="9.109375" style="141"/>
    <col min="9473" max="9473" width="3.5546875" style="141" customWidth="1"/>
    <col min="9474" max="9474" width="21.44140625" style="141" customWidth="1"/>
    <col min="9475" max="9475" width="24.33203125" style="141" bestFit="1" customWidth="1"/>
    <col min="9476" max="9476" width="24.33203125" style="141" customWidth="1"/>
    <col min="9477" max="9477" width="37" style="141" bestFit="1" customWidth="1"/>
    <col min="9478" max="9478" width="14.88671875" style="141" customWidth="1"/>
    <col min="9479" max="9479" width="16.5546875" style="141" bestFit="1" customWidth="1"/>
    <col min="9480" max="9480" width="16.88671875" style="141" customWidth="1"/>
    <col min="9481" max="9481" width="14" style="141" customWidth="1"/>
    <col min="9482" max="9728" width="9.109375" style="141"/>
    <col min="9729" max="9729" width="3.5546875" style="141" customWidth="1"/>
    <col min="9730" max="9730" width="21.44140625" style="141" customWidth="1"/>
    <col min="9731" max="9731" width="24.33203125" style="141" bestFit="1" customWidth="1"/>
    <col min="9732" max="9732" width="24.33203125" style="141" customWidth="1"/>
    <col min="9733" max="9733" width="37" style="141" bestFit="1" customWidth="1"/>
    <col min="9734" max="9734" width="14.88671875" style="141" customWidth="1"/>
    <col min="9735" max="9735" width="16.5546875" style="141" bestFit="1" customWidth="1"/>
    <col min="9736" max="9736" width="16.88671875" style="141" customWidth="1"/>
    <col min="9737" max="9737" width="14" style="141" customWidth="1"/>
    <col min="9738" max="9984" width="9.109375" style="141"/>
    <col min="9985" max="9985" width="3.5546875" style="141" customWidth="1"/>
    <col min="9986" max="9986" width="21.44140625" style="141" customWidth="1"/>
    <col min="9987" max="9987" width="24.33203125" style="141" bestFit="1" customWidth="1"/>
    <col min="9988" max="9988" width="24.33203125" style="141" customWidth="1"/>
    <col min="9989" max="9989" width="37" style="141" bestFit="1" customWidth="1"/>
    <col min="9990" max="9990" width="14.88671875" style="141" customWidth="1"/>
    <col min="9991" max="9991" width="16.5546875" style="141" bestFit="1" customWidth="1"/>
    <col min="9992" max="9992" width="16.88671875" style="141" customWidth="1"/>
    <col min="9993" max="9993" width="14" style="141" customWidth="1"/>
    <col min="9994" max="10240" width="9.109375" style="141"/>
    <col min="10241" max="10241" width="3.5546875" style="141" customWidth="1"/>
    <col min="10242" max="10242" width="21.44140625" style="141" customWidth="1"/>
    <col min="10243" max="10243" width="24.33203125" style="141" bestFit="1" customWidth="1"/>
    <col min="10244" max="10244" width="24.33203125" style="141" customWidth="1"/>
    <col min="10245" max="10245" width="37" style="141" bestFit="1" customWidth="1"/>
    <col min="10246" max="10246" width="14.88671875" style="141" customWidth="1"/>
    <col min="10247" max="10247" width="16.5546875" style="141" bestFit="1" customWidth="1"/>
    <col min="10248" max="10248" width="16.88671875" style="141" customWidth="1"/>
    <col min="10249" max="10249" width="14" style="141" customWidth="1"/>
    <col min="10250" max="10496" width="9.109375" style="141"/>
    <col min="10497" max="10497" width="3.5546875" style="141" customWidth="1"/>
    <col min="10498" max="10498" width="21.44140625" style="141" customWidth="1"/>
    <col min="10499" max="10499" width="24.33203125" style="141" bestFit="1" customWidth="1"/>
    <col min="10500" max="10500" width="24.33203125" style="141" customWidth="1"/>
    <col min="10501" max="10501" width="37" style="141" bestFit="1" customWidth="1"/>
    <col min="10502" max="10502" width="14.88671875" style="141" customWidth="1"/>
    <col min="10503" max="10503" width="16.5546875" style="141" bestFit="1" customWidth="1"/>
    <col min="10504" max="10504" width="16.88671875" style="141" customWidth="1"/>
    <col min="10505" max="10505" width="14" style="141" customWidth="1"/>
    <col min="10506" max="10752" width="9.109375" style="141"/>
    <col min="10753" max="10753" width="3.5546875" style="141" customWidth="1"/>
    <col min="10754" max="10754" width="21.44140625" style="141" customWidth="1"/>
    <col min="10755" max="10755" width="24.33203125" style="141" bestFit="1" customWidth="1"/>
    <col min="10756" max="10756" width="24.33203125" style="141" customWidth="1"/>
    <col min="10757" max="10757" width="37" style="141" bestFit="1" customWidth="1"/>
    <col min="10758" max="10758" width="14.88671875" style="141" customWidth="1"/>
    <col min="10759" max="10759" width="16.5546875" style="141" bestFit="1" customWidth="1"/>
    <col min="10760" max="10760" width="16.88671875" style="141" customWidth="1"/>
    <col min="10761" max="10761" width="14" style="141" customWidth="1"/>
    <col min="10762" max="11008" width="9.109375" style="141"/>
    <col min="11009" max="11009" width="3.5546875" style="141" customWidth="1"/>
    <col min="11010" max="11010" width="21.44140625" style="141" customWidth="1"/>
    <col min="11011" max="11011" width="24.33203125" style="141" bestFit="1" customWidth="1"/>
    <col min="11012" max="11012" width="24.33203125" style="141" customWidth="1"/>
    <col min="11013" max="11013" width="37" style="141" bestFit="1" customWidth="1"/>
    <col min="11014" max="11014" width="14.88671875" style="141" customWidth="1"/>
    <col min="11015" max="11015" width="16.5546875" style="141" bestFit="1" customWidth="1"/>
    <col min="11016" max="11016" width="16.88671875" style="141" customWidth="1"/>
    <col min="11017" max="11017" width="14" style="141" customWidth="1"/>
    <col min="11018" max="11264" width="9.109375" style="141"/>
    <col min="11265" max="11265" width="3.5546875" style="141" customWidth="1"/>
    <col min="11266" max="11266" width="21.44140625" style="141" customWidth="1"/>
    <col min="11267" max="11267" width="24.33203125" style="141" bestFit="1" customWidth="1"/>
    <col min="11268" max="11268" width="24.33203125" style="141" customWidth="1"/>
    <col min="11269" max="11269" width="37" style="141" bestFit="1" customWidth="1"/>
    <col min="11270" max="11270" width="14.88671875" style="141" customWidth="1"/>
    <col min="11271" max="11271" width="16.5546875" style="141" bestFit="1" customWidth="1"/>
    <col min="11272" max="11272" width="16.88671875" style="141" customWidth="1"/>
    <col min="11273" max="11273" width="14" style="141" customWidth="1"/>
    <col min="11274" max="11520" width="9.109375" style="141"/>
    <col min="11521" max="11521" width="3.5546875" style="141" customWidth="1"/>
    <col min="11522" max="11522" width="21.44140625" style="141" customWidth="1"/>
    <col min="11523" max="11523" width="24.33203125" style="141" bestFit="1" customWidth="1"/>
    <col min="11524" max="11524" width="24.33203125" style="141" customWidth="1"/>
    <col min="11525" max="11525" width="37" style="141" bestFit="1" customWidth="1"/>
    <col min="11526" max="11526" width="14.88671875" style="141" customWidth="1"/>
    <col min="11527" max="11527" width="16.5546875" style="141" bestFit="1" customWidth="1"/>
    <col min="11528" max="11528" width="16.88671875" style="141" customWidth="1"/>
    <col min="11529" max="11529" width="14" style="141" customWidth="1"/>
    <col min="11530" max="11776" width="9.109375" style="141"/>
    <col min="11777" max="11777" width="3.5546875" style="141" customWidth="1"/>
    <col min="11778" max="11778" width="21.44140625" style="141" customWidth="1"/>
    <col min="11779" max="11779" width="24.33203125" style="141" bestFit="1" customWidth="1"/>
    <col min="11780" max="11780" width="24.33203125" style="141" customWidth="1"/>
    <col min="11781" max="11781" width="37" style="141" bestFit="1" customWidth="1"/>
    <col min="11782" max="11782" width="14.88671875" style="141" customWidth="1"/>
    <col min="11783" max="11783" width="16.5546875" style="141" bestFit="1" customWidth="1"/>
    <col min="11784" max="11784" width="16.88671875" style="141" customWidth="1"/>
    <col min="11785" max="11785" width="14" style="141" customWidth="1"/>
    <col min="11786" max="12032" width="9.109375" style="141"/>
    <col min="12033" max="12033" width="3.5546875" style="141" customWidth="1"/>
    <col min="12034" max="12034" width="21.44140625" style="141" customWidth="1"/>
    <col min="12035" max="12035" width="24.33203125" style="141" bestFit="1" customWidth="1"/>
    <col min="12036" max="12036" width="24.33203125" style="141" customWidth="1"/>
    <col min="12037" max="12037" width="37" style="141" bestFit="1" customWidth="1"/>
    <col min="12038" max="12038" width="14.88671875" style="141" customWidth="1"/>
    <col min="12039" max="12039" width="16.5546875" style="141" bestFit="1" customWidth="1"/>
    <col min="12040" max="12040" width="16.88671875" style="141" customWidth="1"/>
    <col min="12041" max="12041" width="14" style="141" customWidth="1"/>
    <col min="12042" max="12288" width="9.109375" style="141"/>
    <col min="12289" max="12289" width="3.5546875" style="141" customWidth="1"/>
    <col min="12290" max="12290" width="21.44140625" style="141" customWidth="1"/>
    <col min="12291" max="12291" width="24.33203125" style="141" bestFit="1" customWidth="1"/>
    <col min="12292" max="12292" width="24.33203125" style="141" customWidth="1"/>
    <col min="12293" max="12293" width="37" style="141" bestFit="1" customWidth="1"/>
    <col min="12294" max="12294" width="14.88671875" style="141" customWidth="1"/>
    <col min="12295" max="12295" width="16.5546875" style="141" bestFit="1" customWidth="1"/>
    <col min="12296" max="12296" width="16.88671875" style="141" customWidth="1"/>
    <col min="12297" max="12297" width="14" style="141" customWidth="1"/>
    <col min="12298" max="12544" width="9.109375" style="141"/>
    <col min="12545" max="12545" width="3.5546875" style="141" customWidth="1"/>
    <col min="12546" max="12546" width="21.44140625" style="141" customWidth="1"/>
    <col min="12547" max="12547" width="24.33203125" style="141" bestFit="1" customWidth="1"/>
    <col min="12548" max="12548" width="24.33203125" style="141" customWidth="1"/>
    <col min="12549" max="12549" width="37" style="141" bestFit="1" customWidth="1"/>
    <col min="12550" max="12550" width="14.88671875" style="141" customWidth="1"/>
    <col min="12551" max="12551" width="16.5546875" style="141" bestFit="1" customWidth="1"/>
    <col min="12552" max="12552" width="16.88671875" style="141" customWidth="1"/>
    <col min="12553" max="12553" width="14" style="141" customWidth="1"/>
    <col min="12554" max="12800" width="9.109375" style="141"/>
    <col min="12801" max="12801" width="3.5546875" style="141" customWidth="1"/>
    <col min="12802" max="12802" width="21.44140625" style="141" customWidth="1"/>
    <col min="12803" max="12803" width="24.33203125" style="141" bestFit="1" customWidth="1"/>
    <col min="12804" max="12804" width="24.33203125" style="141" customWidth="1"/>
    <col min="12805" max="12805" width="37" style="141" bestFit="1" customWidth="1"/>
    <col min="12806" max="12806" width="14.88671875" style="141" customWidth="1"/>
    <col min="12807" max="12807" width="16.5546875" style="141" bestFit="1" customWidth="1"/>
    <col min="12808" max="12808" width="16.88671875" style="141" customWidth="1"/>
    <col min="12809" max="12809" width="14" style="141" customWidth="1"/>
    <col min="12810" max="13056" width="9.109375" style="141"/>
    <col min="13057" max="13057" width="3.5546875" style="141" customWidth="1"/>
    <col min="13058" max="13058" width="21.44140625" style="141" customWidth="1"/>
    <col min="13059" max="13059" width="24.33203125" style="141" bestFit="1" customWidth="1"/>
    <col min="13060" max="13060" width="24.33203125" style="141" customWidth="1"/>
    <col min="13061" max="13061" width="37" style="141" bestFit="1" customWidth="1"/>
    <col min="13062" max="13062" width="14.88671875" style="141" customWidth="1"/>
    <col min="13063" max="13063" width="16.5546875" style="141" bestFit="1" customWidth="1"/>
    <col min="13064" max="13064" width="16.88671875" style="141" customWidth="1"/>
    <col min="13065" max="13065" width="14" style="141" customWidth="1"/>
    <col min="13066" max="13312" width="9.109375" style="141"/>
    <col min="13313" max="13313" width="3.5546875" style="141" customWidth="1"/>
    <col min="13314" max="13314" width="21.44140625" style="141" customWidth="1"/>
    <col min="13315" max="13315" width="24.33203125" style="141" bestFit="1" customWidth="1"/>
    <col min="13316" max="13316" width="24.33203125" style="141" customWidth="1"/>
    <col min="13317" max="13317" width="37" style="141" bestFit="1" customWidth="1"/>
    <col min="13318" max="13318" width="14.88671875" style="141" customWidth="1"/>
    <col min="13319" max="13319" width="16.5546875" style="141" bestFit="1" customWidth="1"/>
    <col min="13320" max="13320" width="16.88671875" style="141" customWidth="1"/>
    <col min="13321" max="13321" width="14" style="141" customWidth="1"/>
    <col min="13322" max="13568" width="9.109375" style="141"/>
    <col min="13569" max="13569" width="3.5546875" style="141" customWidth="1"/>
    <col min="13570" max="13570" width="21.44140625" style="141" customWidth="1"/>
    <col min="13571" max="13571" width="24.33203125" style="141" bestFit="1" customWidth="1"/>
    <col min="13572" max="13572" width="24.33203125" style="141" customWidth="1"/>
    <col min="13573" max="13573" width="37" style="141" bestFit="1" customWidth="1"/>
    <col min="13574" max="13574" width="14.88671875" style="141" customWidth="1"/>
    <col min="13575" max="13575" width="16.5546875" style="141" bestFit="1" customWidth="1"/>
    <col min="13576" max="13576" width="16.88671875" style="141" customWidth="1"/>
    <col min="13577" max="13577" width="14" style="141" customWidth="1"/>
    <col min="13578" max="13824" width="9.109375" style="141"/>
    <col min="13825" max="13825" width="3.5546875" style="141" customWidth="1"/>
    <col min="13826" max="13826" width="21.44140625" style="141" customWidth="1"/>
    <col min="13827" max="13827" width="24.33203125" style="141" bestFit="1" customWidth="1"/>
    <col min="13828" max="13828" width="24.33203125" style="141" customWidth="1"/>
    <col min="13829" max="13829" width="37" style="141" bestFit="1" customWidth="1"/>
    <col min="13830" max="13830" width="14.88671875" style="141" customWidth="1"/>
    <col min="13831" max="13831" width="16.5546875" style="141" bestFit="1" customWidth="1"/>
    <col min="13832" max="13832" width="16.88671875" style="141" customWidth="1"/>
    <col min="13833" max="13833" width="14" style="141" customWidth="1"/>
    <col min="13834" max="14080" width="9.109375" style="141"/>
    <col min="14081" max="14081" width="3.5546875" style="141" customWidth="1"/>
    <col min="14082" max="14082" width="21.44140625" style="141" customWidth="1"/>
    <col min="14083" max="14083" width="24.33203125" style="141" bestFit="1" customWidth="1"/>
    <col min="14084" max="14084" width="24.33203125" style="141" customWidth="1"/>
    <col min="14085" max="14085" width="37" style="141" bestFit="1" customWidth="1"/>
    <col min="14086" max="14086" width="14.88671875" style="141" customWidth="1"/>
    <col min="14087" max="14087" width="16.5546875" style="141" bestFit="1" customWidth="1"/>
    <col min="14088" max="14088" width="16.88671875" style="141" customWidth="1"/>
    <col min="14089" max="14089" width="14" style="141" customWidth="1"/>
    <col min="14090" max="14336" width="9.109375" style="141"/>
    <col min="14337" max="14337" width="3.5546875" style="141" customWidth="1"/>
    <col min="14338" max="14338" width="21.44140625" style="141" customWidth="1"/>
    <col min="14339" max="14339" width="24.33203125" style="141" bestFit="1" customWidth="1"/>
    <col min="14340" max="14340" width="24.33203125" style="141" customWidth="1"/>
    <col min="14341" max="14341" width="37" style="141" bestFit="1" customWidth="1"/>
    <col min="14342" max="14342" width="14.88671875" style="141" customWidth="1"/>
    <col min="14343" max="14343" width="16.5546875" style="141" bestFit="1" customWidth="1"/>
    <col min="14344" max="14344" width="16.88671875" style="141" customWidth="1"/>
    <col min="14345" max="14345" width="14" style="141" customWidth="1"/>
    <col min="14346" max="14592" width="9.109375" style="141"/>
    <col min="14593" max="14593" width="3.5546875" style="141" customWidth="1"/>
    <col min="14594" max="14594" width="21.44140625" style="141" customWidth="1"/>
    <col min="14595" max="14595" width="24.33203125" style="141" bestFit="1" customWidth="1"/>
    <col min="14596" max="14596" width="24.33203125" style="141" customWidth="1"/>
    <col min="14597" max="14597" width="37" style="141" bestFit="1" customWidth="1"/>
    <col min="14598" max="14598" width="14.88671875" style="141" customWidth="1"/>
    <col min="14599" max="14599" width="16.5546875" style="141" bestFit="1" customWidth="1"/>
    <col min="14600" max="14600" width="16.88671875" style="141" customWidth="1"/>
    <col min="14601" max="14601" width="14" style="141" customWidth="1"/>
    <col min="14602" max="14848" width="9.109375" style="141"/>
    <col min="14849" max="14849" width="3.5546875" style="141" customWidth="1"/>
    <col min="14850" max="14850" width="21.44140625" style="141" customWidth="1"/>
    <col min="14851" max="14851" width="24.33203125" style="141" bestFit="1" customWidth="1"/>
    <col min="14852" max="14852" width="24.33203125" style="141" customWidth="1"/>
    <col min="14853" max="14853" width="37" style="141" bestFit="1" customWidth="1"/>
    <col min="14854" max="14854" width="14.88671875" style="141" customWidth="1"/>
    <col min="14855" max="14855" width="16.5546875" style="141" bestFit="1" customWidth="1"/>
    <col min="14856" max="14856" width="16.88671875" style="141" customWidth="1"/>
    <col min="14857" max="14857" width="14" style="141" customWidth="1"/>
    <col min="14858" max="15104" width="9.109375" style="141"/>
    <col min="15105" max="15105" width="3.5546875" style="141" customWidth="1"/>
    <col min="15106" max="15106" width="21.44140625" style="141" customWidth="1"/>
    <col min="15107" max="15107" width="24.33203125" style="141" bestFit="1" customWidth="1"/>
    <col min="15108" max="15108" width="24.33203125" style="141" customWidth="1"/>
    <col min="15109" max="15109" width="37" style="141" bestFit="1" customWidth="1"/>
    <col min="15110" max="15110" width="14.88671875" style="141" customWidth="1"/>
    <col min="15111" max="15111" width="16.5546875" style="141" bestFit="1" customWidth="1"/>
    <col min="15112" max="15112" width="16.88671875" style="141" customWidth="1"/>
    <col min="15113" max="15113" width="14" style="141" customWidth="1"/>
    <col min="15114" max="15360" width="9.109375" style="141"/>
    <col min="15361" max="15361" width="3.5546875" style="141" customWidth="1"/>
    <col min="15362" max="15362" width="21.44140625" style="141" customWidth="1"/>
    <col min="15363" max="15363" width="24.33203125" style="141" bestFit="1" customWidth="1"/>
    <col min="15364" max="15364" width="24.33203125" style="141" customWidth="1"/>
    <col min="15365" max="15365" width="37" style="141" bestFit="1" customWidth="1"/>
    <col min="15366" max="15366" width="14.88671875" style="141" customWidth="1"/>
    <col min="15367" max="15367" width="16.5546875" style="141" bestFit="1" customWidth="1"/>
    <col min="15368" max="15368" width="16.88671875" style="141" customWidth="1"/>
    <col min="15369" max="15369" width="14" style="141" customWidth="1"/>
    <col min="15370" max="15616" width="9.109375" style="141"/>
    <col min="15617" max="15617" width="3.5546875" style="141" customWidth="1"/>
    <col min="15618" max="15618" width="21.44140625" style="141" customWidth="1"/>
    <col min="15619" max="15619" width="24.33203125" style="141" bestFit="1" customWidth="1"/>
    <col min="15620" max="15620" width="24.33203125" style="141" customWidth="1"/>
    <col min="15621" max="15621" width="37" style="141" bestFit="1" customWidth="1"/>
    <col min="15622" max="15622" width="14.88671875" style="141" customWidth="1"/>
    <col min="15623" max="15623" width="16.5546875" style="141" bestFit="1" customWidth="1"/>
    <col min="15624" max="15624" width="16.88671875" style="141" customWidth="1"/>
    <col min="15625" max="15625" width="14" style="141" customWidth="1"/>
    <col min="15626" max="15872" width="9.109375" style="141"/>
    <col min="15873" max="15873" width="3.5546875" style="141" customWidth="1"/>
    <col min="15874" max="15874" width="21.44140625" style="141" customWidth="1"/>
    <col min="15875" max="15875" width="24.33203125" style="141" bestFit="1" customWidth="1"/>
    <col min="15876" max="15876" width="24.33203125" style="141" customWidth="1"/>
    <col min="15877" max="15877" width="37" style="141" bestFit="1" customWidth="1"/>
    <col min="15878" max="15878" width="14.88671875" style="141" customWidth="1"/>
    <col min="15879" max="15879" width="16.5546875" style="141" bestFit="1" customWidth="1"/>
    <col min="15880" max="15880" width="16.88671875" style="141" customWidth="1"/>
    <col min="15881" max="15881" width="14" style="141" customWidth="1"/>
    <col min="15882" max="16128" width="9.109375" style="141"/>
    <col min="16129" max="16129" width="3.5546875" style="141" customWidth="1"/>
    <col min="16130" max="16130" width="21.44140625" style="141" customWidth="1"/>
    <col min="16131" max="16131" width="24.33203125" style="141" bestFit="1" customWidth="1"/>
    <col min="16132" max="16132" width="24.33203125" style="141" customWidth="1"/>
    <col min="16133" max="16133" width="37" style="141" bestFit="1" customWidth="1"/>
    <col min="16134" max="16134" width="14.88671875" style="141" customWidth="1"/>
    <col min="16135" max="16135" width="16.5546875" style="141" bestFit="1" customWidth="1"/>
    <col min="16136" max="16136" width="16.88671875" style="141" customWidth="1"/>
    <col min="16137" max="16137" width="14" style="141" customWidth="1"/>
    <col min="16138" max="16384" width="9.109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8">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16">
      <c r="B17" s="157"/>
      <c r="C17" s="157"/>
      <c r="D17" s="157"/>
      <c r="E17" s="156" t="s">
        <v>18708</v>
      </c>
      <c r="F17" s="142"/>
      <c r="G17" s="142"/>
      <c r="H17" s="148"/>
      <c r="I17" s="148"/>
    </row>
    <row r="18" spans="2:16">
      <c r="B18" s="157"/>
      <c r="C18" s="157"/>
      <c r="D18" s="157"/>
      <c r="E18" s="155" t="s">
        <v>18697</v>
      </c>
      <c r="F18" s="142"/>
      <c r="G18" s="142"/>
      <c r="H18" s="148"/>
      <c r="I18" s="148"/>
    </row>
    <row r="19" spans="2:16">
      <c r="B19" s="158" t="s">
        <v>18698</v>
      </c>
      <c r="C19" s="158" t="s">
        <v>18699</v>
      </c>
      <c r="D19" s="158" t="s">
        <v>18700</v>
      </c>
      <c r="E19" s="158" t="s">
        <v>18701</v>
      </c>
      <c r="F19" s="149" t="s">
        <v>18702</v>
      </c>
      <c r="G19" s="149" t="s">
        <v>18703</v>
      </c>
      <c r="H19" s="150" t="s">
        <v>18704</v>
      </c>
      <c r="I19" s="150" t="s">
        <v>18705</v>
      </c>
    </row>
    <row r="20" spans="2:16" ht="28.8">
      <c r="B20" s="276" t="s">
        <v>18785</v>
      </c>
      <c r="C20" s="276"/>
      <c r="D20" s="276"/>
      <c r="E20" s="276"/>
      <c r="F20" s="276"/>
      <c r="G20" s="276"/>
      <c r="H20" s="276"/>
      <c r="I20" s="276"/>
      <c r="J20" s="9"/>
      <c r="K20" s="9"/>
      <c r="L20" s="9" t="s">
        <v>18918</v>
      </c>
      <c r="M20" s="9"/>
      <c r="N20" s="9"/>
      <c r="O20" s="9"/>
      <c r="P20" s="9"/>
    </row>
    <row r="21" spans="2:16" ht="15" thickBot="1">
      <c r="B21" s="277" t="s">
        <v>18786</v>
      </c>
      <c r="C21" s="277"/>
      <c r="D21" s="277"/>
      <c r="E21" s="277"/>
      <c r="F21" s="277"/>
      <c r="G21" s="277"/>
      <c r="H21" s="277" t="s">
        <v>9</v>
      </c>
      <c r="I21" s="277" t="s">
        <v>9</v>
      </c>
      <c r="J21" s="9"/>
      <c r="K21" s="9"/>
      <c r="L21" s="9" t="s">
        <v>18704</v>
      </c>
      <c r="M21" s="9" t="s">
        <v>18705</v>
      </c>
      <c r="N21" s="9"/>
      <c r="O21" s="9"/>
      <c r="P21" s="9"/>
    </row>
    <row r="22" spans="2:16">
      <c r="B22" s="157" t="s">
        <v>18709</v>
      </c>
      <c r="C22" s="157" t="s">
        <v>18710</v>
      </c>
      <c r="D22" s="157" t="s">
        <v>18711</v>
      </c>
      <c r="E22" s="151">
        <v>2011</v>
      </c>
      <c r="F22" s="158">
        <v>1</v>
      </c>
      <c r="G22" s="151">
        <v>15</v>
      </c>
      <c r="H22" s="161">
        <v>861.4998196788091</v>
      </c>
      <c r="I22" s="161">
        <v>3538.5001803211908</v>
      </c>
      <c r="J22" s="9"/>
      <c r="K22" s="9"/>
      <c r="L22" s="161">
        <v>861.4998196788091</v>
      </c>
      <c r="M22" s="161">
        <v>3538.5001803211908</v>
      </c>
      <c r="N22" s="278">
        <f>SUM(L22:M22)</f>
        <v>4400</v>
      </c>
      <c r="O22" s="9"/>
      <c r="P22" s="9"/>
    </row>
    <row r="23" spans="2:16">
      <c r="B23" s="157"/>
      <c r="C23" s="157"/>
      <c r="D23" s="157"/>
      <c r="E23" s="151">
        <v>2025</v>
      </c>
      <c r="F23" s="158"/>
      <c r="G23" s="157"/>
      <c r="H23" s="161">
        <v>861.4998196788091</v>
      </c>
      <c r="I23" s="161">
        <v>3538.5001803211908</v>
      </c>
      <c r="J23" s="9"/>
      <c r="K23" s="9"/>
      <c r="L23" s="161">
        <v>861.4998196788091</v>
      </c>
      <c r="M23" s="161">
        <v>3538.5001803211908</v>
      </c>
      <c r="N23" s="278">
        <f>SUM(L23:M23)</f>
        <v>4400</v>
      </c>
      <c r="O23" s="9"/>
      <c r="P23" s="9"/>
    </row>
    <row r="24" spans="2:16">
      <c r="B24" s="9"/>
      <c r="C24" s="9"/>
      <c r="D24" s="9"/>
      <c r="E24" s="151">
        <v>2026</v>
      </c>
      <c r="F24" s="9"/>
      <c r="G24" s="9"/>
      <c r="H24" s="9">
        <f>L26*H$13/SUM($H$13:$I$13)</f>
        <v>1422.6467408585054</v>
      </c>
      <c r="I24" s="9">
        <f>L26*I$13/SUM($H$13:$I$13)</f>
        <v>3238.0032591414943</v>
      </c>
      <c r="J24" s="9"/>
      <c r="K24" s="9" t="s">
        <v>18919</v>
      </c>
      <c r="L24" s="9"/>
      <c r="M24" s="9"/>
      <c r="N24" s="9"/>
      <c r="O24" s="9"/>
      <c r="P24" s="9"/>
    </row>
    <row r="25" spans="2:16">
      <c r="B25" s="9"/>
      <c r="C25" s="9"/>
      <c r="D25" s="9"/>
      <c r="E25" s="151">
        <v>2027</v>
      </c>
      <c r="F25" s="9"/>
      <c r="G25" s="9"/>
      <c r="H25" s="9">
        <f>M26*H$13/SUM($H$13:$I$13)</f>
        <v>1538.3000317965023</v>
      </c>
      <c r="I25" s="9">
        <f>M26*I$13/SUM($H$13:$I$13)</f>
        <v>3501.2349682034974</v>
      </c>
      <c r="J25" s="9"/>
      <c r="K25" s="9">
        <v>2025</v>
      </c>
      <c r="L25" s="279">
        <v>2026</v>
      </c>
      <c r="M25" s="279">
        <v>2027</v>
      </c>
      <c r="N25" s="279">
        <v>2028</v>
      </c>
      <c r="O25" s="279">
        <v>2029</v>
      </c>
      <c r="P25" s="279">
        <v>2030</v>
      </c>
    </row>
    <row r="26" spans="2:16">
      <c r="B26" s="9"/>
      <c r="C26" s="9"/>
      <c r="D26" s="9"/>
      <c r="E26" s="151">
        <v>2028</v>
      </c>
      <c r="F26" s="9"/>
      <c r="G26" s="9"/>
      <c r="H26" s="9">
        <f>N26*H$13/SUM($H$13:$I$13)</f>
        <v>1823.2506200317966</v>
      </c>
      <c r="I26" s="9">
        <f>N26*I$13/SUM($H$13:$I$13)</f>
        <v>4149.7943799682034</v>
      </c>
      <c r="J26" s="9"/>
      <c r="K26" s="9">
        <v>4400</v>
      </c>
      <c r="L26" s="279">
        <v>4660.6499999999996</v>
      </c>
      <c r="M26" s="279">
        <v>5039.5349999999999</v>
      </c>
      <c r="N26" s="279">
        <v>5973.0450000000001</v>
      </c>
      <c r="O26" s="279">
        <v>6184.4949999999999</v>
      </c>
      <c r="P26" s="279">
        <v>6194.4699999999993</v>
      </c>
    </row>
    <row r="27" spans="2:16">
      <c r="B27" s="9"/>
      <c r="C27" s="9"/>
      <c r="D27" s="9"/>
      <c r="E27" s="151">
        <v>2029</v>
      </c>
      <c r="F27" s="9"/>
      <c r="G27" s="9"/>
      <c r="H27" s="9">
        <f>O26*H$13/SUM($H$13:$I$13)</f>
        <v>1887.7949761526233</v>
      </c>
      <c r="I27" s="9">
        <f>O26*I$13/SUM($H$13:$I$13)</f>
        <v>4296.7000238473765</v>
      </c>
      <c r="J27" s="9"/>
      <c r="K27" s="9"/>
      <c r="L27" s="9"/>
      <c r="M27" s="9"/>
      <c r="N27" s="9"/>
      <c r="O27" s="9"/>
      <c r="P27" s="9"/>
    </row>
    <row r="28" spans="2:16">
      <c r="B28" s="9"/>
      <c r="C28" s="9"/>
      <c r="D28" s="9"/>
      <c r="E28" s="151">
        <v>2030</v>
      </c>
      <c r="F28" s="9"/>
      <c r="G28" s="9"/>
      <c r="H28" s="9">
        <f>P26*H$13/SUM($H$13:$I$13)</f>
        <v>1890.8398092209852</v>
      </c>
      <c r="I28" s="9">
        <f>P26*I$13/SUM($H$13:$I$13)</f>
        <v>4303.6301907790139</v>
      </c>
      <c r="J28" s="9"/>
      <c r="K28" s="9"/>
      <c r="L28" s="9"/>
      <c r="M28" s="9"/>
      <c r="N28" s="9"/>
      <c r="O28" s="9"/>
      <c r="P28" s="9"/>
    </row>
    <row r="29" spans="2:16">
      <c r="B29" s="9"/>
      <c r="C29" s="9"/>
      <c r="D29" s="9"/>
      <c r="E29" s="151">
        <v>2050</v>
      </c>
      <c r="F29" s="9"/>
      <c r="G29" s="9"/>
      <c r="H29" s="9">
        <f>H28</f>
        <v>1890.8398092209852</v>
      </c>
      <c r="I29" s="9">
        <f>I28</f>
        <v>4303.6301907790139</v>
      </c>
      <c r="J29" s="9"/>
      <c r="K29" s="9"/>
      <c r="L29" s="9"/>
      <c r="M29" s="9"/>
      <c r="N29" s="9"/>
      <c r="O29" s="9"/>
      <c r="P29" s="9"/>
    </row>
    <row r="30" spans="2:16">
      <c r="B30" s="159"/>
      <c r="C30" s="159"/>
      <c r="D30" s="159"/>
    </row>
    <row r="31" spans="2:16">
      <c r="B31" s="157"/>
      <c r="C31" s="157"/>
      <c r="D31" s="157"/>
      <c r="E31" s="156" t="s">
        <v>18712</v>
      </c>
      <c r="F31" s="142"/>
      <c r="G31" s="142"/>
      <c r="H31" s="148"/>
      <c r="I31" s="148"/>
    </row>
    <row r="32" spans="2:16">
      <c r="B32" s="157"/>
      <c r="C32" s="157"/>
      <c r="D32" s="157"/>
      <c r="E32" s="155" t="s">
        <v>18697</v>
      </c>
      <c r="F32" s="142"/>
      <c r="G32" s="142"/>
      <c r="H32" s="148"/>
      <c r="I32" s="148"/>
    </row>
    <row r="33" spans="2:9">
      <c r="B33" s="158" t="s">
        <v>18698</v>
      </c>
      <c r="C33" s="158" t="s">
        <v>18699</v>
      </c>
      <c r="D33" s="158" t="s">
        <v>18700</v>
      </c>
      <c r="E33" s="158" t="s">
        <v>18701</v>
      </c>
      <c r="F33" s="149" t="s">
        <v>18702</v>
      </c>
      <c r="G33" s="149" t="s">
        <v>18703</v>
      </c>
      <c r="H33" s="150" t="s">
        <v>18704</v>
      </c>
      <c r="I33" s="150" t="s">
        <v>18705</v>
      </c>
    </row>
    <row r="34" spans="2:9" ht="28.8">
      <c r="B34" s="210" t="s">
        <v>18785</v>
      </c>
      <c r="C34" s="210"/>
      <c r="D34" s="210"/>
      <c r="E34" s="210"/>
      <c r="F34" s="210"/>
      <c r="G34" s="210"/>
      <c r="H34" s="210"/>
      <c r="I34" s="210"/>
    </row>
    <row r="35" spans="2:9" ht="15" thickBot="1">
      <c r="B35" s="206" t="s">
        <v>18786</v>
      </c>
      <c r="C35" s="206"/>
      <c r="D35" s="206"/>
      <c r="E35" s="206"/>
      <c r="F35" s="206"/>
      <c r="G35" s="206"/>
      <c r="H35" s="206" t="s">
        <v>9</v>
      </c>
      <c r="I35" s="206" t="s">
        <v>9</v>
      </c>
    </row>
    <row r="36" spans="2:9">
      <c r="B36" s="157" t="s">
        <v>18713</v>
      </c>
      <c r="C36" s="157" t="s">
        <v>18710</v>
      </c>
      <c r="D36" s="157" t="s">
        <v>18714</v>
      </c>
      <c r="E36" s="151">
        <v>2011</v>
      </c>
      <c r="F36" s="158">
        <v>1</v>
      </c>
      <c r="G36" s="151">
        <v>15</v>
      </c>
      <c r="H36" s="213">
        <f>Data_RNW_Potential!E10</f>
        <v>2000</v>
      </c>
      <c r="I36" s="213">
        <f>Data_RNW_Potential!G10</f>
        <v>18000</v>
      </c>
    </row>
    <row r="37" spans="2:9">
      <c r="B37" s="157"/>
      <c r="C37" s="157"/>
      <c r="D37" s="157"/>
      <c r="E37" s="151">
        <v>2050</v>
      </c>
      <c r="F37" s="158"/>
      <c r="G37" s="157"/>
      <c r="H37" s="213">
        <f>Data_RNW_Potential!E11</f>
        <v>5000</v>
      </c>
      <c r="I37" s="213">
        <f>Data_RNW_Potential!G11</f>
        <v>45000</v>
      </c>
    </row>
    <row r="38" spans="2:9">
      <c r="B38" s="159"/>
      <c r="C38" s="159"/>
      <c r="D38" s="159"/>
      <c r="H38" s="214"/>
      <c r="I38" s="214"/>
    </row>
    <row r="39" spans="2:9">
      <c r="B39" s="159"/>
      <c r="C39" s="159"/>
      <c r="D39" s="159"/>
      <c r="H39" s="214"/>
      <c r="I39" s="214"/>
    </row>
    <row r="40" spans="2:9">
      <c r="B40" s="157"/>
      <c r="C40" s="157"/>
      <c r="D40" s="157"/>
      <c r="E40" s="156" t="s">
        <v>18921</v>
      </c>
      <c r="F40" s="142"/>
      <c r="G40" s="142"/>
      <c r="H40" s="148"/>
      <c r="I40" s="148"/>
    </row>
    <row r="41" spans="2:9">
      <c r="B41" s="157"/>
      <c r="C41" s="157"/>
      <c r="D41" s="157"/>
      <c r="E41" s="155" t="s">
        <v>18697</v>
      </c>
      <c r="F41" s="142"/>
      <c r="G41" s="142"/>
      <c r="H41" s="148"/>
      <c r="I41" s="148"/>
    </row>
    <row r="42" spans="2:9">
      <c r="B42" s="158" t="s">
        <v>18698</v>
      </c>
      <c r="C42" s="158" t="s">
        <v>18699</v>
      </c>
      <c r="D42" s="158" t="s">
        <v>18700</v>
      </c>
      <c r="E42" s="158" t="s">
        <v>18701</v>
      </c>
      <c r="F42" s="149" t="s">
        <v>18702</v>
      </c>
      <c r="G42" s="149" t="s">
        <v>18703</v>
      </c>
      <c r="H42" s="150" t="s">
        <v>18704</v>
      </c>
      <c r="I42" s="150" t="s">
        <v>18705</v>
      </c>
    </row>
    <row r="43" spans="2:9" ht="28.8">
      <c r="B43" s="210" t="s">
        <v>18785</v>
      </c>
      <c r="C43" s="210"/>
      <c r="D43" s="210"/>
      <c r="E43" s="210"/>
      <c r="F43" s="210"/>
      <c r="G43" s="210"/>
      <c r="H43" s="210"/>
      <c r="I43" s="210"/>
    </row>
    <row r="44" spans="2:9" ht="15" thickBot="1">
      <c r="B44" s="206" t="s">
        <v>18786</v>
      </c>
      <c r="C44" s="206"/>
      <c r="D44" s="206"/>
      <c r="E44" s="206"/>
      <c r="F44" s="206"/>
      <c r="G44" s="206"/>
      <c r="H44" s="206" t="s">
        <v>9</v>
      </c>
      <c r="I44" s="206" t="s">
        <v>9</v>
      </c>
    </row>
    <row r="45" spans="2:9">
      <c r="B45" s="157" t="s">
        <v>18922</v>
      </c>
      <c r="C45" s="157" t="s">
        <v>18710</v>
      </c>
      <c r="D45" s="157" t="s">
        <v>18923</v>
      </c>
      <c r="E45" s="151">
        <v>2015</v>
      </c>
      <c r="F45" s="158">
        <v>1</v>
      </c>
      <c r="G45" s="151">
        <v>15</v>
      </c>
      <c r="H45" s="280">
        <v>0</v>
      </c>
      <c r="I45" s="280">
        <v>350</v>
      </c>
    </row>
    <row r="46" spans="2:9">
      <c r="B46" s="157"/>
      <c r="C46" s="157"/>
      <c r="D46" s="157"/>
      <c r="E46" s="151">
        <v>2050</v>
      </c>
      <c r="F46" s="158"/>
      <c r="G46" s="157"/>
      <c r="H46" s="280">
        <v>0</v>
      </c>
      <c r="I46" s="280">
        <v>350</v>
      </c>
    </row>
    <row r="47" spans="2:9">
      <c r="B47" s="159"/>
      <c r="C47" s="159"/>
      <c r="D47" s="159"/>
      <c r="H47" s="214"/>
      <c r="I47" s="214"/>
    </row>
    <row r="48" spans="2:9">
      <c r="B48" s="159"/>
      <c r="C48" s="159"/>
      <c r="D48" s="159"/>
      <c r="H48" s="214"/>
      <c r="I48" s="214"/>
    </row>
    <row r="49" spans="2:24">
      <c r="B49" s="157"/>
      <c r="C49" s="157"/>
      <c r="D49" s="157"/>
      <c r="E49" s="156" t="s">
        <v>18715</v>
      </c>
      <c r="F49" s="142"/>
      <c r="G49" s="142"/>
      <c r="H49" s="215"/>
      <c r="I49" s="215"/>
    </row>
    <row r="50" spans="2:24">
      <c r="B50" s="157"/>
      <c r="C50" s="157"/>
      <c r="D50" s="157"/>
      <c r="E50" s="155" t="s">
        <v>18697</v>
      </c>
      <c r="F50" s="142"/>
      <c r="G50" s="142"/>
      <c r="H50" s="215"/>
      <c r="I50" s="215"/>
    </row>
    <row r="51" spans="2:24">
      <c r="B51" s="158" t="s">
        <v>18698</v>
      </c>
      <c r="C51" s="158" t="s">
        <v>18699</v>
      </c>
      <c r="D51" s="158" t="s">
        <v>18723</v>
      </c>
      <c r="E51" s="158" t="s">
        <v>18701</v>
      </c>
      <c r="F51" s="149" t="s">
        <v>18702</v>
      </c>
      <c r="G51" s="149" t="s">
        <v>18703</v>
      </c>
      <c r="H51" s="216" t="s">
        <v>18704</v>
      </c>
      <c r="I51" s="216" t="s">
        <v>18705</v>
      </c>
      <c r="X51" s="229"/>
    </row>
    <row r="52" spans="2:24" ht="28.8">
      <c r="B52" s="210" t="s">
        <v>18785</v>
      </c>
      <c r="C52" s="210"/>
      <c r="D52" s="210"/>
      <c r="E52" s="210"/>
      <c r="F52" s="210"/>
      <c r="G52" s="210"/>
      <c r="H52" s="217"/>
      <c r="I52" s="217"/>
    </row>
    <row r="53" spans="2:24" ht="15" thickBot="1">
      <c r="B53" s="206" t="s">
        <v>18786</v>
      </c>
      <c r="C53" s="206"/>
      <c r="D53" s="206"/>
      <c r="E53" s="206"/>
      <c r="F53" s="206"/>
      <c r="G53" s="206"/>
      <c r="H53" s="218" t="s">
        <v>9</v>
      </c>
      <c r="I53" s="218" t="s">
        <v>9</v>
      </c>
    </row>
    <row r="54" spans="2:24">
      <c r="B54" s="157" t="s">
        <v>18852</v>
      </c>
      <c r="C54" s="157" t="s">
        <v>18716</v>
      </c>
      <c r="D54" s="157" t="s">
        <v>18849</v>
      </c>
      <c r="E54" s="151">
        <v>2011</v>
      </c>
      <c r="F54" s="158">
        <v>1</v>
      </c>
      <c r="G54" s="151">
        <v>15</v>
      </c>
      <c r="H54" s="213">
        <f>Data_RNW_Potential!E15</f>
        <v>320</v>
      </c>
      <c r="I54" s="213">
        <f>Data_RNW_Potential!G15</f>
        <v>480</v>
      </c>
    </row>
    <row r="55" spans="2:24">
      <c r="B55" s="157"/>
      <c r="C55" s="157"/>
      <c r="D55" s="157"/>
      <c r="E55" s="151">
        <v>2025</v>
      </c>
      <c r="F55" s="158"/>
      <c r="G55" s="157"/>
      <c r="H55" s="261">
        <f>L55-500</f>
        <v>1250</v>
      </c>
      <c r="I55" s="261">
        <f>M55-500</f>
        <v>2150</v>
      </c>
      <c r="L55" s="213">
        <v>1750</v>
      </c>
      <c r="M55" s="213">
        <v>2650</v>
      </c>
      <c r="N55" s="264" t="s">
        <v>18854</v>
      </c>
    </row>
    <row r="56" spans="2:24">
      <c r="B56" s="159"/>
      <c r="C56" s="157"/>
      <c r="D56" s="157"/>
      <c r="E56" s="151">
        <v>2050</v>
      </c>
      <c r="F56" s="158"/>
      <c r="G56" s="157"/>
      <c r="H56" s="213">
        <f>Data_RNW_Potential!E16</f>
        <v>3600</v>
      </c>
      <c r="I56" s="213">
        <f>Data_RNW_Potential!G16</f>
        <v>5400</v>
      </c>
      <c r="K56" s="261"/>
    </row>
    <row r="57" spans="2:24">
      <c r="B57" s="159"/>
      <c r="C57" s="159"/>
      <c r="D57" s="159"/>
      <c r="H57" s="214"/>
      <c r="I57" s="214"/>
    </row>
    <row r="58" spans="2:24">
      <c r="B58" s="159"/>
      <c r="C58" s="159"/>
      <c r="D58" s="159"/>
      <c r="H58" s="214"/>
      <c r="I58" s="214"/>
    </row>
    <row r="59" spans="2:24">
      <c r="B59" s="157"/>
      <c r="C59" s="157"/>
      <c r="D59" s="157"/>
      <c r="E59" s="156" t="s">
        <v>18715</v>
      </c>
      <c r="F59" s="142"/>
      <c r="G59" s="142"/>
      <c r="H59" s="215"/>
      <c r="I59" s="215"/>
    </row>
    <row r="60" spans="2:24">
      <c r="B60" s="157"/>
      <c r="C60" s="157"/>
      <c r="D60" s="157"/>
      <c r="E60" s="155" t="s">
        <v>18697</v>
      </c>
      <c r="F60" s="142"/>
      <c r="G60" s="142"/>
      <c r="H60" s="215"/>
      <c r="I60" s="215"/>
    </row>
    <row r="61" spans="2:24">
      <c r="B61" s="158" t="s">
        <v>18698</v>
      </c>
      <c r="C61" s="158" t="s">
        <v>18699</v>
      </c>
      <c r="D61" s="158" t="s">
        <v>18723</v>
      </c>
      <c r="E61" s="158" t="s">
        <v>18701</v>
      </c>
      <c r="F61" s="149" t="s">
        <v>18702</v>
      </c>
      <c r="G61" s="149" t="s">
        <v>18703</v>
      </c>
      <c r="H61" s="216" t="s">
        <v>18704</v>
      </c>
      <c r="I61" s="216" t="s">
        <v>18705</v>
      </c>
      <c r="X61" s="229"/>
    </row>
    <row r="62" spans="2:24" ht="28.8">
      <c r="B62" s="210" t="s">
        <v>18785</v>
      </c>
      <c r="C62" s="210"/>
      <c r="D62" s="210"/>
      <c r="E62" s="210"/>
      <c r="F62" s="210"/>
      <c r="G62" s="210"/>
      <c r="H62" s="217"/>
      <c r="I62" s="217"/>
      <c r="L62" s="264"/>
    </row>
    <row r="63" spans="2:24" ht="15" thickBot="1">
      <c r="B63" s="206" t="s">
        <v>18786</v>
      </c>
      <c r="C63" s="206"/>
      <c r="D63" s="206"/>
      <c r="E63" s="206"/>
      <c r="F63" s="206"/>
      <c r="G63" s="206"/>
      <c r="H63" s="218" t="s">
        <v>9</v>
      </c>
      <c r="I63" s="218" t="s">
        <v>9</v>
      </c>
      <c r="L63" s="264"/>
      <c r="M63" s="264"/>
    </row>
    <row r="64" spans="2:24">
      <c r="B64" s="157" t="s">
        <v>18851</v>
      </c>
      <c r="C64" s="157" t="s">
        <v>18716</v>
      </c>
      <c r="D64" s="157" t="s">
        <v>18850</v>
      </c>
      <c r="E64" s="151">
        <v>2011</v>
      </c>
      <c r="F64" s="158">
        <v>1</v>
      </c>
      <c r="G64" s="151">
        <v>15</v>
      </c>
      <c r="H64" s="265">
        <f>H54*'PV for industry'!$X$8</f>
        <v>212.84055028268583</v>
      </c>
      <c r="I64" s="265">
        <f>I54*'PV for industry'!$Y$8</f>
        <v>512.61231281198002</v>
      </c>
      <c r="L64" s="263"/>
      <c r="M64" s="263"/>
    </row>
    <row r="65" spans="2:24">
      <c r="B65" s="157"/>
      <c r="C65" s="157"/>
      <c r="D65" s="157"/>
      <c r="E65" s="151">
        <v>2025</v>
      </c>
      <c r="F65" s="158"/>
      <c r="G65" s="157"/>
      <c r="H65" s="265">
        <f>H55*'PV for industry'!$X$8</f>
        <v>831.40839954174146</v>
      </c>
      <c r="I65" s="265">
        <f>I55*'PV for industry'!$Y$8</f>
        <v>2296.0759844703271</v>
      </c>
    </row>
    <row r="66" spans="2:24">
      <c r="B66" s="159"/>
      <c r="C66" s="157"/>
      <c r="D66" s="157"/>
      <c r="E66" s="151">
        <v>2050</v>
      </c>
      <c r="F66" s="158"/>
      <c r="G66" s="157"/>
      <c r="H66" s="265">
        <f>H56*'PV for industry'!$X$8</f>
        <v>2394.4561906802155</v>
      </c>
      <c r="I66" s="265">
        <f>I56*'PV for industry'!$Y$8</f>
        <v>5766.8885191347754</v>
      </c>
      <c r="J66" s="262"/>
      <c r="K66" s="261"/>
    </row>
    <row r="67" spans="2:24">
      <c r="B67" s="159"/>
      <c r="C67" s="159"/>
      <c r="D67" s="159"/>
      <c r="H67" s="214"/>
      <c r="I67" s="214"/>
    </row>
    <row r="68" spans="2:24">
      <c r="B68" s="159"/>
      <c r="C68" s="159"/>
      <c r="D68" s="159"/>
      <c r="H68" s="214"/>
      <c r="I68" s="214"/>
    </row>
    <row r="69" spans="2:24">
      <c r="B69" s="157"/>
      <c r="C69" s="157"/>
      <c r="D69" s="157"/>
      <c r="E69" s="156" t="s">
        <v>18715</v>
      </c>
      <c r="F69" s="142"/>
      <c r="G69" s="142"/>
      <c r="H69" s="215"/>
      <c r="I69" s="215"/>
    </row>
    <row r="70" spans="2:24">
      <c r="B70" s="157"/>
      <c r="C70" s="157"/>
      <c r="D70" s="157"/>
      <c r="E70" s="155" t="s">
        <v>18697</v>
      </c>
      <c r="F70" s="142"/>
      <c r="G70" s="142"/>
      <c r="H70" s="215"/>
      <c r="I70" s="215"/>
    </row>
    <row r="71" spans="2:24">
      <c r="B71" s="158" t="s">
        <v>18698</v>
      </c>
      <c r="C71" s="158" t="s">
        <v>18699</v>
      </c>
      <c r="D71" s="158" t="s">
        <v>18723</v>
      </c>
      <c r="E71" s="158" t="s">
        <v>18701</v>
      </c>
      <c r="F71" s="149" t="s">
        <v>18702</v>
      </c>
      <c r="G71" s="149" t="s">
        <v>18703</v>
      </c>
      <c r="H71" s="216" t="s">
        <v>18704</v>
      </c>
      <c r="I71" s="216" t="s">
        <v>18705</v>
      </c>
      <c r="X71" s="229"/>
    </row>
    <row r="72" spans="2:24" ht="28.8">
      <c r="B72" s="210" t="s">
        <v>18785</v>
      </c>
      <c r="C72" s="210"/>
      <c r="D72" s="210"/>
      <c r="E72" s="210"/>
      <c r="F72" s="210"/>
      <c r="G72" s="210"/>
      <c r="H72" s="217"/>
      <c r="I72" s="217"/>
    </row>
    <row r="73" spans="2:24" ht="15" thickBot="1">
      <c r="B73" s="206" t="s">
        <v>18786</v>
      </c>
      <c r="C73" s="206"/>
      <c r="D73" s="206"/>
      <c r="E73" s="206"/>
      <c r="F73" s="206"/>
      <c r="G73" s="206"/>
      <c r="H73" s="218" t="s">
        <v>9</v>
      </c>
      <c r="I73" s="218" t="s">
        <v>9</v>
      </c>
    </row>
    <row r="74" spans="2:24">
      <c r="B74" s="157" t="s">
        <v>18853</v>
      </c>
      <c r="C74" s="157" t="s">
        <v>18716</v>
      </c>
      <c r="D74" s="157" t="s">
        <v>18722</v>
      </c>
      <c r="E74" s="151">
        <v>2011</v>
      </c>
      <c r="F74" s="158">
        <v>1</v>
      </c>
      <c r="G74" s="151">
        <v>15</v>
      </c>
      <c r="H74" s="213">
        <v>400</v>
      </c>
      <c r="I74" s="213">
        <v>500</v>
      </c>
    </row>
    <row r="75" spans="2:24">
      <c r="B75" s="157"/>
      <c r="C75" s="157"/>
      <c r="D75" s="157"/>
      <c r="E75" s="151">
        <v>2025</v>
      </c>
      <c r="F75" s="158"/>
      <c r="G75" s="157"/>
      <c r="H75" s="213">
        <v>1500</v>
      </c>
      <c r="I75" s="213">
        <v>1500</v>
      </c>
    </row>
    <row r="76" spans="2:24">
      <c r="B76" s="159"/>
      <c r="C76" s="157"/>
      <c r="D76" s="157"/>
      <c r="E76" s="151">
        <v>2050</v>
      </c>
      <c r="F76" s="158"/>
      <c r="G76" s="157"/>
      <c r="H76" s="213">
        <v>1500</v>
      </c>
      <c r="I76" s="213">
        <v>1500</v>
      </c>
      <c r="K76" s="261"/>
    </row>
    <row r="77" spans="2:24">
      <c r="B77" s="159"/>
      <c r="C77" s="159"/>
      <c r="D77" s="159"/>
      <c r="H77" s="214"/>
      <c r="I77" s="214"/>
    </row>
    <row r="78" spans="2:24">
      <c r="B78" s="157"/>
      <c r="C78" s="157"/>
      <c r="D78" s="157"/>
      <c r="E78" s="156" t="s">
        <v>18726</v>
      </c>
      <c r="F78" s="142"/>
      <c r="G78" s="142"/>
      <c r="H78" s="215"/>
      <c r="I78" s="215"/>
    </row>
    <row r="79" spans="2:24">
      <c r="B79" s="157"/>
      <c r="C79" s="157"/>
      <c r="D79" s="157"/>
      <c r="E79" s="155" t="s">
        <v>18697</v>
      </c>
      <c r="F79" s="142"/>
      <c r="G79" s="142"/>
      <c r="H79" s="215"/>
      <c r="I79" s="215"/>
    </row>
    <row r="80" spans="2:24">
      <c r="B80" s="158" t="s">
        <v>18698</v>
      </c>
      <c r="C80" s="158" t="s">
        <v>18699</v>
      </c>
      <c r="D80" s="158" t="s">
        <v>18723</v>
      </c>
      <c r="E80" s="158" t="s">
        <v>18701</v>
      </c>
      <c r="F80" s="149" t="s">
        <v>18702</v>
      </c>
      <c r="G80" s="149" t="s">
        <v>18703</v>
      </c>
      <c r="H80" s="216" t="s">
        <v>18704</v>
      </c>
      <c r="I80" s="216" t="s">
        <v>18705</v>
      </c>
    </row>
    <row r="81" spans="2:14" ht="28.8">
      <c r="B81" s="210" t="s">
        <v>18785</v>
      </c>
      <c r="C81" s="210"/>
      <c r="D81" s="210"/>
      <c r="E81" s="210"/>
      <c r="F81" s="210"/>
      <c r="G81" s="210"/>
      <c r="H81" s="217"/>
      <c r="I81" s="217"/>
    </row>
    <row r="82" spans="2:14" ht="15" thickBot="1">
      <c r="B82" s="206" t="s">
        <v>18786</v>
      </c>
      <c r="C82" s="206"/>
      <c r="D82" s="206"/>
      <c r="E82" s="206"/>
      <c r="F82" s="206"/>
      <c r="G82" s="206"/>
      <c r="H82" s="218" t="s">
        <v>9</v>
      </c>
      <c r="I82" s="218" t="s">
        <v>9</v>
      </c>
    </row>
    <row r="83" spans="2:14">
      <c r="B83" s="157" t="s">
        <v>18725</v>
      </c>
      <c r="C83" s="157" t="s">
        <v>18716</v>
      </c>
      <c r="D83" s="157" t="s">
        <v>18724</v>
      </c>
      <c r="E83" s="151">
        <v>2011</v>
      </c>
      <c r="F83" s="158">
        <v>1</v>
      </c>
      <c r="G83" s="151">
        <v>15</v>
      </c>
      <c r="H83" s="213">
        <f>Data_RNW_Potential!E18</f>
        <v>1406.1014304903294</v>
      </c>
      <c r="I83" s="213">
        <f>Data_RNW_Potential!G18</f>
        <v>6001.3059769170777</v>
      </c>
      <c r="M83" s="261"/>
      <c r="N83" s="262"/>
    </row>
    <row r="84" spans="2:14">
      <c r="B84" s="157"/>
      <c r="C84" s="157"/>
      <c r="D84" s="157"/>
      <c r="E84" s="151">
        <v>2050</v>
      </c>
      <c r="F84" s="158"/>
      <c r="G84" s="157"/>
      <c r="H84" s="213">
        <f>H83</f>
        <v>1406.1014304903294</v>
      </c>
      <c r="I84" s="213">
        <f>I83</f>
        <v>6001.3059769170777</v>
      </c>
    </row>
    <row r="85" spans="2:14">
      <c r="H85" s="214"/>
      <c r="I85" s="214"/>
    </row>
    <row r="86" spans="2:14">
      <c r="B86" s="157"/>
      <c r="C86" s="157"/>
      <c r="D86" s="157"/>
      <c r="E86" s="157"/>
      <c r="F86" s="147"/>
      <c r="G86" s="142"/>
      <c r="H86" s="215"/>
      <c r="I86" s="215"/>
      <c r="J86" s="148"/>
    </row>
    <row r="87" spans="2:14">
      <c r="B87" s="157"/>
      <c r="C87" s="157"/>
      <c r="D87" s="157"/>
      <c r="E87" s="156" t="s">
        <v>18728</v>
      </c>
      <c r="F87" s="142"/>
      <c r="G87" s="142"/>
      <c r="H87" s="215"/>
      <c r="I87" s="215"/>
      <c r="J87" s="148"/>
    </row>
    <row r="88" spans="2:14">
      <c r="B88" s="157"/>
      <c r="C88" s="157"/>
      <c r="D88" s="157"/>
      <c r="E88" s="155" t="s">
        <v>18697</v>
      </c>
      <c r="F88" s="142"/>
      <c r="G88" s="142"/>
      <c r="H88" s="215"/>
      <c r="I88" s="215"/>
      <c r="J88" s="162"/>
    </row>
    <row r="89" spans="2:14">
      <c r="B89" s="158" t="s">
        <v>18698</v>
      </c>
      <c r="C89" s="158" t="s">
        <v>18699</v>
      </c>
      <c r="D89" s="158" t="s">
        <v>18723</v>
      </c>
      <c r="E89" s="158" t="s">
        <v>18701</v>
      </c>
      <c r="F89" s="149" t="s">
        <v>18702</v>
      </c>
      <c r="G89" s="149" t="s">
        <v>18703</v>
      </c>
      <c r="H89" s="216" t="s">
        <v>18704</v>
      </c>
      <c r="I89" s="216" t="s">
        <v>18705</v>
      </c>
      <c r="J89" s="212"/>
    </row>
    <row r="90" spans="2:14" ht="28.8">
      <c r="B90" s="210" t="s">
        <v>18785</v>
      </c>
      <c r="C90" s="210"/>
      <c r="D90" s="210"/>
      <c r="E90" s="210"/>
      <c r="F90" s="210"/>
      <c r="G90" s="210"/>
      <c r="H90" s="217"/>
      <c r="I90" s="217"/>
      <c r="J90" s="211"/>
    </row>
    <row r="91" spans="2:14" ht="15" thickBot="1">
      <c r="B91" s="206" t="s">
        <v>18786</v>
      </c>
      <c r="C91" s="206"/>
      <c r="D91" s="206"/>
      <c r="E91" s="206"/>
      <c r="F91" s="206"/>
      <c r="G91" s="206"/>
      <c r="H91" s="218" t="s">
        <v>9</v>
      </c>
      <c r="I91" s="218" t="s">
        <v>9</v>
      </c>
      <c r="J91" s="212"/>
    </row>
    <row r="92" spans="2:14" ht="15.75" customHeight="1">
      <c r="B92" s="157" t="s">
        <v>18727</v>
      </c>
      <c r="C92" s="157" t="s">
        <v>18721</v>
      </c>
      <c r="D92" s="157"/>
      <c r="E92" s="151">
        <v>2011</v>
      </c>
      <c r="F92" s="158">
        <v>1</v>
      </c>
      <c r="G92" s="151">
        <v>15</v>
      </c>
      <c r="H92" s="213">
        <f>Data_RNW_Potential!E13</f>
        <v>0</v>
      </c>
      <c r="I92" s="213">
        <f>Data_RNW_Potential!G13</f>
        <v>3174.6031746031749</v>
      </c>
      <c r="J92" s="163"/>
    </row>
    <row r="93" spans="2:14">
      <c r="B93" s="157"/>
      <c r="C93" s="157"/>
      <c r="D93" s="157"/>
      <c r="E93" s="151">
        <v>2050</v>
      </c>
      <c r="F93" s="158"/>
      <c r="G93" s="157"/>
      <c r="H93" s="213">
        <f>H92</f>
        <v>0</v>
      </c>
      <c r="I93" s="213">
        <f>I92</f>
        <v>3174.6031746031749</v>
      </c>
      <c r="J93" s="164"/>
    </row>
    <row r="94" spans="2:14">
      <c r="J94" s="164"/>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tabSelected="1" workbookViewId="0">
      <selection activeCell="H9" sqref="H9"/>
    </sheetView>
  </sheetViews>
  <sheetFormatPr defaultRowHeight="14.4"/>
  <cols>
    <col min="1" max="1" width="9.109375" style="174"/>
    <col min="2" max="4" width="19" style="174" customWidth="1"/>
    <col min="5" max="5" width="12.88671875" style="174" customWidth="1"/>
    <col min="6" max="6" width="17" style="174" bestFit="1" customWidth="1"/>
    <col min="7" max="7" width="15.44140625" style="174" bestFit="1" customWidth="1"/>
    <col min="8" max="11" width="11" style="174" customWidth="1"/>
    <col min="12" max="15" width="9.109375" style="174"/>
    <col min="16" max="16" width="13" style="174" customWidth="1"/>
    <col min="17" max="257" width="9.109375" style="174"/>
    <col min="258" max="260" width="19" style="174" customWidth="1"/>
    <col min="261" max="261" width="12.88671875" style="174" customWidth="1"/>
    <col min="262" max="262" width="17" style="174" bestFit="1" customWidth="1"/>
    <col min="263" max="263" width="15.44140625" style="174" bestFit="1" customWidth="1"/>
    <col min="264" max="267" width="11" style="174" customWidth="1"/>
    <col min="268" max="271" width="9.109375" style="174"/>
    <col min="272" max="272" width="13" style="174" customWidth="1"/>
    <col min="273" max="513" width="9.109375" style="174"/>
    <col min="514" max="516" width="19" style="174" customWidth="1"/>
    <col min="517" max="517" width="12.88671875" style="174" customWidth="1"/>
    <col min="518" max="518" width="17" style="174" bestFit="1" customWidth="1"/>
    <col min="519" max="519" width="15.44140625" style="174" bestFit="1" customWidth="1"/>
    <col min="520" max="523" width="11" style="174" customWidth="1"/>
    <col min="524" max="527" width="9.109375" style="174"/>
    <col min="528" max="528" width="13" style="174" customWidth="1"/>
    <col min="529" max="769" width="9.109375" style="174"/>
    <col min="770" max="772" width="19" style="174" customWidth="1"/>
    <col min="773" max="773" width="12.88671875" style="174" customWidth="1"/>
    <col min="774" max="774" width="17" style="174" bestFit="1" customWidth="1"/>
    <col min="775" max="775" width="15.44140625" style="174" bestFit="1" customWidth="1"/>
    <col min="776" max="779" width="11" style="174" customWidth="1"/>
    <col min="780" max="783" width="9.109375" style="174"/>
    <col min="784" max="784" width="13" style="174" customWidth="1"/>
    <col min="785" max="1025" width="9.109375" style="174"/>
    <col min="1026" max="1028" width="19" style="174" customWidth="1"/>
    <col min="1029" max="1029" width="12.88671875" style="174" customWidth="1"/>
    <col min="1030" max="1030" width="17" style="174" bestFit="1" customWidth="1"/>
    <col min="1031" max="1031" width="15.44140625" style="174" bestFit="1" customWidth="1"/>
    <col min="1032" max="1035" width="11" style="174" customWidth="1"/>
    <col min="1036" max="1039" width="9.109375" style="174"/>
    <col min="1040" max="1040" width="13" style="174" customWidth="1"/>
    <col min="1041" max="1281" width="9.109375" style="174"/>
    <col min="1282" max="1284" width="19" style="174" customWidth="1"/>
    <col min="1285" max="1285" width="12.88671875" style="174" customWidth="1"/>
    <col min="1286" max="1286" width="17" style="174" bestFit="1" customWidth="1"/>
    <col min="1287" max="1287" width="15.44140625" style="174" bestFit="1" customWidth="1"/>
    <col min="1288" max="1291" width="11" style="174" customWidth="1"/>
    <col min="1292" max="1295" width="9.109375" style="174"/>
    <col min="1296" max="1296" width="13" style="174" customWidth="1"/>
    <col min="1297" max="1537" width="9.109375" style="174"/>
    <col min="1538" max="1540" width="19" style="174" customWidth="1"/>
    <col min="1541" max="1541" width="12.88671875" style="174" customWidth="1"/>
    <col min="1542" max="1542" width="17" style="174" bestFit="1" customWidth="1"/>
    <col min="1543" max="1543" width="15.44140625" style="174" bestFit="1" customWidth="1"/>
    <col min="1544" max="1547" width="11" style="174" customWidth="1"/>
    <col min="1548" max="1551" width="9.109375" style="174"/>
    <col min="1552" max="1552" width="13" style="174" customWidth="1"/>
    <col min="1553" max="1793" width="9.109375" style="174"/>
    <col min="1794" max="1796" width="19" style="174" customWidth="1"/>
    <col min="1797" max="1797" width="12.88671875" style="174" customWidth="1"/>
    <col min="1798" max="1798" width="17" style="174" bestFit="1" customWidth="1"/>
    <col min="1799" max="1799" width="15.44140625" style="174" bestFit="1" customWidth="1"/>
    <col min="1800" max="1803" width="11" style="174" customWidth="1"/>
    <col min="1804" max="1807" width="9.109375" style="174"/>
    <col min="1808" max="1808" width="13" style="174" customWidth="1"/>
    <col min="1809" max="2049" width="9.109375" style="174"/>
    <col min="2050" max="2052" width="19" style="174" customWidth="1"/>
    <col min="2053" max="2053" width="12.88671875" style="174" customWidth="1"/>
    <col min="2054" max="2054" width="17" style="174" bestFit="1" customWidth="1"/>
    <col min="2055" max="2055" width="15.44140625" style="174" bestFit="1" customWidth="1"/>
    <col min="2056" max="2059" width="11" style="174" customWidth="1"/>
    <col min="2060" max="2063" width="9.109375" style="174"/>
    <col min="2064" max="2064" width="13" style="174" customWidth="1"/>
    <col min="2065" max="2305" width="9.109375" style="174"/>
    <col min="2306" max="2308" width="19" style="174" customWidth="1"/>
    <col min="2309" max="2309" width="12.88671875" style="174" customWidth="1"/>
    <col min="2310" max="2310" width="17" style="174" bestFit="1" customWidth="1"/>
    <col min="2311" max="2311" width="15.44140625" style="174" bestFit="1" customWidth="1"/>
    <col min="2312" max="2315" width="11" style="174" customWidth="1"/>
    <col min="2316" max="2319" width="9.109375" style="174"/>
    <col min="2320" max="2320" width="13" style="174" customWidth="1"/>
    <col min="2321" max="2561" width="9.109375" style="174"/>
    <col min="2562" max="2564" width="19" style="174" customWidth="1"/>
    <col min="2565" max="2565" width="12.88671875" style="174" customWidth="1"/>
    <col min="2566" max="2566" width="17" style="174" bestFit="1" customWidth="1"/>
    <col min="2567" max="2567" width="15.44140625" style="174" bestFit="1" customWidth="1"/>
    <col min="2568" max="2571" width="11" style="174" customWidth="1"/>
    <col min="2572" max="2575" width="9.109375" style="174"/>
    <col min="2576" max="2576" width="13" style="174" customWidth="1"/>
    <col min="2577" max="2817" width="9.109375" style="174"/>
    <col min="2818" max="2820" width="19" style="174" customWidth="1"/>
    <col min="2821" max="2821" width="12.88671875" style="174" customWidth="1"/>
    <col min="2822" max="2822" width="17" style="174" bestFit="1" customWidth="1"/>
    <col min="2823" max="2823" width="15.44140625" style="174" bestFit="1" customWidth="1"/>
    <col min="2824" max="2827" width="11" style="174" customWidth="1"/>
    <col min="2828" max="2831" width="9.109375" style="174"/>
    <col min="2832" max="2832" width="13" style="174" customWidth="1"/>
    <col min="2833" max="3073" width="9.109375" style="174"/>
    <col min="3074" max="3076" width="19" style="174" customWidth="1"/>
    <col min="3077" max="3077" width="12.88671875" style="174" customWidth="1"/>
    <col min="3078" max="3078" width="17" style="174" bestFit="1" customWidth="1"/>
    <col min="3079" max="3079" width="15.44140625" style="174" bestFit="1" customWidth="1"/>
    <col min="3080" max="3083" width="11" style="174" customWidth="1"/>
    <col min="3084" max="3087" width="9.109375" style="174"/>
    <col min="3088" max="3088" width="13" style="174" customWidth="1"/>
    <col min="3089" max="3329" width="9.109375" style="174"/>
    <col min="3330" max="3332" width="19" style="174" customWidth="1"/>
    <col min="3333" max="3333" width="12.88671875" style="174" customWidth="1"/>
    <col min="3334" max="3334" width="17" style="174" bestFit="1" customWidth="1"/>
    <col min="3335" max="3335" width="15.44140625" style="174" bestFit="1" customWidth="1"/>
    <col min="3336" max="3339" width="11" style="174" customWidth="1"/>
    <col min="3340" max="3343" width="9.109375" style="174"/>
    <col min="3344" max="3344" width="13" style="174" customWidth="1"/>
    <col min="3345" max="3585" width="9.109375" style="174"/>
    <col min="3586" max="3588" width="19" style="174" customWidth="1"/>
    <col min="3589" max="3589" width="12.88671875" style="174" customWidth="1"/>
    <col min="3590" max="3590" width="17" style="174" bestFit="1" customWidth="1"/>
    <col min="3591" max="3591" width="15.44140625" style="174" bestFit="1" customWidth="1"/>
    <col min="3592" max="3595" width="11" style="174" customWidth="1"/>
    <col min="3596" max="3599" width="9.109375" style="174"/>
    <col min="3600" max="3600" width="13" style="174" customWidth="1"/>
    <col min="3601" max="3841" width="9.109375" style="174"/>
    <col min="3842" max="3844" width="19" style="174" customWidth="1"/>
    <col min="3845" max="3845" width="12.88671875" style="174" customWidth="1"/>
    <col min="3846" max="3846" width="17" style="174" bestFit="1" customWidth="1"/>
    <col min="3847" max="3847" width="15.44140625" style="174" bestFit="1" customWidth="1"/>
    <col min="3848" max="3851" width="11" style="174" customWidth="1"/>
    <col min="3852" max="3855" width="9.109375" style="174"/>
    <col min="3856" max="3856" width="13" style="174" customWidth="1"/>
    <col min="3857" max="4097" width="9.109375" style="174"/>
    <col min="4098" max="4100" width="19" style="174" customWidth="1"/>
    <col min="4101" max="4101" width="12.88671875" style="174" customWidth="1"/>
    <col min="4102" max="4102" width="17" style="174" bestFit="1" customWidth="1"/>
    <col min="4103" max="4103" width="15.44140625" style="174" bestFit="1" customWidth="1"/>
    <col min="4104" max="4107" width="11" style="174" customWidth="1"/>
    <col min="4108" max="4111" width="9.109375" style="174"/>
    <col min="4112" max="4112" width="13" style="174" customWidth="1"/>
    <col min="4113" max="4353" width="9.109375" style="174"/>
    <col min="4354" max="4356" width="19" style="174" customWidth="1"/>
    <col min="4357" max="4357" width="12.88671875" style="174" customWidth="1"/>
    <col min="4358" max="4358" width="17" style="174" bestFit="1" customWidth="1"/>
    <col min="4359" max="4359" width="15.44140625" style="174" bestFit="1" customWidth="1"/>
    <col min="4360" max="4363" width="11" style="174" customWidth="1"/>
    <col min="4364" max="4367" width="9.109375" style="174"/>
    <col min="4368" max="4368" width="13" style="174" customWidth="1"/>
    <col min="4369" max="4609" width="9.109375" style="174"/>
    <col min="4610" max="4612" width="19" style="174" customWidth="1"/>
    <col min="4613" max="4613" width="12.88671875" style="174" customWidth="1"/>
    <col min="4614" max="4614" width="17" style="174" bestFit="1" customWidth="1"/>
    <col min="4615" max="4615" width="15.44140625" style="174" bestFit="1" customWidth="1"/>
    <col min="4616" max="4619" width="11" style="174" customWidth="1"/>
    <col min="4620" max="4623" width="9.109375" style="174"/>
    <col min="4624" max="4624" width="13" style="174" customWidth="1"/>
    <col min="4625" max="4865" width="9.109375" style="174"/>
    <col min="4866" max="4868" width="19" style="174" customWidth="1"/>
    <col min="4869" max="4869" width="12.88671875" style="174" customWidth="1"/>
    <col min="4870" max="4870" width="17" style="174" bestFit="1" customWidth="1"/>
    <col min="4871" max="4871" width="15.44140625" style="174" bestFit="1" customWidth="1"/>
    <col min="4872" max="4875" width="11" style="174" customWidth="1"/>
    <col min="4876" max="4879" width="9.109375" style="174"/>
    <col min="4880" max="4880" width="13" style="174" customWidth="1"/>
    <col min="4881" max="5121" width="9.109375" style="174"/>
    <col min="5122" max="5124" width="19" style="174" customWidth="1"/>
    <col min="5125" max="5125" width="12.88671875" style="174" customWidth="1"/>
    <col min="5126" max="5126" width="17" style="174" bestFit="1" customWidth="1"/>
    <col min="5127" max="5127" width="15.44140625" style="174" bestFit="1" customWidth="1"/>
    <col min="5128" max="5131" width="11" style="174" customWidth="1"/>
    <col min="5132" max="5135" width="9.109375" style="174"/>
    <col min="5136" max="5136" width="13" style="174" customWidth="1"/>
    <col min="5137" max="5377" width="9.109375" style="174"/>
    <col min="5378" max="5380" width="19" style="174" customWidth="1"/>
    <col min="5381" max="5381" width="12.88671875" style="174" customWidth="1"/>
    <col min="5382" max="5382" width="17" style="174" bestFit="1" customWidth="1"/>
    <col min="5383" max="5383" width="15.44140625" style="174" bestFit="1" customWidth="1"/>
    <col min="5384" max="5387" width="11" style="174" customWidth="1"/>
    <col min="5388" max="5391" width="9.109375" style="174"/>
    <col min="5392" max="5392" width="13" style="174" customWidth="1"/>
    <col min="5393" max="5633" width="9.109375" style="174"/>
    <col min="5634" max="5636" width="19" style="174" customWidth="1"/>
    <col min="5637" max="5637" width="12.88671875" style="174" customWidth="1"/>
    <col min="5638" max="5638" width="17" style="174" bestFit="1" customWidth="1"/>
    <col min="5639" max="5639" width="15.44140625" style="174" bestFit="1" customWidth="1"/>
    <col min="5640" max="5643" width="11" style="174" customWidth="1"/>
    <col min="5644" max="5647" width="9.109375" style="174"/>
    <col min="5648" max="5648" width="13" style="174" customWidth="1"/>
    <col min="5649" max="5889" width="9.109375" style="174"/>
    <col min="5890" max="5892" width="19" style="174" customWidth="1"/>
    <col min="5893" max="5893" width="12.88671875" style="174" customWidth="1"/>
    <col min="5894" max="5894" width="17" style="174" bestFit="1" customWidth="1"/>
    <col min="5895" max="5895" width="15.44140625" style="174" bestFit="1" customWidth="1"/>
    <col min="5896" max="5899" width="11" style="174" customWidth="1"/>
    <col min="5900" max="5903" width="9.109375" style="174"/>
    <col min="5904" max="5904" width="13" style="174" customWidth="1"/>
    <col min="5905" max="6145" width="9.109375" style="174"/>
    <col min="6146" max="6148" width="19" style="174" customWidth="1"/>
    <col min="6149" max="6149" width="12.88671875" style="174" customWidth="1"/>
    <col min="6150" max="6150" width="17" style="174" bestFit="1" customWidth="1"/>
    <col min="6151" max="6151" width="15.44140625" style="174" bestFit="1" customWidth="1"/>
    <col min="6152" max="6155" width="11" style="174" customWidth="1"/>
    <col min="6156" max="6159" width="9.109375" style="174"/>
    <col min="6160" max="6160" width="13" style="174" customWidth="1"/>
    <col min="6161" max="6401" width="9.109375" style="174"/>
    <col min="6402" max="6404" width="19" style="174" customWidth="1"/>
    <col min="6405" max="6405" width="12.88671875" style="174" customWidth="1"/>
    <col min="6406" max="6406" width="17" style="174" bestFit="1" customWidth="1"/>
    <col min="6407" max="6407" width="15.44140625" style="174" bestFit="1" customWidth="1"/>
    <col min="6408" max="6411" width="11" style="174" customWidth="1"/>
    <col min="6412" max="6415" width="9.109375" style="174"/>
    <col min="6416" max="6416" width="13" style="174" customWidth="1"/>
    <col min="6417" max="6657" width="9.109375" style="174"/>
    <col min="6658" max="6660" width="19" style="174" customWidth="1"/>
    <col min="6661" max="6661" width="12.88671875" style="174" customWidth="1"/>
    <col min="6662" max="6662" width="17" style="174" bestFit="1" customWidth="1"/>
    <col min="6663" max="6663" width="15.44140625" style="174" bestFit="1" customWidth="1"/>
    <col min="6664" max="6667" width="11" style="174" customWidth="1"/>
    <col min="6668" max="6671" width="9.109375" style="174"/>
    <col min="6672" max="6672" width="13" style="174" customWidth="1"/>
    <col min="6673" max="6913" width="9.109375" style="174"/>
    <col min="6914" max="6916" width="19" style="174" customWidth="1"/>
    <col min="6917" max="6917" width="12.88671875" style="174" customWidth="1"/>
    <col min="6918" max="6918" width="17" style="174" bestFit="1" customWidth="1"/>
    <col min="6919" max="6919" width="15.44140625" style="174" bestFit="1" customWidth="1"/>
    <col min="6920" max="6923" width="11" style="174" customWidth="1"/>
    <col min="6924" max="6927" width="9.109375" style="174"/>
    <col min="6928" max="6928" width="13" style="174" customWidth="1"/>
    <col min="6929" max="7169" width="9.109375" style="174"/>
    <col min="7170" max="7172" width="19" style="174" customWidth="1"/>
    <col min="7173" max="7173" width="12.88671875" style="174" customWidth="1"/>
    <col min="7174" max="7174" width="17" style="174" bestFit="1" customWidth="1"/>
    <col min="7175" max="7175" width="15.44140625" style="174" bestFit="1" customWidth="1"/>
    <col min="7176" max="7179" width="11" style="174" customWidth="1"/>
    <col min="7180" max="7183" width="9.109375" style="174"/>
    <col min="7184" max="7184" width="13" style="174" customWidth="1"/>
    <col min="7185" max="7425" width="9.109375" style="174"/>
    <col min="7426" max="7428" width="19" style="174" customWidth="1"/>
    <col min="7429" max="7429" width="12.88671875" style="174" customWidth="1"/>
    <col min="7430" max="7430" width="17" style="174" bestFit="1" customWidth="1"/>
    <col min="7431" max="7431" width="15.44140625" style="174" bestFit="1" customWidth="1"/>
    <col min="7432" max="7435" width="11" style="174" customWidth="1"/>
    <col min="7436" max="7439" width="9.109375" style="174"/>
    <col min="7440" max="7440" width="13" style="174" customWidth="1"/>
    <col min="7441" max="7681" width="9.109375" style="174"/>
    <col min="7682" max="7684" width="19" style="174" customWidth="1"/>
    <col min="7685" max="7685" width="12.88671875" style="174" customWidth="1"/>
    <col min="7686" max="7686" width="17" style="174" bestFit="1" customWidth="1"/>
    <col min="7687" max="7687" width="15.44140625" style="174" bestFit="1" customWidth="1"/>
    <col min="7688" max="7691" width="11" style="174" customWidth="1"/>
    <col min="7692" max="7695" width="9.109375" style="174"/>
    <col min="7696" max="7696" width="13" style="174" customWidth="1"/>
    <col min="7697" max="7937" width="9.109375" style="174"/>
    <col min="7938" max="7940" width="19" style="174" customWidth="1"/>
    <col min="7941" max="7941" width="12.88671875" style="174" customWidth="1"/>
    <col min="7942" max="7942" width="17" style="174" bestFit="1" customWidth="1"/>
    <col min="7943" max="7943" width="15.44140625" style="174" bestFit="1" customWidth="1"/>
    <col min="7944" max="7947" width="11" style="174" customWidth="1"/>
    <col min="7948" max="7951" width="9.109375" style="174"/>
    <col min="7952" max="7952" width="13" style="174" customWidth="1"/>
    <col min="7953" max="8193" width="9.109375" style="174"/>
    <col min="8194" max="8196" width="19" style="174" customWidth="1"/>
    <col min="8197" max="8197" width="12.88671875" style="174" customWidth="1"/>
    <col min="8198" max="8198" width="17" style="174" bestFit="1" customWidth="1"/>
    <col min="8199" max="8199" width="15.44140625" style="174" bestFit="1" customWidth="1"/>
    <col min="8200" max="8203" width="11" style="174" customWidth="1"/>
    <col min="8204" max="8207" width="9.109375" style="174"/>
    <col min="8208" max="8208" width="13" style="174" customWidth="1"/>
    <col min="8209" max="8449" width="9.109375" style="174"/>
    <col min="8450" max="8452" width="19" style="174" customWidth="1"/>
    <col min="8453" max="8453" width="12.88671875" style="174" customWidth="1"/>
    <col min="8454" max="8454" width="17" style="174" bestFit="1" customWidth="1"/>
    <col min="8455" max="8455" width="15.44140625" style="174" bestFit="1" customWidth="1"/>
    <col min="8456" max="8459" width="11" style="174" customWidth="1"/>
    <col min="8460" max="8463" width="9.109375" style="174"/>
    <col min="8464" max="8464" width="13" style="174" customWidth="1"/>
    <col min="8465" max="8705" width="9.109375" style="174"/>
    <col min="8706" max="8708" width="19" style="174" customWidth="1"/>
    <col min="8709" max="8709" width="12.88671875" style="174" customWidth="1"/>
    <col min="8710" max="8710" width="17" style="174" bestFit="1" customWidth="1"/>
    <col min="8711" max="8711" width="15.44140625" style="174" bestFit="1" customWidth="1"/>
    <col min="8712" max="8715" width="11" style="174" customWidth="1"/>
    <col min="8716" max="8719" width="9.109375" style="174"/>
    <col min="8720" max="8720" width="13" style="174" customWidth="1"/>
    <col min="8721" max="8961" width="9.109375" style="174"/>
    <col min="8962" max="8964" width="19" style="174" customWidth="1"/>
    <col min="8965" max="8965" width="12.88671875" style="174" customWidth="1"/>
    <col min="8966" max="8966" width="17" style="174" bestFit="1" customWidth="1"/>
    <col min="8967" max="8967" width="15.44140625" style="174" bestFit="1" customWidth="1"/>
    <col min="8968" max="8971" width="11" style="174" customWidth="1"/>
    <col min="8972" max="8975" width="9.109375" style="174"/>
    <col min="8976" max="8976" width="13" style="174" customWidth="1"/>
    <col min="8977" max="9217" width="9.109375" style="174"/>
    <col min="9218" max="9220" width="19" style="174" customWidth="1"/>
    <col min="9221" max="9221" width="12.88671875" style="174" customWidth="1"/>
    <col min="9222" max="9222" width="17" style="174" bestFit="1" customWidth="1"/>
    <col min="9223" max="9223" width="15.44140625" style="174" bestFit="1" customWidth="1"/>
    <col min="9224" max="9227" width="11" style="174" customWidth="1"/>
    <col min="9228" max="9231" width="9.109375" style="174"/>
    <col min="9232" max="9232" width="13" style="174" customWidth="1"/>
    <col min="9233" max="9473" width="9.109375" style="174"/>
    <col min="9474" max="9476" width="19" style="174" customWidth="1"/>
    <col min="9477" max="9477" width="12.88671875" style="174" customWidth="1"/>
    <col min="9478" max="9478" width="17" style="174" bestFit="1" customWidth="1"/>
    <col min="9479" max="9479" width="15.44140625" style="174" bestFit="1" customWidth="1"/>
    <col min="9480" max="9483" width="11" style="174" customWidth="1"/>
    <col min="9484" max="9487" width="9.109375" style="174"/>
    <col min="9488" max="9488" width="13" style="174" customWidth="1"/>
    <col min="9489" max="9729" width="9.109375" style="174"/>
    <col min="9730" max="9732" width="19" style="174" customWidth="1"/>
    <col min="9733" max="9733" width="12.88671875" style="174" customWidth="1"/>
    <col min="9734" max="9734" width="17" style="174" bestFit="1" customWidth="1"/>
    <col min="9735" max="9735" width="15.44140625" style="174" bestFit="1" customWidth="1"/>
    <col min="9736" max="9739" width="11" style="174" customWidth="1"/>
    <col min="9740" max="9743" width="9.109375" style="174"/>
    <col min="9744" max="9744" width="13" style="174" customWidth="1"/>
    <col min="9745" max="9985" width="9.109375" style="174"/>
    <col min="9986" max="9988" width="19" style="174" customWidth="1"/>
    <col min="9989" max="9989" width="12.88671875" style="174" customWidth="1"/>
    <col min="9990" max="9990" width="17" style="174" bestFit="1" customWidth="1"/>
    <col min="9991" max="9991" width="15.44140625" style="174" bestFit="1" customWidth="1"/>
    <col min="9992" max="9995" width="11" style="174" customWidth="1"/>
    <col min="9996" max="9999" width="9.109375" style="174"/>
    <col min="10000" max="10000" width="13" style="174" customWidth="1"/>
    <col min="10001" max="10241" width="9.109375" style="174"/>
    <col min="10242" max="10244" width="19" style="174" customWidth="1"/>
    <col min="10245" max="10245" width="12.88671875" style="174" customWidth="1"/>
    <col min="10246" max="10246" width="17" style="174" bestFit="1" customWidth="1"/>
    <col min="10247" max="10247" width="15.44140625" style="174" bestFit="1" customWidth="1"/>
    <col min="10248" max="10251" width="11" style="174" customWidth="1"/>
    <col min="10252" max="10255" width="9.109375" style="174"/>
    <col min="10256" max="10256" width="13" style="174" customWidth="1"/>
    <col min="10257" max="10497" width="9.109375" style="174"/>
    <col min="10498" max="10500" width="19" style="174" customWidth="1"/>
    <col min="10501" max="10501" width="12.88671875" style="174" customWidth="1"/>
    <col min="10502" max="10502" width="17" style="174" bestFit="1" customWidth="1"/>
    <col min="10503" max="10503" width="15.44140625" style="174" bestFit="1" customWidth="1"/>
    <col min="10504" max="10507" width="11" style="174" customWidth="1"/>
    <col min="10508" max="10511" width="9.109375" style="174"/>
    <col min="10512" max="10512" width="13" style="174" customWidth="1"/>
    <col min="10513" max="10753" width="9.109375" style="174"/>
    <col min="10754" max="10756" width="19" style="174" customWidth="1"/>
    <col min="10757" max="10757" width="12.88671875" style="174" customWidth="1"/>
    <col min="10758" max="10758" width="17" style="174" bestFit="1" customWidth="1"/>
    <col min="10759" max="10759" width="15.44140625" style="174" bestFit="1" customWidth="1"/>
    <col min="10760" max="10763" width="11" style="174" customWidth="1"/>
    <col min="10764" max="10767" width="9.109375" style="174"/>
    <col min="10768" max="10768" width="13" style="174" customWidth="1"/>
    <col min="10769" max="11009" width="9.109375" style="174"/>
    <col min="11010" max="11012" width="19" style="174" customWidth="1"/>
    <col min="11013" max="11013" width="12.88671875" style="174" customWidth="1"/>
    <col min="11014" max="11014" width="17" style="174" bestFit="1" customWidth="1"/>
    <col min="11015" max="11015" width="15.44140625" style="174" bestFit="1" customWidth="1"/>
    <col min="11016" max="11019" width="11" style="174" customWidth="1"/>
    <col min="11020" max="11023" width="9.109375" style="174"/>
    <col min="11024" max="11024" width="13" style="174" customWidth="1"/>
    <col min="11025" max="11265" width="9.109375" style="174"/>
    <col min="11266" max="11268" width="19" style="174" customWidth="1"/>
    <col min="11269" max="11269" width="12.88671875" style="174" customWidth="1"/>
    <col min="11270" max="11270" width="17" style="174" bestFit="1" customWidth="1"/>
    <col min="11271" max="11271" width="15.44140625" style="174" bestFit="1" customWidth="1"/>
    <col min="11272" max="11275" width="11" style="174" customWidth="1"/>
    <col min="11276" max="11279" width="9.109375" style="174"/>
    <col min="11280" max="11280" width="13" style="174" customWidth="1"/>
    <col min="11281" max="11521" width="9.109375" style="174"/>
    <col min="11522" max="11524" width="19" style="174" customWidth="1"/>
    <col min="11525" max="11525" width="12.88671875" style="174" customWidth="1"/>
    <col min="11526" max="11526" width="17" style="174" bestFit="1" customWidth="1"/>
    <col min="11527" max="11527" width="15.44140625" style="174" bestFit="1" customWidth="1"/>
    <col min="11528" max="11531" width="11" style="174" customWidth="1"/>
    <col min="11532" max="11535" width="9.109375" style="174"/>
    <col min="11536" max="11536" width="13" style="174" customWidth="1"/>
    <col min="11537" max="11777" width="9.109375" style="174"/>
    <col min="11778" max="11780" width="19" style="174" customWidth="1"/>
    <col min="11781" max="11781" width="12.88671875" style="174" customWidth="1"/>
    <col min="11782" max="11782" width="17" style="174" bestFit="1" customWidth="1"/>
    <col min="11783" max="11783" width="15.44140625" style="174" bestFit="1" customWidth="1"/>
    <col min="11784" max="11787" width="11" style="174" customWidth="1"/>
    <col min="11788" max="11791" width="9.109375" style="174"/>
    <col min="11792" max="11792" width="13" style="174" customWidth="1"/>
    <col min="11793" max="12033" width="9.109375" style="174"/>
    <col min="12034" max="12036" width="19" style="174" customWidth="1"/>
    <col min="12037" max="12037" width="12.88671875" style="174" customWidth="1"/>
    <col min="12038" max="12038" width="17" style="174" bestFit="1" customWidth="1"/>
    <col min="12039" max="12039" width="15.44140625" style="174" bestFit="1" customWidth="1"/>
    <col min="12040" max="12043" width="11" style="174" customWidth="1"/>
    <col min="12044" max="12047" width="9.109375" style="174"/>
    <col min="12048" max="12048" width="13" style="174" customWidth="1"/>
    <col min="12049" max="12289" width="9.109375" style="174"/>
    <col min="12290" max="12292" width="19" style="174" customWidth="1"/>
    <col min="12293" max="12293" width="12.88671875" style="174" customWidth="1"/>
    <col min="12294" max="12294" width="17" style="174" bestFit="1" customWidth="1"/>
    <col min="12295" max="12295" width="15.44140625" style="174" bestFit="1" customWidth="1"/>
    <col min="12296" max="12299" width="11" style="174" customWidth="1"/>
    <col min="12300" max="12303" width="9.109375" style="174"/>
    <col min="12304" max="12304" width="13" style="174" customWidth="1"/>
    <col min="12305" max="12545" width="9.109375" style="174"/>
    <col min="12546" max="12548" width="19" style="174" customWidth="1"/>
    <col min="12549" max="12549" width="12.88671875" style="174" customWidth="1"/>
    <col min="12550" max="12550" width="17" style="174" bestFit="1" customWidth="1"/>
    <col min="12551" max="12551" width="15.44140625" style="174" bestFit="1" customWidth="1"/>
    <col min="12552" max="12555" width="11" style="174" customWidth="1"/>
    <col min="12556" max="12559" width="9.109375" style="174"/>
    <col min="12560" max="12560" width="13" style="174" customWidth="1"/>
    <col min="12561" max="12801" width="9.109375" style="174"/>
    <col min="12802" max="12804" width="19" style="174" customWidth="1"/>
    <col min="12805" max="12805" width="12.88671875" style="174" customWidth="1"/>
    <col min="12806" max="12806" width="17" style="174" bestFit="1" customWidth="1"/>
    <col min="12807" max="12807" width="15.44140625" style="174" bestFit="1" customWidth="1"/>
    <col min="12808" max="12811" width="11" style="174" customWidth="1"/>
    <col min="12812" max="12815" width="9.109375" style="174"/>
    <col min="12816" max="12816" width="13" style="174" customWidth="1"/>
    <col min="12817" max="13057" width="9.109375" style="174"/>
    <col min="13058" max="13060" width="19" style="174" customWidth="1"/>
    <col min="13061" max="13061" width="12.88671875" style="174" customWidth="1"/>
    <col min="13062" max="13062" width="17" style="174" bestFit="1" customWidth="1"/>
    <col min="13063" max="13063" width="15.44140625" style="174" bestFit="1" customWidth="1"/>
    <col min="13064" max="13067" width="11" style="174" customWidth="1"/>
    <col min="13068" max="13071" width="9.109375" style="174"/>
    <col min="13072" max="13072" width="13" style="174" customWidth="1"/>
    <col min="13073" max="13313" width="9.109375" style="174"/>
    <col min="13314" max="13316" width="19" style="174" customWidth="1"/>
    <col min="13317" max="13317" width="12.88671875" style="174" customWidth="1"/>
    <col min="13318" max="13318" width="17" style="174" bestFit="1" customWidth="1"/>
    <col min="13319" max="13319" width="15.44140625" style="174" bestFit="1" customWidth="1"/>
    <col min="13320" max="13323" width="11" style="174" customWidth="1"/>
    <col min="13324" max="13327" width="9.109375" style="174"/>
    <col min="13328" max="13328" width="13" style="174" customWidth="1"/>
    <col min="13329" max="13569" width="9.109375" style="174"/>
    <col min="13570" max="13572" width="19" style="174" customWidth="1"/>
    <col min="13573" max="13573" width="12.88671875" style="174" customWidth="1"/>
    <col min="13574" max="13574" width="17" style="174" bestFit="1" customWidth="1"/>
    <col min="13575" max="13575" width="15.44140625" style="174" bestFit="1" customWidth="1"/>
    <col min="13576" max="13579" width="11" style="174" customWidth="1"/>
    <col min="13580" max="13583" width="9.109375" style="174"/>
    <col min="13584" max="13584" width="13" style="174" customWidth="1"/>
    <col min="13585" max="13825" width="9.109375" style="174"/>
    <col min="13826" max="13828" width="19" style="174" customWidth="1"/>
    <col min="13829" max="13829" width="12.88671875" style="174" customWidth="1"/>
    <col min="13830" max="13830" width="17" style="174" bestFit="1" customWidth="1"/>
    <col min="13831" max="13831" width="15.44140625" style="174" bestFit="1" customWidth="1"/>
    <col min="13832" max="13835" width="11" style="174" customWidth="1"/>
    <col min="13836" max="13839" width="9.109375" style="174"/>
    <col min="13840" max="13840" width="13" style="174" customWidth="1"/>
    <col min="13841" max="14081" width="9.109375" style="174"/>
    <col min="14082" max="14084" width="19" style="174" customWidth="1"/>
    <col min="14085" max="14085" width="12.88671875" style="174" customWidth="1"/>
    <col min="14086" max="14086" width="17" style="174" bestFit="1" customWidth="1"/>
    <col min="14087" max="14087" width="15.44140625" style="174" bestFit="1" customWidth="1"/>
    <col min="14088" max="14091" width="11" style="174" customWidth="1"/>
    <col min="14092" max="14095" width="9.109375" style="174"/>
    <col min="14096" max="14096" width="13" style="174" customWidth="1"/>
    <col min="14097" max="14337" width="9.109375" style="174"/>
    <col min="14338" max="14340" width="19" style="174" customWidth="1"/>
    <col min="14341" max="14341" width="12.88671875" style="174" customWidth="1"/>
    <col min="14342" max="14342" width="17" style="174" bestFit="1" customWidth="1"/>
    <col min="14343" max="14343" width="15.44140625" style="174" bestFit="1" customWidth="1"/>
    <col min="14344" max="14347" width="11" style="174" customWidth="1"/>
    <col min="14348" max="14351" width="9.109375" style="174"/>
    <col min="14352" max="14352" width="13" style="174" customWidth="1"/>
    <col min="14353" max="14593" width="9.109375" style="174"/>
    <col min="14594" max="14596" width="19" style="174" customWidth="1"/>
    <col min="14597" max="14597" width="12.88671875" style="174" customWidth="1"/>
    <col min="14598" max="14598" width="17" style="174" bestFit="1" customWidth="1"/>
    <col min="14599" max="14599" width="15.44140625" style="174" bestFit="1" customWidth="1"/>
    <col min="14600" max="14603" width="11" style="174" customWidth="1"/>
    <col min="14604" max="14607" width="9.109375" style="174"/>
    <col min="14608" max="14608" width="13" style="174" customWidth="1"/>
    <col min="14609" max="14849" width="9.109375" style="174"/>
    <col min="14850" max="14852" width="19" style="174" customWidth="1"/>
    <col min="14853" max="14853" width="12.88671875" style="174" customWidth="1"/>
    <col min="14854" max="14854" width="17" style="174" bestFit="1" customWidth="1"/>
    <col min="14855" max="14855" width="15.44140625" style="174" bestFit="1" customWidth="1"/>
    <col min="14856" max="14859" width="11" style="174" customWidth="1"/>
    <col min="14860" max="14863" width="9.109375" style="174"/>
    <col min="14864" max="14864" width="13" style="174" customWidth="1"/>
    <col min="14865" max="15105" width="9.109375" style="174"/>
    <col min="15106" max="15108" width="19" style="174" customWidth="1"/>
    <col min="15109" max="15109" width="12.88671875" style="174" customWidth="1"/>
    <col min="15110" max="15110" width="17" style="174" bestFit="1" customWidth="1"/>
    <col min="15111" max="15111" width="15.44140625" style="174" bestFit="1" customWidth="1"/>
    <col min="15112" max="15115" width="11" style="174" customWidth="1"/>
    <col min="15116" max="15119" width="9.109375" style="174"/>
    <col min="15120" max="15120" width="13" style="174" customWidth="1"/>
    <col min="15121" max="15361" width="9.109375" style="174"/>
    <col min="15362" max="15364" width="19" style="174" customWidth="1"/>
    <col min="15365" max="15365" width="12.88671875" style="174" customWidth="1"/>
    <col min="15366" max="15366" width="17" style="174" bestFit="1" customWidth="1"/>
    <col min="15367" max="15367" width="15.44140625" style="174" bestFit="1" customWidth="1"/>
    <col min="15368" max="15371" width="11" style="174" customWidth="1"/>
    <col min="15372" max="15375" width="9.109375" style="174"/>
    <col min="15376" max="15376" width="13" style="174" customWidth="1"/>
    <col min="15377" max="15617" width="9.109375" style="174"/>
    <col min="15618" max="15620" width="19" style="174" customWidth="1"/>
    <col min="15621" max="15621" width="12.88671875" style="174" customWidth="1"/>
    <col min="15622" max="15622" width="17" style="174" bestFit="1" customWidth="1"/>
    <col min="15623" max="15623" width="15.44140625" style="174" bestFit="1" customWidth="1"/>
    <col min="15624" max="15627" width="11" style="174" customWidth="1"/>
    <col min="15628" max="15631" width="9.109375" style="174"/>
    <col min="15632" max="15632" width="13" style="174" customWidth="1"/>
    <col min="15633" max="15873" width="9.109375" style="174"/>
    <col min="15874" max="15876" width="19" style="174" customWidth="1"/>
    <col min="15877" max="15877" width="12.88671875" style="174" customWidth="1"/>
    <col min="15878" max="15878" width="17" style="174" bestFit="1" customWidth="1"/>
    <col min="15879" max="15879" width="15.44140625" style="174" bestFit="1" customWidth="1"/>
    <col min="15880" max="15883" width="11" style="174" customWidth="1"/>
    <col min="15884" max="15887" width="9.109375" style="174"/>
    <col min="15888" max="15888" width="13" style="174" customWidth="1"/>
    <col min="15889" max="16129" width="9.109375" style="174"/>
    <col min="16130" max="16132" width="19" style="174" customWidth="1"/>
    <col min="16133" max="16133" width="12.88671875" style="174" customWidth="1"/>
    <col min="16134" max="16134" width="17" style="174" bestFit="1" customWidth="1"/>
    <col min="16135" max="16135" width="15.44140625" style="174" bestFit="1" customWidth="1"/>
    <col min="16136" max="16139" width="11" style="174" customWidth="1"/>
    <col min="16140" max="16143" width="9.109375" style="174"/>
    <col min="16144" max="16144" width="13" style="174" customWidth="1"/>
    <col min="16145" max="16384" width="9.109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8671875" defaultRowHeight="14.4"/>
  <cols>
    <col min="1" max="1" width="8.88671875" style="241"/>
    <col min="2" max="3" width="19.6640625" style="241" bestFit="1" customWidth="1"/>
    <col min="4" max="4" width="23.33203125" style="241" bestFit="1" customWidth="1"/>
    <col min="5" max="5" width="34.5546875" style="241" bestFit="1" customWidth="1"/>
    <col min="6" max="6" width="12.88671875" style="241" bestFit="1" customWidth="1"/>
    <col min="7" max="7" width="14.88671875" style="241" bestFit="1" customWidth="1"/>
    <col min="8" max="8" width="11.109375" style="241" bestFit="1" customWidth="1"/>
    <col min="9" max="9" width="9.5546875" style="241" bestFit="1" customWidth="1"/>
    <col min="10" max="10" width="9.6640625" style="241" bestFit="1" customWidth="1"/>
    <col min="11" max="11" width="12" style="241" bestFit="1" customWidth="1"/>
    <col min="12" max="12" width="8.88671875" style="241"/>
    <col min="13" max="13" width="10.6640625" style="241" bestFit="1" customWidth="1"/>
    <col min="14" max="14" width="8.88671875" style="241"/>
    <col min="15" max="16" width="8.6640625" style="241" bestFit="1" customWidth="1"/>
    <col min="17" max="16384" width="8.88671875" style="241"/>
  </cols>
  <sheetData>
    <row r="2" spans="1:20">
      <c r="B2" s="242" t="s">
        <v>18813</v>
      </c>
      <c r="C2" s="282" t="s">
        <v>18814</v>
      </c>
      <c r="D2" s="282"/>
      <c r="E2" s="283" t="s">
        <v>18815</v>
      </c>
      <c r="F2" s="241" t="s">
        <v>18816</v>
      </c>
      <c r="J2" s="243" t="s">
        <v>18817</v>
      </c>
    </row>
    <row r="3" spans="1:20">
      <c r="B3" s="244" t="s">
        <v>18818</v>
      </c>
      <c r="C3" s="245" t="s">
        <v>18818</v>
      </c>
      <c r="D3" s="245" t="s">
        <v>18819</v>
      </c>
      <c r="E3" s="284"/>
      <c r="F3" s="241" t="s">
        <v>18820</v>
      </c>
      <c r="G3" s="246"/>
    </row>
    <row r="4" spans="1:20">
      <c r="A4" s="247">
        <v>2012</v>
      </c>
      <c r="B4" s="248">
        <v>643794.79802399187</v>
      </c>
      <c r="C4" s="249">
        <v>426101.23367601336</v>
      </c>
      <c r="D4" s="250">
        <v>0.64478938520169804</v>
      </c>
      <c r="E4" s="251">
        <f>C4*D4+B4*0.25</f>
        <v>435694.25200163969</v>
      </c>
      <c r="F4" s="252">
        <f>E4*$K$5*10^-6</f>
        <v>1.9055890458875491</v>
      </c>
      <c r="G4" s="285" t="s">
        <v>18821</v>
      </c>
      <c r="H4" s="251"/>
      <c r="J4" s="253"/>
      <c r="K4" s="253" t="s">
        <v>18822</v>
      </c>
      <c r="L4" s="253" t="s">
        <v>18823</v>
      </c>
      <c r="M4" s="253" t="s">
        <v>18824</v>
      </c>
      <c r="N4" s="253" t="s">
        <v>18825</v>
      </c>
      <c r="O4" s="253" t="s">
        <v>18826</v>
      </c>
      <c r="P4" s="253" t="s">
        <v>18827</v>
      </c>
      <c r="Q4" s="253" t="s">
        <v>18828</v>
      </c>
      <c r="R4" s="253" t="s">
        <v>18829</v>
      </c>
      <c r="S4" s="253" t="s">
        <v>18830</v>
      </c>
      <c r="T4" s="253" t="s">
        <v>18831</v>
      </c>
    </row>
    <row r="5" spans="1:20">
      <c r="A5" s="247">
        <v>2013</v>
      </c>
      <c r="B5" s="248">
        <v>613419.74448287953</v>
      </c>
      <c r="C5" s="249">
        <v>434892.28033617028</v>
      </c>
      <c r="D5" s="250">
        <v>0.66064526172761917</v>
      </c>
      <c r="E5" s="251">
        <f t="shared" ref="E5:E12" si="0">C5*D5+B5*0.25</f>
        <v>440664.46048673021</v>
      </c>
      <c r="F5" s="252">
        <f t="shared" ref="F5:F42" si="1">E5*$K$5*10^-6</f>
        <v>1.9273271679799431</v>
      </c>
      <c r="G5" s="286"/>
      <c r="H5" s="251"/>
      <c r="J5" s="241" t="s">
        <v>18832</v>
      </c>
      <c r="K5" s="254">
        <v>4.3736841538143079</v>
      </c>
      <c r="L5" s="255">
        <v>0.68592515658249831</v>
      </c>
      <c r="M5" s="255">
        <v>0.31407484341750169</v>
      </c>
      <c r="N5" s="255">
        <v>0.28719137743039425</v>
      </c>
      <c r="O5" s="255">
        <v>0.1526805096757835</v>
      </c>
      <c r="P5" s="255">
        <v>1.8460913241578479E-3</v>
      </c>
      <c r="Q5" s="255">
        <v>2.688346598710744E-2</v>
      </c>
      <c r="R5" s="255">
        <v>9.9358960204998809E-3</v>
      </c>
      <c r="S5" s="255">
        <v>1.4227416324521754E-3</v>
      </c>
      <c r="T5" s="255">
        <v>2.916388440610383E-3</v>
      </c>
    </row>
    <row r="6" spans="1:20">
      <c r="A6" s="247">
        <v>2014</v>
      </c>
      <c r="B6" s="248">
        <v>610863.95279046625</v>
      </c>
      <c r="C6" s="249">
        <v>443683.32699632703</v>
      </c>
      <c r="D6" s="250">
        <v>0.69033917863747052</v>
      </c>
      <c r="E6" s="251">
        <f t="shared" si="0"/>
        <v>459007.97173140117</v>
      </c>
      <c r="F6" s="252">
        <f t="shared" si="1"/>
        <v>2.0075558924360748</v>
      </c>
      <c r="G6" s="286"/>
      <c r="H6" s="251"/>
    </row>
    <row r="7" spans="1:20">
      <c r="A7" s="247">
        <v>2015</v>
      </c>
      <c r="B7" s="248">
        <v>610295.51684200752</v>
      </c>
      <c r="C7" s="249">
        <v>452474.37365648401</v>
      </c>
      <c r="D7" s="250">
        <v>0.72089990538427473</v>
      </c>
      <c r="E7" s="251">
        <f t="shared" si="0"/>
        <v>478762.61236827017</v>
      </c>
      <c r="F7" s="252">
        <f t="shared" si="1"/>
        <v>2.0939564511538453</v>
      </c>
      <c r="G7" s="286"/>
      <c r="H7" s="251"/>
    </row>
    <row r="8" spans="1:20">
      <c r="A8" s="247">
        <v>2016</v>
      </c>
      <c r="B8" s="248">
        <v>610068.28962842317</v>
      </c>
      <c r="C8" s="249">
        <v>461265.42031664099</v>
      </c>
      <c r="D8" s="250">
        <v>0.75338407217383851</v>
      </c>
      <c r="E8" s="251">
        <f t="shared" si="0"/>
        <v>500027.09311823396</v>
      </c>
      <c r="F8" s="252">
        <f t="shared" si="1"/>
        <v>2.1869605736490509</v>
      </c>
      <c r="G8" s="286"/>
      <c r="H8" s="251"/>
    </row>
    <row r="9" spans="1:20">
      <c r="A9" s="247">
        <v>2017</v>
      </c>
      <c r="B9" s="248">
        <v>610610.4120202203</v>
      </c>
      <c r="C9" s="249">
        <v>470056.46697679802</v>
      </c>
      <c r="D9" s="250">
        <v>0.78585314117166372</v>
      </c>
      <c r="E9" s="251">
        <f t="shared" si="0"/>
        <v>522047.95410682622</v>
      </c>
      <c r="F9" s="252">
        <f t="shared" si="1"/>
        <v>2.2832728644082048</v>
      </c>
      <c r="G9" s="286"/>
      <c r="H9" s="251"/>
    </row>
    <row r="10" spans="1:20">
      <c r="A10" s="247">
        <v>2018</v>
      </c>
      <c r="B10" s="248">
        <v>612086.38536894461</v>
      </c>
      <c r="C10" s="249">
        <v>478847.513636955</v>
      </c>
      <c r="D10" s="250">
        <v>0.81721957900089337</v>
      </c>
      <c r="E10" s="251">
        <f t="shared" si="0"/>
        <v>544345.15984225308</v>
      </c>
      <c r="F10" s="252">
        <f t="shared" si="1"/>
        <v>2.3807937998075785</v>
      </c>
      <c r="G10" s="286"/>
      <c r="H10" s="251"/>
    </row>
    <row r="11" spans="1:20">
      <c r="A11" s="247">
        <v>2019</v>
      </c>
      <c r="B11" s="248">
        <v>614052.30954408855</v>
      </c>
      <c r="C11" s="249">
        <v>487638.56029711198</v>
      </c>
      <c r="D11" s="250">
        <v>0.8159727684514122</v>
      </c>
      <c r="E11" s="251">
        <f t="shared" si="0"/>
        <v>551412.86343531753</v>
      </c>
      <c r="F11" s="252">
        <f t="shared" si="1"/>
        <v>2.4117057030164211</v>
      </c>
      <c r="G11" s="286"/>
      <c r="H11" s="251"/>
    </row>
    <row r="12" spans="1:20">
      <c r="A12" s="247">
        <v>2020</v>
      </c>
      <c r="B12" s="248">
        <v>615976.28006843536</v>
      </c>
      <c r="C12" s="249">
        <v>496429.60695726902</v>
      </c>
      <c r="D12" s="250">
        <v>0.81771051676596385</v>
      </c>
      <c r="E12" s="251">
        <f t="shared" si="0"/>
        <v>559929.78046006162</v>
      </c>
      <c r="F12" s="252">
        <f t="shared" si="1"/>
        <v>2.4489560080468955</v>
      </c>
      <c r="G12" s="287"/>
      <c r="H12" s="251"/>
    </row>
    <row r="13" spans="1:20">
      <c r="A13" s="247">
        <v>2021</v>
      </c>
      <c r="B13" s="248">
        <v>618151.35017097555</v>
      </c>
      <c r="C13" s="249">
        <v>505220.653617426</v>
      </c>
      <c r="D13" s="250">
        <v>0.81648159853278091</v>
      </c>
      <c r="E13" s="251">
        <f>C13*D13+B13*0.5</f>
        <v>721579.04196282011</v>
      </c>
      <c r="F13" s="252">
        <f t="shared" si="1"/>
        <v>3.155958821557296</v>
      </c>
      <c r="G13" s="285" t="s">
        <v>18833</v>
      </c>
      <c r="H13" s="251"/>
    </row>
    <row r="14" spans="1:20">
      <c r="A14" s="247">
        <v>2022</v>
      </c>
      <c r="B14" s="248">
        <v>620317.92031241138</v>
      </c>
      <c r="C14" s="249">
        <v>514011.70027758298</v>
      </c>
      <c r="D14" s="250">
        <v>0.81514552125764805</v>
      </c>
      <c r="E14" s="251">
        <f t="shared" ref="E14:E42" si="2">C14*D14+B14*0.5</f>
        <v>729153.29551150603</v>
      </c>
      <c r="F14" s="252">
        <f t="shared" si="1"/>
        <v>3.189086214280155</v>
      </c>
      <c r="G14" s="286"/>
      <c r="H14" s="251"/>
    </row>
    <row r="15" spans="1:20">
      <c r="A15" s="247">
        <v>2023</v>
      </c>
      <c r="B15" s="248">
        <v>623482.01549619902</v>
      </c>
      <c r="C15" s="249">
        <v>522802.74693773902</v>
      </c>
      <c r="D15" s="250">
        <v>0.8154483659162125</v>
      </c>
      <c r="E15" s="251">
        <f t="shared" si="2"/>
        <v>738059.65343498602</v>
      </c>
      <c r="F15" s="252">
        <f t="shared" si="1"/>
        <v>3.2280398107982777</v>
      </c>
      <c r="G15" s="286"/>
      <c r="H15" s="251"/>
    </row>
    <row r="16" spans="1:20">
      <c r="A16" s="247">
        <v>2024</v>
      </c>
      <c r="B16" s="248">
        <v>626865.3706377449</v>
      </c>
      <c r="C16" s="249">
        <v>531593.793597896</v>
      </c>
      <c r="D16" s="250">
        <v>0.81642678439841543</v>
      </c>
      <c r="E16" s="251">
        <f t="shared" si="2"/>
        <v>747440.09683215758</v>
      </c>
      <c r="F16" s="252">
        <f t="shared" si="1"/>
        <v>3.2690669074402394</v>
      </c>
      <c r="G16" s="286"/>
      <c r="H16" s="251"/>
    </row>
    <row r="17" spans="1:8">
      <c r="A17" s="247">
        <v>2025</v>
      </c>
      <c r="B17" s="248">
        <v>630443.87866757473</v>
      </c>
      <c r="C17" s="249">
        <v>540384.84025805304</v>
      </c>
      <c r="D17" s="250">
        <v>0.81763835850936362</v>
      </c>
      <c r="E17" s="251">
        <f t="shared" si="2"/>
        <v>757061.31308572646</v>
      </c>
      <c r="F17" s="252">
        <f t="shared" si="1"/>
        <v>3.3111470685088942</v>
      </c>
      <c r="G17" s="286"/>
      <c r="H17" s="251"/>
    </row>
    <row r="18" spans="1:8">
      <c r="A18" s="247">
        <v>2026</v>
      </c>
      <c r="B18" s="248">
        <v>631575.08504739357</v>
      </c>
      <c r="C18" s="249">
        <v>549175.88691820996</v>
      </c>
      <c r="D18" s="250">
        <v>0.81738147192207267</v>
      </c>
      <c r="E18" s="251">
        <f t="shared" si="2"/>
        <v>764673.73731701297</v>
      </c>
      <c r="F18" s="252">
        <f t="shared" si="1"/>
        <v>3.344441407741384</v>
      </c>
      <c r="G18" s="286"/>
      <c r="H18" s="251"/>
    </row>
    <row r="19" spans="1:8">
      <c r="A19" s="247">
        <v>2027</v>
      </c>
      <c r="B19" s="248">
        <v>633935.36729603494</v>
      </c>
      <c r="C19" s="249">
        <v>557966.933578367</v>
      </c>
      <c r="D19" s="250">
        <v>0.81748379098591628</v>
      </c>
      <c r="E19" s="251">
        <f t="shared" si="2"/>
        <v>773096.60775444785</v>
      </c>
      <c r="F19" s="252">
        <f t="shared" si="1"/>
        <v>3.3812803827032241</v>
      </c>
      <c r="G19" s="286"/>
      <c r="H19" s="251"/>
    </row>
    <row r="20" spans="1:8">
      <c r="A20" s="247">
        <v>2028</v>
      </c>
      <c r="B20" s="248">
        <v>635913.59261995053</v>
      </c>
      <c r="C20" s="249">
        <v>566757.98023852403</v>
      </c>
      <c r="D20" s="250">
        <v>0.81872635606813893</v>
      </c>
      <c r="E20" s="251">
        <f t="shared" si="2"/>
        <v>781976.49224320031</v>
      </c>
      <c r="F20" s="252">
        <f t="shared" si="1"/>
        <v>3.4201181927793822</v>
      </c>
      <c r="G20" s="286"/>
      <c r="H20" s="251"/>
    </row>
    <row r="21" spans="1:8">
      <c r="A21" s="247">
        <v>2029</v>
      </c>
      <c r="B21" s="248">
        <v>638595.5646502336</v>
      </c>
      <c r="C21" s="249">
        <v>575549.02689868095</v>
      </c>
      <c r="D21" s="250">
        <v>0.81977980607295253</v>
      </c>
      <c r="E21" s="251">
        <f t="shared" si="2"/>
        <v>791121.25198159402</v>
      </c>
      <c r="F21" s="252">
        <f t="shared" si="1"/>
        <v>3.4601144835376338</v>
      </c>
      <c r="G21" s="286"/>
      <c r="H21" s="251"/>
    </row>
    <row r="22" spans="1:8">
      <c r="A22" s="247">
        <v>2030</v>
      </c>
      <c r="B22" s="248">
        <v>640858.85798794904</v>
      </c>
      <c r="C22" s="249">
        <v>584340.07355883799</v>
      </c>
      <c r="D22" s="250">
        <v>0.81902761294111182</v>
      </c>
      <c r="E22" s="251">
        <f t="shared" si="2"/>
        <v>799020.08458670322</v>
      </c>
      <c r="F22" s="252">
        <f t="shared" si="1"/>
        <v>3.4946614825362317</v>
      </c>
      <c r="G22" s="286"/>
      <c r="H22" s="251"/>
    </row>
    <row r="23" spans="1:8">
      <c r="A23" s="247">
        <v>2031</v>
      </c>
      <c r="B23" s="248">
        <v>643132.60466388392</v>
      </c>
      <c r="C23" s="249">
        <v>593131.12021899398</v>
      </c>
      <c r="D23" s="250">
        <v>0.82046952286849739</v>
      </c>
      <c r="E23" s="251">
        <f t="shared" si="2"/>
        <v>808212.30953647732</v>
      </c>
      <c r="F23" s="252">
        <f t="shared" si="1"/>
        <v>3.5348653711373554</v>
      </c>
      <c r="G23" s="286"/>
      <c r="H23" s="251"/>
    </row>
    <row r="24" spans="1:8">
      <c r="A24" s="247">
        <v>2032</v>
      </c>
      <c r="B24" s="248">
        <v>646693.7448995905</v>
      </c>
      <c r="C24" s="249">
        <v>601922.16687915102</v>
      </c>
      <c r="D24" s="250">
        <v>0.82122532220935229</v>
      </c>
      <c r="E24" s="251">
        <f t="shared" si="2"/>
        <v>817660.59789007762</v>
      </c>
      <c r="F24" s="252">
        <f t="shared" si="1"/>
        <v>3.5761892001901647</v>
      </c>
      <c r="G24" s="286"/>
      <c r="H24" s="251"/>
    </row>
    <row r="25" spans="1:8">
      <c r="A25" s="247">
        <v>2033</v>
      </c>
      <c r="B25" s="248">
        <v>649281.62283497932</v>
      </c>
      <c r="C25" s="249">
        <v>610713.21353930805</v>
      </c>
      <c r="D25" s="250">
        <v>0.82300690717186209</v>
      </c>
      <c r="E25" s="251">
        <f t="shared" si="2"/>
        <v>827262.00446146447</v>
      </c>
      <c r="F25" s="252">
        <f t="shared" si="1"/>
        <v>3.6181827199657683</v>
      </c>
      <c r="G25" s="286"/>
      <c r="H25" s="251"/>
    </row>
    <row r="26" spans="1:8">
      <c r="A26" s="247">
        <v>2034</v>
      </c>
      <c r="B26" s="248">
        <v>652395.36364572227</v>
      </c>
      <c r="C26" s="249">
        <v>619504.26019946497</v>
      </c>
      <c r="D26" s="250">
        <v>0.82419607841343712</v>
      </c>
      <c r="E26" s="251">
        <f t="shared" si="2"/>
        <v>836790.66363967769</v>
      </c>
      <c r="F26" s="252">
        <f t="shared" si="1"/>
        <v>3.6598580656206168</v>
      </c>
      <c r="G26" s="286"/>
      <c r="H26" s="251"/>
    </row>
    <row r="27" spans="1:8">
      <c r="A27" s="247">
        <v>2035</v>
      </c>
      <c r="B27" s="248">
        <v>654703.18031213805</v>
      </c>
      <c r="C27" s="249">
        <v>628295.30685962201</v>
      </c>
      <c r="D27" s="250">
        <v>0.8220397965749896</v>
      </c>
      <c r="E27" s="251">
        <f t="shared" si="2"/>
        <v>843835.33639597334</v>
      </c>
      <c r="F27" s="252">
        <f t="shared" si="1"/>
        <v>3.690669239223634</v>
      </c>
      <c r="G27" s="286"/>
      <c r="H27" s="251"/>
    </row>
    <row r="28" spans="1:8">
      <c r="A28" s="247">
        <v>2036</v>
      </c>
      <c r="B28" s="248">
        <v>656424.43626788096</v>
      </c>
      <c r="C28" s="249">
        <v>637086.35351977905</v>
      </c>
      <c r="D28" s="250">
        <v>0.82290247762161295</v>
      </c>
      <c r="E28" s="251">
        <f t="shared" si="2"/>
        <v>852472.15690428542</v>
      </c>
      <c r="F28" s="252">
        <f t="shared" si="1"/>
        <v>3.7284439642201774</v>
      </c>
      <c r="G28" s="286"/>
      <c r="H28" s="251"/>
    </row>
    <row r="29" spans="1:8">
      <c r="A29" s="247">
        <v>2037</v>
      </c>
      <c r="B29" s="248">
        <v>659675.9955331363</v>
      </c>
      <c r="C29" s="249">
        <v>645877.40017993597</v>
      </c>
      <c r="D29" s="250">
        <v>0.82265808664747064</v>
      </c>
      <c r="E29" s="251">
        <f t="shared" si="2"/>
        <v>861174.26400743704</v>
      </c>
      <c r="F29" s="252">
        <f t="shared" si="1"/>
        <v>3.7665042321620263</v>
      </c>
      <c r="G29" s="286"/>
      <c r="H29" s="251"/>
    </row>
    <row r="30" spans="1:8">
      <c r="A30" s="247">
        <v>2038</v>
      </c>
      <c r="B30" s="248">
        <v>661973.81129105925</v>
      </c>
      <c r="C30" s="249">
        <v>654668.44684009301</v>
      </c>
      <c r="D30" s="250">
        <v>0.82290191256585299</v>
      </c>
      <c r="E30" s="251">
        <f t="shared" si="2"/>
        <v>869714.82264675864</v>
      </c>
      <c r="F30" s="252">
        <f t="shared" si="1"/>
        <v>3.8038579381475492</v>
      </c>
      <c r="G30" s="286"/>
      <c r="H30" s="251"/>
    </row>
    <row r="31" spans="1:8">
      <c r="A31" s="247">
        <v>2039</v>
      </c>
      <c r="B31" s="248">
        <v>664593.07941663894</v>
      </c>
      <c r="C31" s="249">
        <v>663459.49350025004</v>
      </c>
      <c r="D31" s="250">
        <v>0.82269225991289441</v>
      </c>
      <c r="E31" s="251">
        <f t="shared" si="2"/>
        <v>878119.5297767045</v>
      </c>
      <c r="F31" s="252">
        <f t="shared" si="1"/>
        <v>3.8406174725392437</v>
      </c>
      <c r="G31" s="286"/>
      <c r="H31" s="251"/>
    </row>
    <row r="32" spans="1:8">
      <c r="A32" s="247">
        <v>2040</v>
      </c>
      <c r="B32" s="248">
        <v>666789.25465043145</v>
      </c>
      <c r="C32" s="249">
        <v>672250.54016040696</v>
      </c>
      <c r="D32" s="250">
        <v>0.81971909686727262</v>
      </c>
      <c r="E32" s="251">
        <f t="shared" si="2"/>
        <v>884451.23297404067</v>
      </c>
      <c r="F32" s="252">
        <f t="shared" si="1"/>
        <v>3.868310342480088</v>
      </c>
      <c r="G32" s="286"/>
      <c r="H32" s="251"/>
    </row>
    <row r="33" spans="1:8">
      <c r="A33" s="247">
        <v>2041</v>
      </c>
      <c r="B33" s="248">
        <v>668510.11075619399</v>
      </c>
      <c r="C33" s="249">
        <v>681041.586820564</v>
      </c>
      <c r="D33" s="250">
        <v>0.81963295491845578</v>
      </c>
      <c r="E33" s="251">
        <f t="shared" si="2"/>
        <v>892459.18360618991</v>
      </c>
      <c r="F33" s="252">
        <f t="shared" si="1"/>
        <v>3.9033345892644467</v>
      </c>
      <c r="G33" s="286"/>
      <c r="H33" s="251"/>
    </row>
    <row r="34" spans="1:8">
      <c r="A34" s="247">
        <v>2042</v>
      </c>
      <c r="B34" s="248">
        <v>671768.35364588141</v>
      </c>
      <c r="C34" s="249">
        <v>689832.63348072104</v>
      </c>
      <c r="D34" s="250">
        <v>0.8188841058721491</v>
      </c>
      <c r="E34" s="251">
        <f t="shared" si="2"/>
        <v>900777.15609223093</v>
      </c>
      <c r="F34" s="252">
        <f t="shared" si="1"/>
        <v>3.9397147737185079</v>
      </c>
      <c r="G34" s="286"/>
      <c r="H34" s="251"/>
    </row>
    <row r="35" spans="1:8">
      <c r="A35" s="247">
        <v>2043</v>
      </c>
      <c r="B35" s="248">
        <v>674297.38606814458</v>
      </c>
      <c r="C35" s="249">
        <v>698623.68014087796</v>
      </c>
      <c r="D35" s="250">
        <v>0.8188016299435934</v>
      </c>
      <c r="E35" s="251">
        <f t="shared" si="2"/>
        <v>909182.90105061478</v>
      </c>
      <c r="F35" s="252">
        <f t="shared" si="1"/>
        <v>3.9764788472439956</v>
      </c>
      <c r="G35" s="286"/>
      <c r="H35" s="251"/>
    </row>
    <row r="36" spans="1:8">
      <c r="A36" s="247">
        <v>2044</v>
      </c>
      <c r="B36" s="248">
        <v>677144.3888487654</v>
      </c>
      <c r="C36" s="249">
        <v>707414.72680103395</v>
      </c>
      <c r="D36" s="250">
        <v>0.81827499891274835</v>
      </c>
      <c r="E36" s="251">
        <f t="shared" si="2"/>
        <v>917431.97922836081</v>
      </c>
      <c r="F36" s="252">
        <f t="shared" si="1"/>
        <v>4.0125577097535787</v>
      </c>
      <c r="G36" s="286"/>
      <c r="H36" s="251"/>
    </row>
    <row r="37" spans="1:8">
      <c r="A37" s="247">
        <v>2045</v>
      </c>
      <c r="B37" s="248">
        <v>679347.97071473533</v>
      </c>
      <c r="C37" s="249">
        <v>716205.77346119098</v>
      </c>
      <c r="D37" s="250">
        <v>0.8151727463864149</v>
      </c>
      <c r="E37" s="251">
        <f t="shared" si="2"/>
        <v>923505.41268753319</v>
      </c>
      <c r="F37" s="252">
        <f t="shared" si="1"/>
        <v>4.0391209894332061</v>
      </c>
      <c r="G37" s="286"/>
      <c r="H37" s="251"/>
    </row>
    <row r="38" spans="1:8">
      <c r="A38" s="247">
        <v>2046</v>
      </c>
      <c r="B38" s="248">
        <v>681417.12708131759</v>
      </c>
      <c r="C38" s="249">
        <v>724996.82012134802</v>
      </c>
      <c r="D38" s="250">
        <v>0.81499623174048319</v>
      </c>
      <c r="E38" s="251">
        <f t="shared" si="2"/>
        <v>931578.2399633904</v>
      </c>
      <c r="F38" s="252">
        <f t="shared" si="1"/>
        <v>4.0744289861661027</v>
      </c>
      <c r="G38" s="286"/>
      <c r="H38" s="251"/>
    </row>
    <row r="39" spans="1:8">
      <c r="A39" s="247">
        <v>2047</v>
      </c>
      <c r="B39" s="248">
        <v>684981.49087730714</v>
      </c>
      <c r="C39" s="249">
        <v>733787.86678150506</v>
      </c>
      <c r="D39" s="250">
        <v>0.81407813505420179</v>
      </c>
      <c r="E39" s="251">
        <f t="shared" si="2"/>
        <v>939851.40355354222</v>
      </c>
      <c r="F39" s="252">
        <f t="shared" si="1"/>
        <v>4.1106131906622636</v>
      </c>
      <c r="G39" s="286"/>
      <c r="H39" s="251"/>
    </row>
    <row r="40" spans="1:8">
      <c r="A40" s="247">
        <v>2048</v>
      </c>
      <c r="B40" s="248">
        <v>687795.31584527018</v>
      </c>
      <c r="C40" s="249">
        <v>742578.91344166198</v>
      </c>
      <c r="D40" s="250">
        <v>0.8137634339016051</v>
      </c>
      <c r="E40" s="251">
        <f t="shared" si="2"/>
        <v>948181.2244678447</v>
      </c>
      <c r="F40" s="252">
        <f t="shared" si="1"/>
        <v>4.1470451963992598</v>
      </c>
      <c r="G40" s="286"/>
      <c r="H40" s="251"/>
    </row>
    <row r="41" spans="1:8">
      <c r="A41" s="247">
        <v>2049</v>
      </c>
      <c r="B41" s="248">
        <v>690986.53697343415</v>
      </c>
      <c r="C41" s="249">
        <v>751369.96010181902</v>
      </c>
      <c r="D41" s="250">
        <v>0.81309631430927043</v>
      </c>
      <c r="E41" s="251">
        <f t="shared" si="2"/>
        <v>956429.41372820968</v>
      </c>
      <c r="F41" s="252">
        <f t="shared" si="1"/>
        <v>4.1831201710649788</v>
      </c>
      <c r="G41" s="286"/>
      <c r="H41" s="251"/>
    </row>
    <row r="42" spans="1:8">
      <c r="A42" s="247">
        <v>2050</v>
      </c>
      <c r="B42" s="248">
        <v>693650.06975731906</v>
      </c>
      <c r="C42" s="249">
        <v>760161.00676197605</v>
      </c>
      <c r="D42" s="250">
        <v>0.81048725416874967</v>
      </c>
      <c r="E42" s="251">
        <f t="shared" si="2"/>
        <v>962925.84197532583</v>
      </c>
      <c r="F42" s="252">
        <f t="shared" si="1"/>
        <v>4.2115334963457824</v>
      </c>
      <c r="G42" s="287"/>
      <c r="H42" s="251"/>
    </row>
    <row r="43" spans="1:8">
      <c r="G43" s="256"/>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topLeftCell="L1" zoomScaleNormal="100" workbookViewId="0">
      <selection activeCell="O10" sqref="O10"/>
    </sheetView>
  </sheetViews>
  <sheetFormatPr defaultRowHeight="14.4"/>
  <cols>
    <col min="1" max="1" width="9.109375" style="9"/>
    <col min="2" max="2" width="24.5546875" bestFit="1" customWidth="1"/>
    <col min="3" max="3" width="11" bestFit="1" customWidth="1"/>
    <col min="4" max="4" width="9.33203125" bestFit="1" customWidth="1"/>
    <col min="5" max="5" width="9" bestFit="1" customWidth="1"/>
    <col min="6" max="6" width="8.88671875" bestFit="1" customWidth="1"/>
    <col min="7" max="7" width="9" bestFit="1" customWidth="1"/>
    <col min="8" max="8" width="8.88671875" bestFit="1" customWidth="1"/>
    <col min="9" max="9" width="9.33203125" bestFit="1" customWidth="1"/>
    <col min="10" max="10" width="3.5546875"/>
    <col min="11" max="11" width="10.44140625"/>
    <col min="12" max="12" width="34" bestFit="1" customWidth="1"/>
    <col min="13" max="13" width="13.6640625" bestFit="1" customWidth="1"/>
    <col min="14" max="14" width="61.109375"/>
    <col min="15" max="15" width="99.5546875"/>
    <col min="16" max="1026" width="8.66406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20" t="s">
        <v>9</v>
      </c>
      <c r="D3" s="220" t="s">
        <v>7</v>
      </c>
      <c r="E3" s="220" t="s">
        <v>9</v>
      </c>
      <c r="F3" s="220" t="s">
        <v>7</v>
      </c>
      <c r="G3" s="220" t="s">
        <v>9</v>
      </c>
      <c r="H3" s="220" t="s">
        <v>7</v>
      </c>
      <c r="I3" s="220" t="s">
        <v>18782</v>
      </c>
      <c r="J3" s="4"/>
      <c r="K3" s="4" t="s">
        <v>10</v>
      </c>
      <c r="L3" s="4" t="s">
        <v>11</v>
      </c>
      <c r="M3" s="4"/>
    </row>
    <row r="4" spans="1:18" ht="15" customHeight="1">
      <c r="A4" s="9" t="s">
        <v>18731</v>
      </c>
      <c r="B4" s="221" t="s">
        <v>12</v>
      </c>
      <c r="C4" s="222">
        <f>E4+G4</f>
        <v>629</v>
      </c>
      <c r="D4" s="223">
        <f>H4+F4</f>
        <v>19</v>
      </c>
      <c r="E4" s="222">
        <v>192</v>
      </c>
      <c r="F4" s="223">
        <v>6</v>
      </c>
      <c r="G4" s="222">
        <v>437</v>
      </c>
      <c r="H4" s="223">
        <v>13</v>
      </c>
      <c r="I4" s="224">
        <f>8760*0.98</f>
        <v>8584.7999999999993</v>
      </c>
      <c r="J4" s="225"/>
      <c r="K4" s="6" t="s">
        <v>13</v>
      </c>
      <c r="L4" s="8" t="s">
        <v>14</v>
      </c>
      <c r="M4" t="s">
        <v>15</v>
      </c>
      <c r="N4" t="s">
        <v>16</v>
      </c>
      <c r="O4" t="s">
        <v>17</v>
      </c>
    </row>
    <row r="5" spans="1:18" s="9" customFormat="1" ht="15" customHeight="1">
      <c r="A5" s="9" t="s">
        <v>18732</v>
      </c>
      <c r="B5" s="221" t="s">
        <v>12</v>
      </c>
      <c r="C5" s="222"/>
      <c r="D5" s="223">
        <f>F5+H5</f>
        <v>50</v>
      </c>
      <c r="E5" s="222"/>
      <c r="F5" s="223">
        <v>27</v>
      </c>
      <c r="G5" s="222"/>
      <c r="H5" s="223">
        <v>23</v>
      </c>
      <c r="I5" s="224">
        <f>8760*0.98</f>
        <v>8584.7999999999993</v>
      </c>
      <c r="J5" s="225"/>
      <c r="K5" s="7"/>
      <c r="L5" s="8" t="s">
        <v>14</v>
      </c>
      <c r="M5" s="9" t="s">
        <v>15</v>
      </c>
      <c r="N5" s="9" t="s">
        <v>16</v>
      </c>
      <c r="O5" s="9" t="s">
        <v>17</v>
      </c>
    </row>
    <row r="6" spans="1:18" s="9" customFormat="1" ht="15" customHeight="1">
      <c r="B6" s="221"/>
      <c r="C6" s="222"/>
      <c r="D6" s="223"/>
      <c r="E6" s="222"/>
      <c r="F6" s="223"/>
      <c r="G6" s="222"/>
      <c r="H6" s="223"/>
      <c r="I6" s="224"/>
      <c r="J6" s="225"/>
      <c r="K6" s="7"/>
      <c r="L6" s="8"/>
    </row>
    <row r="7" spans="1:18" ht="15" customHeight="1">
      <c r="A7" s="9">
        <v>2015</v>
      </c>
      <c r="B7" s="221" t="s">
        <v>18</v>
      </c>
      <c r="C7" s="226">
        <v>4400</v>
      </c>
      <c r="D7" s="226">
        <f>C7*3.6*I7/1000000</f>
        <v>39.6</v>
      </c>
      <c r="E7" s="226">
        <f>C7*'Onshore wind - E-W split'!$G$6</f>
        <v>861.4998196788091</v>
      </c>
      <c r="F7" s="226">
        <f>E7/C7*D7</f>
        <v>7.7534983771092829</v>
      </c>
      <c r="G7" s="226">
        <f>C7-E7</f>
        <v>3538.5001803211908</v>
      </c>
      <c r="H7" s="226">
        <f>D7-F7</f>
        <v>31.84650162289072</v>
      </c>
      <c r="I7" s="226">
        <v>2500</v>
      </c>
      <c r="J7" s="225"/>
      <c r="K7" s="7" t="s">
        <v>18783</v>
      </c>
      <c r="L7" t="s">
        <v>18791</v>
      </c>
      <c r="N7" s="9" t="s">
        <v>18794</v>
      </c>
      <c r="R7" s="139"/>
    </row>
    <row r="8" spans="1:18" s="9" customFormat="1" ht="15" customHeight="1">
      <c r="A8" s="9">
        <v>2050</v>
      </c>
      <c r="B8" s="221" t="str">
        <f>B7</f>
        <v>Wind onshore</v>
      </c>
      <c r="C8" s="226">
        <v>4400</v>
      </c>
      <c r="D8" s="226">
        <f>C8*3.6*I8/1000000</f>
        <v>50.688000000000002</v>
      </c>
      <c r="E8" s="226">
        <f>C8*'Onshore wind - E-W split'!$G$6</f>
        <v>861.4998196788091</v>
      </c>
      <c r="F8" s="226">
        <f>E8/C8*D8</f>
        <v>9.9244779226998823</v>
      </c>
      <c r="G8" s="226">
        <f>C8-E8</f>
        <v>3538.5001803211908</v>
      </c>
      <c r="H8" s="226">
        <f>D8-F8</f>
        <v>40.763522077300124</v>
      </c>
      <c r="I8" s="226">
        <v>3200</v>
      </c>
      <c r="J8" s="221"/>
      <c r="K8" s="7" t="s">
        <v>18783</v>
      </c>
      <c r="L8" s="9" t="s">
        <v>18792</v>
      </c>
      <c r="R8" s="139"/>
    </row>
    <row r="9" spans="1:18" s="9" customFormat="1" ht="15" customHeight="1">
      <c r="B9" s="221"/>
      <c r="C9" s="226"/>
      <c r="D9" s="226"/>
      <c r="E9" s="226"/>
      <c r="F9" s="226"/>
      <c r="G9" s="226"/>
      <c r="H9" s="226"/>
      <c r="I9" s="226"/>
      <c r="J9" s="221"/>
      <c r="K9" s="7"/>
      <c r="R9" s="139"/>
    </row>
    <row r="10" spans="1:18" ht="15" customHeight="1">
      <c r="A10" s="9">
        <v>2015</v>
      </c>
      <c r="B10" s="221" t="s">
        <v>21</v>
      </c>
      <c r="C10" s="226">
        <v>20000</v>
      </c>
      <c r="D10" s="226">
        <f>C10*3.6*I10/1000000</f>
        <v>273.60000000000002</v>
      </c>
      <c r="E10" s="226">
        <f>C10*0.1</f>
        <v>2000</v>
      </c>
      <c r="F10" s="226">
        <f>E10/C10*D10</f>
        <v>27.360000000000003</v>
      </c>
      <c r="G10" s="226">
        <f>C10-E10</f>
        <v>18000</v>
      </c>
      <c r="H10" s="226">
        <f>D10-F10</f>
        <v>246.24</v>
      </c>
      <c r="I10" s="226">
        <v>3800</v>
      </c>
      <c r="J10" s="225"/>
      <c r="K10" t="s">
        <v>18787</v>
      </c>
      <c r="L10" t="s">
        <v>19</v>
      </c>
      <c r="M10" t="s">
        <v>22</v>
      </c>
      <c r="N10" t="s">
        <v>18790</v>
      </c>
      <c r="O10" t="s">
        <v>23</v>
      </c>
    </row>
    <row r="11" spans="1:18" s="9" customFormat="1" ht="15" customHeight="1">
      <c r="A11" s="9">
        <v>2050</v>
      </c>
      <c r="B11" s="221" t="str">
        <f>B10</f>
        <v>Wind offshore</v>
      </c>
      <c r="C11" s="226">
        <v>50000</v>
      </c>
      <c r="D11" s="226">
        <f>C11*3.6*I11/1000000</f>
        <v>774</v>
      </c>
      <c r="E11" s="226">
        <f>C11*0.1</f>
        <v>5000</v>
      </c>
      <c r="F11" s="226">
        <f>E11/C11*D11</f>
        <v>77.400000000000006</v>
      </c>
      <c r="G11" s="226">
        <f>C11-E11</f>
        <v>45000</v>
      </c>
      <c r="H11" s="226">
        <f>D11-F11</f>
        <v>696.6</v>
      </c>
      <c r="I11" s="226">
        <v>4300</v>
      </c>
      <c r="J11" s="225"/>
      <c r="N11" s="9" t="s">
        <v>18793</v>
      </c>
    </row>
    <row r="12" spans="1:18" s="9" customFormat="1" ht="15" customHeight="1">
      <c r="B12" s="221"/>
      <c r="C12" s="226"/>
      <c r="D12" s="226"/>
      <c r="E12" s="226"/>
      <c r="F12" s="226"/>
      <c r="G12" s="226"/>
      <c r="H12" s="226"/>
      <c r="I12" s="226"/>
      <c r="J12" s="225"/>
    </row>
    <row r="13" spans="1:18" ht="15" customHeight="1">
      <c r="B13" s="221" t="s">
        <v>24</v>
      </c>
      <c r="C13" s="226">
        <f>D13/3.6*1000/I13*1000</f>
        <v>3174.6031746031749</v>
      </c>
      <c r="D13" s="226">
        <v>40</v>
      </c>
      <c r="E13" s="226">
        <f>C13-G13</f>
        <v>0</v>
      </c>
      <c r="F13" s="226">
        <f>D13-H13</f>
        <v>0</v>
      </c>
      <c r="G13" s="226">
        <f>C13</f>
        <v>3174.6031746031749</v>
      </c>
      <c r="H13" s="226">
        <f>D13</f>
        <v>40</v>
      </c>
      <c r="I13" s="226">
        <v>3500</v>
      </c>
      <c r="J13" s="221"/>
      <c r="K13" t="s">
        <v>13</v>
      </c>
      <c r="L13" t="s">
        <v>19</v>
      </c>
      <c r="M13">
        <v>24</v>
      </c>
      <c r="N13" t="s">
        <v>25</v>
      </c>
      <c r="O13" t="s">
        <v>26</v>
      </c>
    </row>
    <row r="14" spans="1:18" s="9" customFormat="1" ht="15" customHeight="1">
      <c r="B14" s="221"/>
      <c r="C14" s="226"/>
      <c r="D14" s="226"/>
      <c r="E14" s="226"/>
      <c r="F14" s="226"/>
      <c r="G14" s="226"/>
      <c r="H14" s="226"/>
      <c r="I14" s="226"/>
      <c r="J14" s="221"/>
    </row>
    <row r="15" spans="1:18" s="9" customFormat="1" ht="15" customHeight="1">
      <c r="A15" s="9">
        <v>2015</v>
      </c>
      <c r="B15" s="221" t="s">
        <v>27</v>
      </c>
      <c r="C15" s="226">
        <v>800</v>
      </c>
      <c r="D15" s="226">
        <f>C15*3.6*I15/1000000</f>
        <v>2.5920000000000001</v>
      </c>
      <c r="E15" s="226">
        <f>C15*0.4</f>
        <v>320</v>
      </c>
      <c r="F15" s="226">
        <f>E15/C15*D15</f>
        <v>1.0368000000000002</v>
      </c>
      <c r="G15" s="227">
        <f>C15-E15</f>
        <v>480</v>
      </c>
      <c r="H15" s="227">
        <f>D15-F15</f>
        <v>1.5551999999999999</v>
      </c>
      <c r="I15" s="226">
        <v>900</v>
      </c>
      <c r="J15" s="225"/>
      <c r="L15" s="9" t="s">
        <v>18784</v>
      </c>
      <c r="M15" t="s">
        <v>28</v>
      </c>
      <c r="N15" t="s">
        <v>170</v>
      </c>
      <c r="O15" t="s">
        <v>18692</v>
      </c>
      <c r="P15" s="3" t="s">
        <v>18916</v>
      </c>
      <c r="Q15" t="s">
        <v>18917</v>
      </c>
    </row>
    <row r="16" spans="1:18" ht="15" customHeight="1">
      <c r="A16" s="9">
        <v>2050</v>
      </c>
      <c r="B16" s="221" t="str">
        <f>B15</f>
        <v>Solar PV</v>
      </c>
      <c r="C16" s="226">
        <v>9000</v>
      </c>
      <c r="D16" s="226">
        <f>C16*3.6*I16/1000000</f>
        <v>34.020000000000003</v>
      </c>
      <c r="E16" s="226">
        <f>C16*0.4</f>
        <v>3600</v>
      </c>
      <c r="F16" s="226">
        <f>E16/C16*D16</f>
        <v>13.608000000000002</v>
      </c>
      <c r="G16" s="227">
        <f>C16-E16</f>
        <v>5400</v>
      </c>
      <c r="H16" s="227">
        <f>D16-F16</f>
        <v>20.411999999999999</v>
      </c>
      <c r="I16" s="226">
        <v>1050</v>
      </c>
      <c r="J16" s="221"/>
    </row>
    <row r="17" spans="2:15" s="9" customFormat="1" ht="15" customHeight="1">
      <c r="B17" s="221"/>
      <c r="C17" s="226"/>
      <c r="D17" s="226"/>
      <c r="E17" s="226"/>
      <c r="F17" s="226"/>
      <c r="G17" s="227"/>
      <c r="H17" s="227"/>
      <c r="I17" s="226"/>
      <c r="J17" s="221"/>
    </row>
    <row r="18" spans="2:15" ht="15" customHeight="1">
      <c r="B18" s="221" t="s">
        <v>29</v>
      </c>
      <c r="C18" s="226">
        <f>D18/3.6*1000/I18*1000</f>
        <v>7407.4074074074069</v>
      </c>
      <c r="D18" s="226">
        <v>24</v>
      </c>
      <c r="E18" s="226">
        <f>F18/3.6*1000/I18*1000</f>
        <v>1406.1014304903294</v>
      </c>
      <c r="F18" s="227">
        <f>20*'PV - buildings and areas'!F16</f>
        <v>4.5557686347886674</v>
      </c>
      <c r="G18" s="227">
        <f>C18-E18</f>
        <v>6001.3059769170777</v>
      </c>
      <c r="H18" s="227">
        <f>D18-F18</f>
        <v>19.444231365211333</v>
      </c>
      <c r="I18" s="226">
        <f>I15</f>
        <v>900</v>
      </c>
      <c r="J18" s="225"/>
      <c r="K18" t="s">
        <v>13</v>
      </c>
      <c r="L18" s="8" t="s">
        <v>18789</v>
      </c>
      <c r="M18" t="s">
        <v>31</v>
      </c>
      <c r="N18" t="s">
        <v>18848</v>
      </c>
      <c r="O18" t="s">
        <v>18693</v>
      </c>
    </row>
    <row r="19" spans="2:15" s="9" customFormat="1" ht="15" customHeight="1">
      <c r="B19" s="221"/>
      <c r="C19" s="226"/>
      <c r="D19" s="226"/>
      <c r="E19" s="226"/>
      <c r="F19" s="227"/>
      <c r="G19" s="227"/>
      <c r="H19" s="227"/>
      <c r="I19" s="226"/>
      <c r="J19" s="225"/>
      <c r="L19" s="8"/>
    </row>
    <row r="20" spans="2:15" ht="15" customHeight="1">
      <c r="B20" s="221" t="s">
        <v>32</v>
      </c>
      <c r="C20" s="226"/>
      <c r="D20" s="226">
        <v>148</v>
      </c>
      <c r="E20" s="226" t="s">
        <v>33</v>
      </c>
      <c r="F20" s="226" t="s">
        <v>33</v>
      </c>
      <c r="G20" s="226" t="s">
        <v>33</v>
      </c>
      <c r="H20" s="226" t="s">
        <v>33</v>
      </c>
      <c r="I20" s="226"/>
      <c r="J20" s="221"/>
      <c r="K20" t="s">
        <v>18803</v>
      </c>
      <c r="L20" s="8" t="s">
        <v>35</v>
      </c>
      <c r="N20" t="s">
        <v>36</v>
      </c>
      <c r="O20" t="s">
        <v>18690</v>
      </c>
    </row>
    <row r="21" spans="2:15" ht="15" customHeight="1">
      <c r="B21" s="221" t="s">
        <v>37</v>
      </c>
      <c r="C21" s="226"/>
      <c r="D21" s="226">
        <v>40</v>
      </c>
      <c r="E21" s="226" t="s">
        <v>33</v>
      </c>
      <c r="F21" s="226" t="s">
        <v>33</v>
      </c>
      <c r="G21" s="226" t="s">
        <v>33</v>
      </c>
      <c r="H21" s="226" t="s">
        <v>33</v>
      </c>
      <c r="I21" s="226"/>
      <c r="J21" s="221"/>
      <c r="K21" s="9" t="s">
        <v>18803</v>
      </c>
      <c r="L21" s="8" t="s">
        <v>35</v>
      </c>
      <c r="N21" t="s">
        <v>38</v>
      </c>
      <c r="O21" t="s">
        <v>18690</v>
      </c>
    </row>
    <row r="22" spans="2:15" ht="15" customHeight="1">
      <c r="B22" s="221" t="s">
        <v>39</v>
      </c>
      <c r="C22" s="226"/>
      <c r="D22" s="226">
        <v>33</v>
      </c>
      <c r="E22" s="226" t="s">
        <v>33</v>
      </c>
      <c r="F22" s="226" t="s">
        <v>33</v>
      </c>
      <c r="G22" s="226" t="s">
        <v>33</v>
      </c>
      <c r="H22" s="226" t="s">
        <v>33</v>
      </c>
      <c r="I22" s="226"/>
      <c r="J22" s="221"/>
      <c r="K22" s="9" t="s">
        <v>18803</v>
      </c>
      <c r="L22" s="8" t="s">
        <v>35</v>
      </c>
      <c r="N22" t="s">
        <v>40</v>
      </c>
      <c r="O22" t="s">
        <v>18691</v>
      </c>
    </row>
    <row r="23" spans="2:15" ht="15" customHeight="1">
      <c r="B23" s="221" t="s">
        <v>41</v>
      </c>
      <c r="C23" s="226"/>
      <c r="D23" s="226">
        <v>42</v>
      </c>
      <c r="E23" s="226" t="s">
        <v>30</v>
      </c>
      <c r="F23" s="226">
        <f>'PV - buildings and areas'!F16*D23</f>
        <v>9.5671141330562026</v>
      </c>
      <c r="G23" s="226" t="s">
        <v>30</v>
      </c>
      <c r="H23" s="226">
        <f>D23-F23</f>
        <v>32.432885866943799</v>
      </c>
      <c r="I23" s="226"/>
      <c r="J23" s="221"/>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8"/>
    </row>
    <row r="45" spans="2:13">
      <c r="B45" s="228"/>
    </row>
    <row r="46" spans="2:13">
      <c r="B46" s="228"/>
    </row>
    <row r="47" spans="2:13">
      <c r="B47" s="228"/>
    </row>
    <row r="48" spans="2:13">
      <c r="B48" s="228"/>
    </row>
    <row r="49" spans="2:2">
      <c r="B49" s="228"/>
    </row>
    <row r="50" spans="2:2">
      <c r="B50" s="228"/>
    </row>
    <row r="51" spans="2:2">
      <c r="B51" s="228"/>
    </row>
    <row r="52" spans="2:2">
      <c r="B52" s="228"/>
    </row>
    <row r="53" spans="2:2">
      <c r="B53" s="228"/>
    </row>
    <row r="54" spans="2:2">
      <c r="B54" s="228"/>
    </row>
    <row r="55" spans="2:2">
      <c r="B55" s="228"/>
    </row>
    <row r="56" spans="2:2">
      <c r="B56" s="228"/>
    </row>
    <row r="57" spans="2:2">
      <c r="B57" s="228"/>
    </row>
    <row r="58" spans="2:2">
      <c r="B58" s="228"/>
    </row>
    <row r="59" spans="2:2">
      <c r="B59" s="228"/>
    </row>
    <row r="60" spans="2:2">
      <c r="B60" s="228"/>
    </row>
    <row r="61" spans="2:2">
      <c r="B61" s="228"/>
    </row>
    <row r="62" spans="2:2">
      <c r="B62" s="228"/>
    </row>
    <row r="63" spans="2:2">
      <c r="B63" s="228"/>
    </row>
    <row r="64" spans="2:2">
      <c r="B64" s="228"/>
    </row>
    <row r="65" spans="2:3">
      <c r="B65" s="228"/>
    </row>
    <row r="66" spans="2:3">
      <c r="B66" s="228"/>
    </row>
    <row r="67" spans="2:3">
      <c r="B67" s="228"/>
    </row>
    <row r="68" spans="2:3">
      <c r="B68" s="228"/>
      <c r="C68" s="9"/>
    </row>
    <row r="69" spans="2:3">
      <c r="B69" s="228"/>
    </row>
    <row r="70" spans="2:3">
      <c r="B70" s="228"/>
    </row>
    <row r="71" spans="2:3">
      <c r="B71" s="228"/>
      <c r="C71" s="9"/>
    </row>
    <row r="72" spans="2:3">
      <c r="B72" s="228"/>
    </row>
    <row r="73" spans="2:3">
      <c r="B73" s="228"/>
    </row>
    <row r="74" spans="2:3">
      <c r="B74" s="228"/>
      <c r="C74" s="9"/>
    </row>
    <row r="75" spans="2:3">
      <c r="B75" s="228"/>
    </row>
    <row r="76" spans="2:3">
      <c r="B76" s="228"/>
    </row>
    <row r="77" spans="2:3">
      <c r="B77" s="228"/>
    </row>
    <row r="78" spans="2:3">
      <c r="B78" s="228"/>
    </row>
    <row r="79" spans="2:3">
      <c r="B79" s="228"/>
    </row>
    <row r="80" spans="2:3">
      <c r="B80" s="228"/>
      <c r="C80" s="9"/>
    </row>
    <row r="81" spans="2:3">
      <c r="B81" s="228"/>
    </row>
    <row r="82" spans="2:3">
      <c r="B82" s="228"/>
    </row>
    <row r="83" spans="2:3">
      <c r="B83" s="228"/>
      <c r="C83" s="9"/>
    </row>
    <row r="84" spans="2:3">
      <c r="B84" s="228"/>
    </row>
    <row r="85" spans="2:3">
      <c r="B85" s="228"/>
    </row>
    <row r="86" spans="2:3">
      <c r="B86" s="228"/>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RowHeight="14.4"/>
  <cols>
    <col min="1" max="1" width="15.6640625"/>
    <col min="2" max="2" width="22.109375" bestFit="1" customWidth="1"/>
    <col min="3" max="3" width="17.44140625"/>
    <col min="4" max="4" width="6.5546875"/>
    <col min="5" max="5" width="13.44140625"/>
    <col min="6" max="6" width="7.109375"/>
    <col min="7" max="7" width="16"/>
    <col min="8" max="8" width="6.5546875"/>
    <col min="9" max="9" width="18.5546875"/>
    <col min="10" max="10" width="6.44140625"/>
    <col min="11" max="11" width="17.88671875"/>
    <col min="12" max="1025" width="8.66406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RowHeight="14.4"/>
  <cols>
    <col min="1" max="1" width="8.6640625"/>
    <col min="2" max="2" width="23"/>
    <col min="3" max="1025" width="8.66406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09375" defaultRowHeight="14.4"/>
  <cols>
    <col min="1" max="16384" width="9.109375" style="263"/>
  </cols>
  <sheetData>
    <row r="1" spans="1:26" ht="17.399999999999999">
      <c r="A1" s="266" t="s">
        <v>18855</v>
      </c>
    </row>
    <row r="2" spans="1:26">
      <c r="A2" s="267" t="s">
        <v>18856</v>
      </c>
    </row>
    <row r="3" spans="1:26">
      <c r="E3" s="268" t="s">
        <v>151</v>
      </c>
      <c r="F3" s="268" t="s">
        <v>152</v>
      </c>
      <c r="G3" s="268" t="s">
        <v>18857</v>
      </c>
      <c r="H3" s="268" t="s">
        <v>18858</v>
      </c>
      <c r="I3" s="268" t="s">
        <v>18859</v>
      </c>
      <c r="M3" s="268" t="s">
        <v>151</v>
      </c>
      <c r="N3" s="268" t="s">
        <v>152</v>
      </c>
      <c r="O3" s="268" t="s">
        <v>18857</v>
      </c>
      <c r="P3" s="268" t="s">
        <v>18858</v>
      </c>
      <c r="Q3" s="268" t="s">
        <v>18859</v>
      </c>
      <c r="T3" s="268" t="s">
        <v>18704</v>
      </c>
      <c r="U3" s="268" t="s">
        <v>18705</v>
      </c>
      <c r="W3" s="263" t="s">
        <v>18860</v>
      </c>
      <c r="X3" s="268" t="s">
        <v>18704</v>
      </c>
      <c r="Y3" s="268" t="s">
        <v>18705</v>
      </c>
    </row>
    <row r="4" spans="1:26">
      <c r="A4" s="268" t="s">
        <v>18861</v>
      </c>
      <c r="B4" s="268" t="s">
        <v>18862</v>
      </c>
      <c r="C4" s="268" t="s">
        <v>18863</v>
      </c>
      <c r="D4" s="268" t="s">
        <v>18864</v>
      </c>
      <c r="E4" s="269">
        <v>3</v>
      </c>
      <c r="F4" s="269">
        <v>4</v>
      </c>
      <c r="G4" s="269">
        <v>9</v>
      </c>
      <c r="H4" s="269">
        <v>13</v>
      </c>
      <c r="I4" s="269">
        <v>6</v>
      </c>
      <c r="L4" s="268" t="s">
        <v>18864</v>
      </c>
      <c r="M4" s="263">
        <f t="shared" ref="M4:M32" si="0">SUMIFS(E$4:E$409,$D$4:$D$409,$L4)</f>
        <v>959</v>
      </c>
      <c r="N4" s="263">
        <f t="shared" ref="N4:N32" si="1">SUMIFS(F$4:F$409,$D$4:$D$409,$L4)</f>
        <v>3068</v>
      </c>
      <c r="O4" s="263">
        <f t="shared" ref="O4:O32" si="2">SUMIFS(G$4:G$409,$D$4:$D$409,$L4)</f>
        <v>4978</v>
      </c>
      <c r="P4" s="263">
        <f t="shared" ref="P4:P32" si="3">SUMIFS(H$4:H$409,$D$4:$D$409,$L4)</f>
        <v>5150</v>
      </c>
      <c r="Q4" s="263">
        <f t="shared" ref="Q4:Q32" si="4">SUMIFS(I$4:I$409,$D$4:$D$409,$L4)</f>
        <v>3286</v>
      </c>
      <c r="T4" s="263">
        <f t="shared" ref="T4:T32" si="5">M4+N4</f>
        <v>4027</v>
      </c>
      <c r="U4" s="263">
        <f t="shared" ref="U4:U32" si="6">SUM(O4:Q4)</f>
        <v>13414</v>
      </c>
      <c r="W4" s="263" t="s">
        <v>0</v>
      </c>
      <c r="X4" s="263">
        <f>SUM(T4:T10)</f>
        <v>79602</v>
      </c>
      <c r="Y4" s="263">
        <f>SUM(U4:U10)</f>
        <v>137539</v>
      </c>
    </row>
    <row r="5" spans="1:26">
      <c r="D5" s="268" t="s">
        <v>18865</v>
      </c>
      <c r="E5" s="269">
        <v>992</v>
      </c>
      <c r="F5" s="269">
        <v>567</v>
      </c>
      <c r="G5" s="269">
        <v>975</v>
      </c>
      <c r="H5" s="269">
        <v>1073</v>
      </c>
      <c r="I5" s="269">
        <v>603</v>
      </c>
      <c r="L5" s="268" t="s">
        <v>18865</v>
      </c>
      <c r="M5" s="263">
        <f t="shared" si="0"/>
        <v>22928</v>
      </c>
      <c r="N5" s="263">
        <f t="shared" si="1"/>
        <v>24340</v>
      </c>
      <c r="O5" s="263">
        <f t="shared" si="2"/>
        <v>37076</v>
      </c>
      <c r="P5" s="263">
        <f t="shared" si="3"/>
        <v>36883</v>
      </c>
      <c r="Q5" s="263">
        <f t="shared" si="4"/>
        <v>18492</v>
      </c>
      <c r="T5" s="263">
        <f t="shared" si="5"/>
        <v>47268</v>
      </c>
      <c r="U5" s="263">
        <f t="shared" si="6"/>
        <v>92451</v>
      </c>
      <c r="W5" s="263" t="s">
        <v>18866</v>
      </c>
      <c r="X5" s="263">
        <f>T28+T27+T29+T30+T31+T24</f>
        <v>27761</v>
      </c>
      <c r="Y5" s="263">
        <f>U28+U27+U29+U30+U31+U24</f>
        <v>49973</v>
      </c>
    </row>
    <row r="6" spans="1:26">
      <c r="D6" s="268" t="s">
        <v>18867</v>
      </c>
      <c r="E6" s="269">
        <v>1217</v>
      </c>
      <c r="F6" s="269">
        <v>243</v>
      </c>
      <c r="G6" s="269">
        <v>383</v>
      </c>
      <c r="H6" s="269">
        <v>446</v>
      </c>
      <c r="I6" s="269">
        <v>110</v>
      </c>
      <c r="L6" s="268" t="s">
        <v>18867</v>
      </c>
      <c r="M6" s="263">
        <f t="shared" si="0"/>
        <v>7715</v>
      </c>
      <c r="N6" s="263">
        <f t="shared" si="1"/>
        <v>4780</v>
      </c>
      <c r="O6" s="263">
        <f t="shared" si="2"/>
        <v>7523</v>
      </c>
      <c r="P6" s="263">
        <f t="shared" si="3"/>
        <v>6467</v>
      </c>
      <c r="Q6" s="263">
        <f t="shared" si="4"/>
        <v>2832</v>
      </c>
      <c r="T6" s="263">
        <f t="shared" si="5"/>
        <v>12495</v>
      </c>
      <c r="U6" s="263">
        <f t="shared" si="6"/>
        <v>16822</v>
      </c>
      <c r="W6" s="263" t="s">
        <v>18868</v>
      </c>
      <c r="X6" s="263">
        <f>SUM(X4:X5)</f>
        <v>107363</v>
      </c>
      <c r="Y6" s="263">
        <f>SUM(Y4:Y5)</f>
        <v>187512</v>
      </c>
      <c r="Z6" s="263">
        <f>SUM(X6:Y6)</f>
        <v>294875</v>
      </c>
    </row>
    <row r="7" spans="1:26">
      <c r="D7" s="268" t="s">
        <v>18869</v>
      </c>
      <c r="E7" s="269">
        <v>1137</v>
      </c>
      <c r="F7" s="269">
        <v>242</v>
      </c>
      <c r="G7" s="269">
        <v>354</v>
      </c>
      <c r="H7" s="269">
        <v>567</v>
      </c>
      <c r="I7" s="269">
        <v>161</v>
      </c>
      <c r="L7" s="268" t="s">
        <v>18869</v>
      </c>
      <c r="M7" s="263">
        <f t="shared" si="0"/>
        <v>11072</v>
      </c>
      <c r="N7" s="263">
        <f t="shared" si="1"/>
        <v>3002</v>
      </c>
      <c r="O7" s="263">
        <f t="shared" si="2"/>
        <v>4755</v>
      </c>
      <c r="P7" s="263">
        <f t="shared" si="3"/>
        <v>5141</v>
      </c>
      <c r="Q7" s="263">
        <f t="shared" si="4"/>
        <v>2254</v>
      </c>
      <c r="T7" s="263">
        <f t="shared" si="5"/>
        <v>14074</v>
      </c>
      <c r="U7" s="263">
        <f t="shared" si="6"/>
        <v>12150</v>
      </c>
      <c r="W7" s="263" t="s">
        <v>18870</v>
      </c>
      <c r="X7" s="263">
        <f>T11+T12+T13+T14+T15+T16+T17+T18+T19+T20+T21+T22+T23+T26</f>
        <v>71410</v>
      </c>
      <c r="Y7" s="263">
        <f>U11+U12+U13+U14+U15+U16+U17+U18+U19+U20+U21+U22+U23+U26</f>
        <v>200252</v>
      </c>
      <c r="Z7" s="263">
        <f>SUM(X7:Y7)</f>
        <v>271662</v>
      </c>
    </row>
    <row r="8" spans="1:26">
      <c r="D8" s="268" t="s">
        <v>160</v>
      </c>
      <c r="E8" s="269">
        <v>106</v>
      </c>
      <c r="F8" s="269">
        <v>9</v>
      </c>
      <c r="G8" s="269">
        <v>35</v>
      </c>
      <c r="H8" s="269">
        <v>27</v>
      </c>
      <c r="I8" s="269">
        <v>7</v>
      </c>
      <c r="L8" s="268" t="s">
        <v>160</v>
      </c>
      <c r="M8" s="263">
        <f t="shared" si="0"/>
        <v>200</v>
      </c>
      <c r="N8" s="263">
        <f t="shared" si="1"/>
        <v>77</v>
      </c>
      <c r="O8" s="263">
        <f t="shared" si="2"/>
        <v>169</v>
      </c>
      <c r="P8" s="263">
        <f t="shared" si="3"/>
        <v>191</v>
      </c>
      <c r="Q8" s="263">
        <f t="shared" si="4"/>
        <v>60</v>
      </c>
      <c r="T8" s="263">
        <f t="shared" si="5"/>
        <v>277</v>
      </c>
      <c r="U8" s="263">
        <f t="shared" si="6"/>
        <v>420</v>
      </c>
      <c r="X8" s="263">
        <f>X7/X6</f>
        <v>0.6651267196333932</v>
      </c>
      <c r="Y8" s="263">
        <f>Y7/Y6</f>
        <v>1.0679423183582917</v>
      </c>
    </row>
    <row r="9" spans="1:26">
      <c r="D9" s="268" t="s">
        <v>162</v>
      </c>
      <c r="E9" s="269">
        <v>142</v>
      </c>
      <c r="F9" s="269">
        <v>87</v>
      </c>
      <c r="G9" s="269">
        <v>105</v>
      </c>
      <c r="H9" s="269">
        <v>100</v>
      </c>
      <c r="I9" s="269">
        <v>48</v>
      </c>
      <c r="L9" s="268" t="s">
        <v>162</v>
      </c>
      <c r="M9" s="263">
        <f t="shared" si="0"/>
        <v>744</v>
      </c>
      <c r="N9" s="263">
        <f t="shared" si="1"/>
        <v>506</v>
      </c>
      <c r="O9" s="263">
        <f t="shared" si="2"/>
        <v>777</v>
      </c>
      <c r="P9" s="263">
        <f t="shared" si="3"/>
        <v>668</v>
      </c>
      <c r="Q9" s="263">
        <f t="shared" si="4"/>
        <v>413</v>
      </c>
      <c r="T9" s="263">
        <f t="shared" si="5"/>
        <v>1250</v>
      </c>
      <c r="U9" s="263">
        <f t="shared" si="6"/>
        <v>1858</v>
      </c>
    </row>
    <row r="10" spans="1:26">
      <c r="D10" s="268" t="s">
        <v>18871</v>
      </c>
      <c r="E10" s="269">
        <v>4</v>
      </c>
      <c r="F10" s="269">
        <v>3</v>
      </c>
      <c r="G10" s="269">
        <v>5</v>
      </c>
      <c r="H10" s="269">
        <v>10</v>
      </c>
      <c r="I10" s="269">
        <v>3</v>
      </c>
      <c r="L10" s="268" t="s">
        <v>18871</v>
      </c>
      <c r="M10" s="263">
        <f t="shared" si="0"/>
        <v>79</v>
      </c>
      <c r="N10" s="263">
        <f t="shared" si="1"/>
        <v>132</v>
      </c>
      <c r="O10" s="263">
        <f t="shared" si="2"/>
        <v>180</v>
      </c>
      <c r="P10" s="263">
        <f t="shared" si="3"/>
        <v>151</v>
      </c>
      <c r="Q10" s="263">
        <f t="shared" si="4"/>
        <v>93</v>
      </c>
      <c r="T10" s="263">
        <f t="shared" si="5"/>
        <v>211</v>
      </c>
      <c r="U10" s="263">
        <f t="shared" si="6"/>
        <v>424</v>
      </c>
    </row>
    <row r="11" spans="1:26">
      <c r="D11" s="268" t="s">
        <v>18872</v>
      </c>
      <c r="E11" s="269">
        <v>19</v>
      </c>
      <c r="F11" s="269">
        <v>42</v>
      </c>
      <c r="G11" s="269">
        <v>52</v>
      </c>
      <c r="H11" s="269">
        <v>93</v>
      </c>
      <c r="I11" s="269">
        <v>29</v>
      </c>
      <c r="L11" s="268" t="s">
        <v>18872</v>
      </c>
      <c r="M11" s="263">
        <f t="shared" si="0"/>
        <v>5393</v>
      </c>
      <c r="N11" s="263">
        <f t="shared" si="1"/>
        <v>19044</v>
      </c>
      <c r="O11" s="263">
        <f t="shared" si="2"/>
        <v>40059</v>
      </c>
      <c r="P11" s="263">
        <f t="shared" si="3"/>
        <v>39925</v>
      </c>
      <c r="Q11" s="263">
        <f t="shared" si="4"/>
        <v>24746</v>
      </c>
      <c r="T11" s="263">
        <f t="shared" si="5"/>
        <v>24437</v>
      </c>
      <c r="U11" s="263">
        <f t="shared" si="6"/>
        <v>104730</v>
      </c>
    </row>
    <row r="12" spans="1:26">
      <c r="D12" s="268" t="s">
        <v>18873</v>
      </c>
      <c r="E12" s="269">
        <v>1658</v>
      </c>
      <c r="F12" s="269">
        <v>1265</v>
      </c>
      <c r="G12" s="269">
        <v>2498</v>
      </c>
      <c r="H12" s="269">
        <v>2566</v>
      </c>
      <c r="I12" s="269">
        <v>1200</v>
      </c>
      <c r="L12" s="268" t="s">
        <v>18873</v>
      </c>
      <c r="M12" s="263">
        <f t="shared" si="0"/>
        <v>6632</v>
      </c>
      <c r="N12" s="263">
        <f t="shared" si="1"/>
        <v>6415</v>
      </c>
      <c r="O12" s="263">
        <f t="shared" si="2"/>
        <v>13717</v>
      </c>
      <c r="P12" s="263">
        <f t="shared" si="3"/>
        <v>15309</v>
      </c>
      <c r="Q12" s="263">
        <f t="shared" si="4"/>
        <v>7132</v>
      </c>
      <c r="T12" s="263">
        <f t="shared" si="5"/>
        <v>13047</v>
      </c>
      <c r="U12" s="263">
        <f t="shared" si="6"/>
        <v>36158</v>
      </c>
    </row>
    <row r="13" spans="1:26">
      <c r="D13" s="268" t="s">
        <v>18874</v>
      </c>
      <c r="E13" s="269">
        <v>170</v>
      </c>
      <c r="F13" s="269">
        <v>126</v>
      </c>
      <c r="G13" s="269">
        <v>199</v>
      </c>
      <c r="H13" s="269">
        <v>186</v>
      </c>
      <c r="I13" s="269">
        <v>105</v>
      </c>
      <c r="L13" s="268" t="s">
        <v>18874</v>
      </c>
      <c r="M13" s="263">
        <f t="shared" si="0"/>
        <v>719</v>
      </c>
      <c r="N13" s="263">
        <f t="shared" si="1"/>
        <v>485</v>
      </c>
      <c r="O13" s="263">
        <f t="shared" si="2"/>
        <v>720</v>
      </c>
      <c r="P13" s="263">
        <f t="shared" si="3"/>
        <v>632</v>
      </c>
      <c r="Q13" s="263">
        <f t="shared" si="4"/>
        <v>425</v>
      </c>
      <c r="T13" s="263">
        <f t="shared" si="5"/>
        <v>1204</v>
      </c>
      <c r="U13" s="263">
        <f t="shared" si="6"/>
        <v>1777</v>
      </c>
    </row>
    <row r="14" spans="1:26">
      <c r="D14" s="268" t="s">
        <v>18875</v>
      </c>
      <c r="E14" s="269">
        <v>39</v>
      </c>
      <c r="F14" s="269">
        <v>19</v>
      </c>
      <c r="G14" s="269">
        <v>25</v>
      </c>
      <c r="H14" s="269">
        <v>46</v>
      </c>
      <c r="I14" s="269">
        <v>5</v>
      </c>
      <c r="L14" s="268" t="s">
        <v>18875</v>
      </c>
      <c r="M14" s="263">
        <f t="shared" si="0"/>
        <v>410</v>
      </c>
      <c r="N14" s="263">
        <f t="shared" si="1"/>
        <v>722</v>
      </c>
      <c r="O14" s="263">
        <f t="shared" si="2"/>
        <v>1149</v>
      </c>
      <c r="P14" s="263">
        <f t="shared" si="3"/>
        <v>907</v>
      </c>
      <c r="Q14" s="263">
        <f t="shared" si="4"/>
        <v>889</v>
      </c>
      <c r="T14" s="263">
        <f t="shared" si="5"/>
        <v>1132</v>
      </c>
      <c r="U14" s="263">
        <f t="shared" si="6"/>
        <v>2945</v>
      </c>
    </row>
    <row r="15" spans="1:26">
      <c r="D15" s="268" t="s">
        <v>18876</v>
      </c>
      <c r="E15" s="269">
        <v>407</v>
      </c>
      <c r="F15" s="269">
        <v>102</v>
      </c>
      <c r="G15" s="269">
        <v>213</v>
      </c>
      <c r="H15" s="269">
        <v>198</v>
      </c>
      <c r="I15" s="269">
        <v>68</v>
      </c>
      <c r="L15" s="268" t="s">
        <v>18876</v>
      </c>
      <c r="M15" s="263">
        <f t="shared" si="0"/>
        <v>1243</v>
      </c>
      <c r="N15" s="263">
        <f t="shared" si="1"/>
        <v>712</v>
      </c>
      <c r="O15" s="263">
        <f t="shared" si="2"/>
        <v>1187</v>
      </c>
      <c r="P15" s="263">
        <f t="shared" si="3"/>
        <v>1212</v>
      </c>
      <c r="Q15" s="263">
        <f t="shared" si="4"/>
        <v>674</v>
      </c>
      <c r="T15" s="263">
        <f t="shared" si="5"/>
        <v>1955</v>
      </c>
      <c r="U15" s="263">
        <f t="shared" si="6"/>
        <v>3073</v>
      </c>
    </row>
    <row r="16" spans="1:26">
      <c r="D16" s="268" t="s">
        <v>18877</v>
      </c>
      <c r="E16" s="269">
        <v>3443</v>
      </c>
      <c r="F16" s="269">
        <v>1122</v>
      </c>
      <c r="G16" s="269">
        <v>3017</v>
      </c>
      <c r="H16" s="269">
        <v>3122</v>
      </c>
      <c r="I16" s="269">
        <v>977</v>
      </c>
      <c r="L16" s="268" t="s">
        <v>18877</v>
      </c>
      <c r="M16" s="263">
        <f t="shared" si="0"/>
        <v>9989</v>
      </c>
      <c r="N16" s="263">
        <f t="shared" si="1"/>
        <v>5757</v>
      </c>
      <c r="O16" s="263">
        <f t="shared" si="2"/>
        <v>12630</v>
      </c>
      <c r="P16" s="263">
        <f t="shared" si="3"/>
        <v>12345</v>
      </c>
      <c r="Q16" s="263">
        <f t="shared" si="4"/>
        <v>4935</v>
      </c>
      <c r="T16" s="263">
        <f t="shared" si="5"/>
        <v>15746</v>
      </c>
      <c r="U16" s="263">
        <f t="shared" si="6"/>
        <v>29910</v>
      </c>
    </row>
    <row r="17" spans="4:21">
      <c r="D17" s="268" t="s">
        <v>18878</v>
      </c>
      <c r="E17" s="269">
        <v>217</v>
      </c>
      <c r="F17" s="269">
        <v>111</v>
      </c>
      <c r="G17" s="269">
        <v>215</v>
      </c>
      <c r="H17" s="269">
        <v>147</v>
      </c>
      <c r="I17" s="269">
        <v>74</v>
      </c>
      <c r="L17" s="268" t="s">
        <v>18878</v>
      </c>
      <c r="M17" s="263">
        <f t="shared" si="0"/>
        <v>936</v>
      </c>
      <c r="N17" s="263">
        <f t="shared" si="1"/>
        <v>636</v>
      </c>
      <c r="O17" s="263">
        <f t="shared" si="2"/>
        <v>1133</v>
      </c>
      <c r="P17" s="263">
        <f t="shared" si="3"/>
        <v>789</v>
      </c>
      <c r="Q17" s="263">
        <f t="shared" si="4"/>
        <v>605</v>
      </c>
      <c r="T17" s="263">
        <f t="shared" si="5"/>
        <v>1572</v>
      </c>
      <c r="U17" s="263">
        <f t="shared" si="6"/>
        <v>2527</v>
      </c>
    </row>
    <row r="18" spans="4:21">
      <c r="D18" s="268" t="s">
        <v>18879</v>
      </c>
      <c r="E18" s="269">
        <v>60</v>
      </c>
      <c r="F18" s="269">
        <v>13</v>
      </c>
      <c r="G18" s="269">
        <v>31</v>
      </c>
      <c r="H18" s="269">
        <v>66</v>
      </c>
      <c r="I18" s="269">
        <v>15</v>
      </c>
      <c r="L18" s="268" t="s">
        <v>18879</v>
      </c>
      <c r="M18" s="263">
        <f t="shared" si="0"/>
        <v>266</v>
      </c>
      <c r="N18" s="263">
        <f t="shared" si="1"/>
        <v>189</v>
      </c>
      <c r="O18" s="263">
        <f t="shared" si="2"/>
        <v>344</v>
      </c>
      <c r="P18" s="263">
        <f t="shared" si="3"/>
        <v>297</v>
      </c>
      <c r="Q18" s="263">
        <f t="shared" si="4"/>
        <v>117</v>
      </c>
      <c r="T18" s="263">
        <f t="shared" si="5"/>
        <v>455</v>
      </c>
      <c r="U18" s="263">
        <f t="shared" si="6"/>
        <v>758</v>
      </c>
    </row>
    <row r="19" spans="4:21">
      <c r="D19" s="268" t="s">
        <v>18880</v>
      </c>
      <c r="E19" s="269">
        <v>93</v>
      </c>
      <c r="F19" s="269">
        <v>52</v>
      </c>
      <c r="G19" s="269">
        <v>99</v>
      </c>
      <c r="H19" s="269">
        <v>161</v>
      </c>
      <c r="I19" s="269">
        <v>41</v>
      </c>
      <c r="L19" s="268" t="s">
        <v>18880</v>
      </c>
      <c r="M19" s="263">
        <f t="shared" si="0"/>
        <v>832</v>
      </c>
      <c r="N19" s="263">
        <f t="shared" si="1"/>
        <v>496</v>
      </c>
      <c r="O19" s="263">
        <f t="shared" si="2"/>
        <v>823</v>
      </c>
      <c r="P19" s="263">
        <f t="shared" si="3"/>
        <v>977</v>
      </c>
      <c r="Q19" s="263">
        <f t="shared" si="4"/>
        <v>467</v>
      </c>
      <c r="T19" s="263">
        <f t="shared" si="5"/>
        <v>1328</v>
      </c>
      <c r="U19" s="263">
        <f t="shared" si="6"/>
        <v>2267</v>
      </c>
    </row>
    <row r="20" spans="4:21">
      <c r="D20" s="268" t="s">
        <v>18881</v>
      </c>
      <c r="E20" s="269">
        <v>1242</v>
      </c>
      <c r="F20" s="269">
        <v>689</v>
      </c>
      <c r="G20" s="269">
        <v>1038</v>
      </c>
      <c r="H20" s="269">
        <v>910</v>
      </c>
      <c r="I20" s="269">
        <v>447</v>
      </c>
      <c r="L20" s="268" t="s">
        <v>18881</v>
      </c>
      <c r="M20" s="263">
        <f t="shared" si="0"/>
        <v>3576</v>
      </c>
      <c r="N20" s="263">
        <f t="shared" si="1"/>
        <v>2387</v>
      </c>
      <c r="O20" s="263">
        <f t="shared" si="2"/>
        <v>3669</v>
      </c>
      <c r="P20" s="263">
        <f t="shared" si="3"/>
        <v>3744</v>
      </c>
      <c r="Q20" s="263">
        <f t="shared" si="4"/>
        <v>1793</v>
      </c>
      <c r="T20" s="263">
        <f t="shared" si="5"/>
        <v>5963</v>
      </c>
      <c r="U20" s="263">
        <f t="shared" si="6"/>
        <v>9206</v>
      </c>
    </row>
    <row r="21" spans="4:21">
      <c r="D21" s="268" t="s">
        <v>18882</v>
      </c>
      <c r="E21" s="269">
        <v>304</v>
      </c>
      <c r="F21" s="269">
        <v>114</v>
      </c>
      <c r="G21" s="269">
        <v>188</v>
      </c>
      <c r="H21" s="269">
        <v>137</v>
      </c>
      <c r="I21" s="269">
        <v>79</v>
      </c>
      <c r="L21" s="268" t="s">
        <v>18882</v>
      </c>
      <c r="M21" s="263">
        <f t="shared" si="0"/>
        <v>577</v>
      </c>
      <c r="N21" s="263">
        <f t="shared" si="1"/>
        <v>342</v>
      </c>
      <c r="O21" s="263">
        <f t="shared" si="2"/>
        <v>440</v>
      </c>
      <c r="P21" s="263">
        <f t="shared" si="3"/>
        <v>423</v>
      </c>
      <c r="Q21" s="263">
        <f t="shared" si="4"/>
        <v>192</v>
      </c>
      <c r="T21" s="263">
        <f t="shared" si="5"/>
        <v>919</v>
      </c>
      <c r="U21" s="263">
        <f t="shared" si="6"/>
        <v>1055</v>
      </c>
    </row>
    <row r="22" spans="4:21">
      <c r="D22" s="268" t="s">
        <v>18883</v>
      </c>
      <c r="E22" s="269">
        <v>178</v>
      </c>
      <c r="F22" s="269">
        <v>61</v>
      </c>
      <c r="G22" s="269">
        <v>87</v>
      </c>
      <c r="H22" s="269">
        <v>117</v>
      </c>
      <c r="I22" s="269">
        <v>42</v>
      </c>
      <c r="L22" s="268" t="s">
        <v>18883</v>
      </c>
      <c r="M22" s="263">
        <f t="shared" si="0"/>
        <v>971</v>
      </c>
      <c r="N22" s="263">
        <f t="shared" si="1"/>
        <v>450</v>
      </c>
      <c r="O22" s="263">
        <f t="shared" si="2"/>
        <v>582</v>
      </c>
      <c r="P22" s="263">
        <f t="shared" si="3"/>
        <v>683</v>
      </c>
      <c r="Q22" s="263">
        <f t="shared" si="4"/>
        <v>275</v>
      </c>
      <c r="T22" s="263">
        <f t="shared" si="5"/>
        <v>1421</v>
      </c>
      <c r="U22" s="263">
        <f t="shared" si="6"/>
        <v>1540</v>
      </c>
    </row>
    <row r="23" spans="4:21">
      <c r="D23" s="268" t="s">
        <v>18884</v>
      </c>
      <c r="E23" s="269">
        <v>47</v>
      </c>
      <c r="F23" s="269">
        <v>12</v>
      </c>
      <c r="G23" s="269">
        <v>25</v>
      </c>
      <c r="H23" s="269">
        <v>26</v>
      </c>
      <c r="I23" s="269">
        <v>12</v>
      </c>
      <c r="L23" s="268" t="s">
        <v>18884</v>
      </c>
      <c r="M23" s="263">
        <f t="shared" si="0"/>
        <v>232</v>
      </c>
      <c r="N23" s="263">
        <f t="shared" si="1"/>
        <v>144</v>
      </c>
      <c r="O23" s="263">
        <f t="shared" si="2"/>
        <v>281</v>
      </c>
      <c r="P23" s="263">
        <f t="shared" si="3"/>
        <v>276</v>
      </c>
      <c r="Q23" s="263">
        <f t="shared" si="4"/>
        <v>102</v>
      </c>
      <c r="T23" s="263">
        <f t="shared" si="5"/>
        <v>376</v>
      </c>
      <c r="U23" s="263">
        <f t="shared" si="6"/>
        <v>659</v>
      </c>
    </row>
    <row r="24" spans="4:21">
      <c r="D24" s="268" t="s">
        <v>18885</v>
      </c>
      <c r="E24" s="269">
        <v>110</v>
      </c>
      <c r="F24" s="269">
        <v>112</v>
      </c>
      <c r="G24" s="269">
        <v>41</v>
      </c>
      <c r="H24" s="269">
        <v>69</v>
      </c>
      <c r="I24" s="269">
        <v>24</v>
      </c>
      <c r="L24" s="268" t="s">
        <v>18885</v>
      </c>
      <c r="M24" s="263">
        <f t="shared" si="0"/>
        <v>2843</v>
      </c>
      <c r="N24" s="263">
        <f t="shared" si="1"/>
        <v>4381</v>
      </c>
      <c r="O24" s="263">
        <f t="shared" si="2"/>
        <v>2593</v>
      </c>
      <c r="P24" s="263">
        <f t="shared" si="3"/>
        <v>3443</v>
      </c>
      <c r="Q24" s="263">
        <f t="shared" si="4"/>
        <v>2816</v>
      </c>
      <c r="T24" s="263">
        <f t="shared" si="5"/>
        <v>7224</v>
      </c>
      <c r="U24" s="263">
        <f t="shared" si="6"/>
        <v>8852</v>
      </c>
    </row>
    <row r="25" spans="4:21">
      <c r="D25" s="268" t="s">
        <v>18886</v>
      </c>
      <c r="E25" s="269">
        <v>4</v>
      </c>
      <c r="F25" s="269">
        <v>4</v>
      </c>
      <c r="G25" s="269">
        <v>37</v>
      </c>
      <c r="H25" s="269">
        <v>10</v>
      </c>
      <c r="I25" s="269">
        <v>12</v>
      </c>
      <c r="L25" s="268" t="s">
        <v>18886</v>
      </c>
      <c r="M25" s="263">
        <f t="shared" si="0"/>
        <v>94</v>
      </c>
      <c r="N25" s="263">
        <f t="shared" si="1"/>
        <v>109</v>
      </c>
      <c r="O25" s="263">
        <f t="shared" si="2"/>
        <v>226</v>
      </c>
      <c r="P25" s="263">
        <f t="shared" si="3"/>
        <v>138</v>
      </c>
      <c r="Q25" s="263">
        <f t="shared" si="4"/>
        <v>116</v>
      </c>
      <c r="T25" s="263">
        <f t="shared" si="5"/>
        <v>203</v>
      </c>
      <c r="U25" s="263">
        <f t="shared" si="6"/>
        <v>480</v>
      </c>
    </row>
    <row r="26" spans="4:21">
      <c r="D26" s="268" t="s">
        <v>18887</v>
      </c>
      <c r="E26" s="269">
        <v>191</v>
      </c>
      <c r="F26" s="269">
        <v>75</v>
      </c>
      <c r="G26" s="269">
        <v>211</v>
      </c>
      <c r="H26" s="269">
        <v>183</v>
      </c>
      <c r="I26" s="269">
        <v>72</v>
      </c>
      <c r="L26" s="268" t="s">
        <v>18887</v>
      </c>
      <c r="M26" s="263">
        <f t="shared" si="0"/>
        <v>1110</v>
      </c>
      <c r="N26" s="263">
        <f t="shared" si="1"/>
        <v>745</v>
      </c>
      <c r="O26" s="263">
        <f t="shared" si="2"/>
        <v>1416</v>
      </c>
      <c r="P26" s="263">
        <f t="shared" si="3"/>
        <v>1456</v>
      </c>
      <c r="Q26" s="263">
        <f t="shared" si="4"/>
        <v>775</v>
      </c>
      <c r="T26" s="263">
        <f t="shared" si="5"/>
        <v>1855</v>
      </c>
      <c r="U26" s="263">
        <f t="shared" si="6"/>
        <v>3647</v>
      </c>
    </row>
    <row r="27" spans="4:21">
      <c r="D27" s="268" t="s">
        <v>18888</v>
      </c>
      <c r="E27" s="269">
        <v>4</v>
      </c>
      <c r="F27" s="269">
        <v>0</v>
      </c>
      <c r="G27" s="269">
        <v>0</v>
      </c>
      <c r="H27" s="269">
        <v>1</v>
      </c>
      <c r="I27" s="269">
        <v>0</v>
      </c>
      <c r="L27" s="268" t="s">
        <v>18888</v>
      </c>
      <c r="M27" s="263">
        <f t="shared" si="0"/>
        <v>463</v>
      </c>
      <c r="N27" s="263">
        <f t="shared" si="1"/>
        <v>4</v>
      </c>
      <c r="O27" s="263">
        <f t="shared" si="2"/>
        <v>22</v>
      </c>
      <c r="P27" s="263">
        <f t="shared" si="3"/>
        <v>55</v>
      </c>
      <c r="Q27" s="263">
        <f t="shared" si="4"/>
        <v>21</v>
      </c>
      <c r="T27" s="263">
        <f t="shared" si="5"/>
        <v>467</v>
      </c>
      <c r="U27" s="263">
        <f t="shared" si="6"/>
        <v>98</v>
      </c>
    </row>
    <row r="28" spans="4:21">
      <c r="D28" s="268" t="s">
        <v>18889</v>
      </c>
      <c r="E28" s="269">
        <v>209</v>
      </c>
      <c r="F28" s="269">
        <v>331</v>
      </c>
      <c r="G28" s="269">
        <v>783</v>
      </c>
      <c r="H28" s="269">
        <v>771</v>
      </c>
      <c r="I28" s="269">
        <v>391</v>
      </c>
      <c r="L28" s="268" t="s">
        <v>18889</v>
      </c>
      <c r="M28" s="263">
        <f t="shared" si="0"/>
        <v>2061</v>
      </c>
      <c r="N28" s="263">
        <f t="shared" si="1"/>
        <v>2714</v>
      </c>
      <c r="O28" s="263">
        <f t="shared" si="2"/>
        <v>4629</v>
      </c>
      <c r="P28" s="263">
        <f t="shared" si="3"/>
        <v>4569</v>
      </c>
      <c r="Q28" s="263">
        <f t="shared" si="4"/>
        <v>2883</v>
      </c>
      <c r="T28" s="263">
        <f t="shared" si="5"/>
        <v>4775</v>
      </c>
      <c r="U28" s="263">
        <f t="shared" si="6"/>
        <v>12081</v>
      </c>
    </row>
    <row r="29" spans="4:21">
      <c r="D29" s="268" t="s">
        <v>18890</v>
      </c>
      <c r="E29" s="269">
        <v>259</v>
      </c>
      <c r="F29" s="269">
        <v>289</v>
      </c>
      <c r="G29" s="269">
        <v>651</v>
      </c>
      <c r="H29" s="269">
        <v>868</v>
      </c>
      <c r="I29" s="269">
        <v>316</v>
      </c>
      <c r="L29" s="268" t="s">
        <v>18890</v>
      </c>
      <c r="M29" s="263">
        <f t="shared" si="0"/>
        <v>3107</v>
      </c>
      <c r="N29" s="263">
        <f t="shared" si="1"/>
        <v>2980</v>
      </c>
      <c r="O29" s="263">
        <f t="shared" si="2"/>
        <v>4218</v>
      </c>
      <c r="P29" s="263">
        <f t="shared" si="3"/>
        <v>3992</v>
      </c>
      <c r="Q29" s="263">
        <f t="shared" si="4"/>
        <v>1735</v>
      </c>
      <c r="T29" s="263">
        <f t="shared" si="5"/>
        <v>6087</v>
      </c>
      <c r="U29" s="263">
        <f t="shared" si="6"/>
        <v>9945</v>
      </c>
    </row>
    <row r="30" spans="4:21">
      <c r="D30" s="268" t="s">
        <v>18891</v>
      </c>
      <c r="E30" s="269">
        <v>110</v>
      </c>
      <c r="F30" s="269">
        <v>126</v>
      </c>
      <c r="G30" s="269">
        <v>157</v>
      </c>
      <c r="H30" s="269">
        <v>190</v>
      </c>
      <c r="I30" s="269">
        <v>84</v>
      </c>
      <c r="L30" s="268" t="s">
        <v>18891</v>
      </c>
      <c r="M30" s="263">
        <f t="shared" si="0"/>
        <v>2790</v>
      </c>
      <c r="N30" s="263">
        <f t="shared" si="1"/>
        <v>5869</v>
      </c>
      <c r="O30" s="263">
        <f t="shared" si="2"/>
        <v>7144</v>
      </c>
      <c r="P30" s="263">
        <f t="shared" si="3"/>
        <v>6509</v>
      </c>
      <c r="Q30" s="263">
        <f t="shared" si="4"/>
        <v>4192</v>
      </c>
      <c r="T30" s="263">
        <f t="shared" si="5"/>
        <v>8659</v>
      </c>
      <c r="U30" s="263">
        <f t="shared" si="6"/>
        <v>17845</v>
      </c>
    </row>
    <row r="31" spans="4:21">
      <c r="D31" s="268" t="s">
        <v>18892</v>
      </c>
      <c r="E31" s="269">
        <v>41</v>
      </c>
      <c r="F31" s="269">
        <v>11</v>
      </c>
      <c r="G31" s="269">
        <v>23</v>
      </c>
      <c r="H31" s="269">
        <v>27</v>
      </c>
      <c r="I31" s="269">
        <v>7</v>
      </c>
      <c r="L31" s="268" t="s">
        <v>18892</v>
      </c>
      <c r="M31" s="263">
        <f t="shared" si="0"/>
        <v>331</v>
      </c>
      <c r="N31" s="263">
        <f t="shared" si="1"/>
        <v>218</v>
      </c>
      <c r="O31" s="263">
        <f t="shared" si="2"/>
        <v>432</v>
      </c>
      <c r="P31" s="263">
        <f t="shared" si="3"/>
        <v>465</v>
      </c>
      <c r="Q31" s="263">
        <f t="shared" si="4"/>
        <v>255</v>
      </c>
      <c r="T31" s="263">
        <f t="shared" si="5"/>
        <v>549</v>
      </c>
      <c r="U31" s="263">
        <f t="shared" si="6"/>
        <v>1152</v>
      </c>
    </row>
    <row r="32" spans="4:21">
      <c r="D32" s="268" t="s">
        <v>18893</v>
      </c>
      <c r="E32" s="269">
        <v>0</v>
      </c>
      <c r="F32" s="269">
        <v>0</v>
      </c>
      <c r="G32" s="269">
        <v>0</v>
      </c>
      <c r="H32" s="269">
        <v>0</v>
      </c>
      <c r="I32" s="269">
        <v>0</v>
      </c>
      <c r="L32" s="268" t="s">
        <v>18893</v>
      </c>
      <c r="M32" s="263">
        <f t="shared" si="0"/>
        <v>0</v>
      </c>
      <c r="N32" s="263">
        <f t="shared" si="1"/>
        <v>0</v>
      </c>
      <c r="O32" s="263">
        <f t="shared" si="2"/>
        <v>0</v>
      </c>
      <c r="P32" s="263">
        <f t="shared" si="3"/>
        <v>0</v>
      </c>
      <c r="Q32" s="263">
        <f t="shared" si="4"/>
        <v>0</v>
      </c>
      <c r="T32" s="263">
        <f t="shared" si="5"/>
        <v>0</v>
      </c>
      <c r="U32" s="263">
        <f t="shared" si="6"/>
        <v>0</v>
      </c>
    </row>
    <row r="33" spans="3:21">
      <c r="C33" s="268" t="s">
        <v>18894</v>
      </c>
      <c r="D33" s="268" t="s">
        <v>18864</v>
      </c>
      <c r="E33" s="269">
        <v>6</v>
      </c>
      <c r="F33" s="269">
        <v>13</v>
      </c>
      <c r="G33" s="269">
        <v>18</v>
      </c>
      <c r="H33" s="269">
        <v>38</v>
      </c>
      <c r="I33" s="269">
        <v>28</v>
      </c>
      <c r="T33" s="263">
        <f>SUM(T4:T32)</f>
        <v>178976</v>
      </c>
      <c r="U33" s="263">
        <f>SUM(U4:U32)</f>
        <v>388244</v>
      </c>
    </row>
    <row r="34" spans="3:21">
      <c r="D34" s="268" t="s">
        <v>18865</v>
      </c>
      <c r="E34" s="269">
        <v>1576</v>
      </c>
      <c r="F34" s="269">
        <v>451</v>
      </c>
      <c r="G34" s="269">
        <v>718</v>
      </c>
      <c r="H34" s="269">
        <v>1192</v>
      </c>
      <c r="I34" s="269">
        <v>484</v>
      </c>
    </row>
    <row r="35" spans="3:21">
      <c r="D35" s="268" t="s">
        <v>18867</v>
      </c>
      <c r="E35" s="269">
        <v>710</v>
      </c>
      <c r="F35" s="269">
        <v>146</v>
      </c>
      <c r="G35" s="269">
        <v>337</v>
      </c>
      <c r="H35" s="269">
        <v>536</v>
      </c>
      <c r="I35" s="269">
        <v>223</v>
      </c>
    </row>
    <row r="36" spans="3:21">
      <c r="D36" s="268" t="s">
        <v>18869</v>
      </c>
      <c r="E36" s="269">
        <v>1408</v>
      </c>
      <c r="F36" s="269">
        <v>193</v>
      </c>
      <c r="G36" s="269">
        <v>448</v>
      </c>
      <c r="H36" s="269">
        <v>633</v>
      </c>
      <c r="I36" s="269">
        <v>272</v>
      </c>
    </row>
    <row r="37" spans="3:21">
      <c r="D37" s="268" t="s">
        <v>160</v>
      </c>
      <c r="E37" s="269">
        <v>43</v>
      </c>
      <c r="F37" s="269">
        <v>18</v>
      </c>
      <c r="G37" s="269">
        <v>13</v>
      </c>
      <c r="H37" s="269">
        <v>45</v>
      </c>
      <c r="I37" s="269">
        <v>5</v>
      </c>
    </row>
    <row r="38" spans="3:21">
      <c r="D38" s="268" t="s">
        <v>162</v>
      </c>
      <c r="E38" s="269">
        <v>126</v>
      </c>
      <c r="F38" s="269">
        <v>38</v>
      </c>
      <c r="G38" s="269">
        <v>96</v>
      </c>
      <c r="H38" s="269">
        <v>109</v>
      </c>
      <c r="I38" s="269">
        <v>92</v>
      </c>
    </row>
    <row r="39" spans="3:21">
      <c r="D39" s="268" t="s">
        <v>18871</v>
      </c>
      <c r="E39" s="269">
        <v>9</v>
      </c>
      <c r="F39" s="269">
        <v>8</v>
      </c>
      <c r="G39" s="269">
        <v>13</v>
      </c>
      <c r="H39" s="269">
        <v>12</v>
      </c>
      <c r="I39" s="269">
        <v>4</v>
      </c>
    </row>
    <row r="40" spans="3:21">
      <c r="D40" s="268" t="s">
        <v>18872</v>
      </c>
      <c r="E40" s="269">
        <v>112</v>
      </c>
      <c r="F40" s="269">
        <v>336</v>
      </c>
      <c r="G40" s="269">
        <v>212</v>
      </c>
      <c r="H40" s="269">
        <v>185</v>
      </c>
      <c r="I40" s="269">
        <v>55</v>
      </c>
    </row>
    <row r="41" spans="3:21">
      <c r="D41" s="268" t="s">
        <v>18873</v>
      </c>
      <c r="E41" s="269">
        <v>2481</v>
      </c>
      <c r="F41" s="269">
        <v>1323</v>
      </c>
      <c r="G41" s="269">
        <v>3310</v>
      </c>
      <c r="H41" s="269">
        <v>3306</v>
      </c>
      <c r="I41" s="269">
        <v>1341</v>
      </c>
    </row>
    <row r="42" spans="3:21">
      <c r="D42" s="268" t="s">
        <v>18874</v>
      </c>
      <c r="E42" s="269">
        <v>144</v>
      </c>
      <c r="F42" s="269">
        <v>77</v>
      </c>
      <c r="G42" s="269">
        <v>142</v>
      </c>
      <c r="H42" s="269">
        <v>159</v>
      </c>
      <c r="I42" s="269">
        <v>91</v>
      </c>
    </row>
    <row r="43" spans="3:21">
      <c r="D43" s="268" t="s">
        <v>18875</v>
      </c>
      <c r="E43" s="269">
        <v>79</v>
      </c>
      <c r="F43" s="269">
        <v>23</v>
      </c>
      <c r="G43" s="269">
        <v>58</v>
      </c>
      <c r="H43" s="269">
        <v>69</v>
      </c>
      <c r="I43" s="269">
        <v>17</v>
      </c>
    </row>
    <row r="44" spans="3:21">
      <c r="D44" s="268" t="s">
        <v>18876</v>
      </c>
      <c r="E44" s="269">
        <v>339</v>
      </c>
      <c r="F44" s="269">
        <v>102</v>
      </c>
      <c r="G44" s="269">
        <v>176</v>
      </c>
      <c r="H44" s="269">
        <v>240</v>
      </c>
      <c r="I44" s="269">
        <v>124</v>
      </c>
    </row>
    <row r="45" spans="3:21">
      <c r="D45" s="268" t="s">
        <v>18877</v>
      </c>
      <c r="E45" s="269">
        <v>2689</v>
      </c>
      <c r="F45" s="269">
        <v>1293</v>
      </c>
      <c r="G45" s="269">
        <v>3006</v>
      </c>
      <c r="H45" s="269">
        <v>3107</v>
      </c>
      <c r="I45" s="269">
        <v>1043</v>
      </c>
    </row>
    <row r="46" spans="3:21">
      <c r="D46" s="268" t="s">
        <v>18878</v>
      </c>
      <c r="E46" s="269">
        <v>208</v>
      </c>
      <c r="F46" s="269">
        <v>99</v>
      </c>
      <c r="G46" s="269">
        <v>183</v>
      </c>
      <c r="H46" s="269">
        <v>117</v>
      </c>
      <c r="I46" s="269">
        <v>102</v>
      </c>
    </row>
    <row r="47" spans="3:21">
      <c r="D47" s="268" t="s">
        <v>18879</v>
      </c>
      <c r="E47" s="269">
        <v>73</v>
      </c>
      <c r="F47" s="269">
        <v>37</v>
      </c>
      <c r="G47" s="269">
        <v>75</v>
      </c>
      <c r="H47" s="269">
        <v>28</v>
      </c>
      <c r="I47" s="269">
        <v>17</v>
      </c>
    </row>
    <row r="48" spans="3:21">
      <c r="D48" s="268" t="s">
        <v>18880</v>
      </c>
      <c r="E48" s="269">
        <v>208</v>
      </c>
      <c r="F48" s="269">
        <v>47</v>
      </c>
      <c r="G48" s="269">
        <v>132</v>
      </c>
      <c r="H48" s="269">
        <v>135</v>
      </c>
      <c r="I48" s="269">
        <v>62</v>
      </c>
    </row>
    <row r="49" spans="3:9">
      <c r="D49" s="268" t="s">
        <v>18881</v>
      </c>
      <c r="E49" s="269">
        <v>686</v>
      </c>
      <c r="F49" s="269">
        <v>378</v>
      </c>
      <c r="G49" s="269">
        <v>616</v>
      </c>
      <c r="H49" s="269">
        <v>701</v>
      </c>
      <c r="I49" s="269">
        <v>374</v>
      </c>
    </row>
    <row r="50" spans="3:9">
      <c r="D50" s="268" t="s">
        <v>18882</v>
      </c>
      <c r="E50" s="269">
        <v>55</v>
      </c>
      <c r="F50" s="269">
        <v>32</v>
      </c>
      <c r="G50" s="269">
        <v>67</v>
      </c>
      <c r="H50" s="269">
        <v>108</v>
      </c>
      <c r="I50" s="269">
        <v>37</v>
      </c>
    </row>
    <row r="51" spans="3:9">
      <c r="D51" s="268" t="s">
        <v>18883</v>
      </c>
      <c r="E51" s="269">
        <v>220</v>
      </c>
      <c r="F51" s="269">
        <v>76</v>
      </c>
      <c r="G51" s="269">
        <v>99</v>
      </c>
      <c r="H51" s="269">
        <v>149</v>
      </c>
      <c r="I51" s="269">
        <v>55</v>
      </c>
    </row>
    <row r="52" spans="3:9">
      <c r="D52" s="268" t="s">
        <v>18884</v>
      </c>
      <c r="E52" s="269">
        <v>44</v>
      </c>
      <c r="F52" s="269">
        <v>28</v>
      </c>
      <c r="G52" s="269">
        <v>68</v>
      </c>
      <c r="H52" s="269">
        <v>64</v>
      </c>
      <c r="I52" s="269">
        <v>20</v>
      </c>
    </row>
    <row r="53" spans="3:9">
      <c r="D53" s="268" t="s">
        <v>18885</v>
      </c>
      <c r="E53" s="269">
        <v>857</v>
      </c>
      <c r="F53" s="269">
        <v>1129</v>
      </c>
      <c r="G53" s="269">
        <v>369</v>
      </c>
      <c r="H53" s="269">
        <v>553</v>
      </c>
      <c r="I53" s="269">
        <v>370</v>
      </c>
    </row>
    <row r="54" spans="3:9">
      <c r="D54" s="268" t="s">
        <v>18886</v>
      </c>
      <c r="E54" s="269">
        <v>33</v>
      </c>
      <c r="F54" s="269">
        <v>28</v>
      </c>
      <c r="G54" s="269">
        <v>37</v>
      </c>
      <c r="H54" s="269">
        <v>29</v>
      </c>
      <c r="I54" s="269">
        <v>16</v>
      </c>
    </row>
    <row r="55" spans="3:9">
      <c r="D55" s="268" t="s">
        <v>18887</v>
      </c>
      <c r="E55" s="269">
        <v>331</v>
      </c>
      <c r="F55" s="269">
        <v>150</v>
      </c>
      <c r="G55" s="269">
        <v>294</v>
      </c>
      <c r="H55" s="269">
        <v>305</v>
      </c>
      <c r="I55" s="269">
        <v>129</v>
      </c>
    </row>
    <row r="56" spans="3:9">
      <c r="D56" s="268" t="s">
        <v>18888</v>
      </c>
      <c r="E56" s="269">
        <v>303</v>
      </c>
      <c r="F56" s="269">
        <v>2</v>
      </c>
      <c r="G56" s="269">
        <v>10</v>
      </c>
      <c r="H56" s="269">
        <v>27</v>
      </c>
      <c r="I56" s="269">
        <v>3</v>
      </c>
    </row>
    <row r="57" spans="3:9">
      <c r="D57" s="268" t="s">
        <v>18889</v>
      </c>
      <c r="E57" s="269">
        <v>482</v>
      </c>
      <c r="F57" s="269">
        <v>268</v>
      </c>
      <c r="G57" s="269">
        <v>288</v>
      </c>
      <c r="H57" s="269">
        <v>323</v>
      </c>
      <c r="I57" s="269">
        <v>176</v>
      </c>
    </row>
    <row r="58" spans="3:9">
      <c r="D58" s="268" t="s">
        <v>18890</v>
      </c>
      <c r="E58" s="269">
        <v>358</v>
      </c>
      <c r="F58" s="269">
        <v>204</v>
      </c>
      <c r="G58" s="269">
        <v>321</v>
      </c>
      <c r="H58" s="269">
        <v>377</v>
      </c>
      <c r="I58" s="269">
        <v>164</v>
      </c>
    </row>
    <row r="59" spans="3:9">
      <c r="D59" s="268" t="s">
        <v>18891</v>
      </c>
      <c r="E59" s="269">
        <v>675</v>
      </c>
      <c r="F59" s="269">
        <v>576</v>
      </c>
      <c r="G59" s="269">
        <v>367</v>
      </c>
      <c r="H59" s="269">
        <v>365</v>
      </c>
      <c r="I59" s="269">
        <v>178</v>
      </c>
    </row>
    <row r="60" spans="3:9">
      <c r="D60" s="268" t="s">
        <v>18892</v>
      </c>
      <c r="E60" s="269">
        <v>89</v>
      </c>
      <c r="F60" s="269">
        <v>37</v>
      </c>
      <c r="G60" s="269">
        <v>65</v>
      </c>
      <c r="H60" s="269">
        <v>72</v>
      </c>
      <c r="I60" s="269">
        <v>41</v>
      </c>
    </row>
    <row r="61" spans="3:9">
      <c r="D61" s="268" t="s">
        <v>18893</v>
      </c>
      <c r="E61" s="269">
        <v>0</v>
      </c>
      <c r="F61" s="269">
        <v>0</v>
      </c>
      <c r="G61" s="269">
        <v>0</v>
      </c>
      <c r="H61" s="269">
        <v>0</v>
      </c>
      <c r="I61" s="269">
        <v>0</v>
      </c>
    </row>
    <row r="62" spans="3:9">
      <c r="C62" s="268" t="s">
        <v>18895</v>
      </c>
      <c r="D62" s="268" t="s">
        <v>18864</v>
      </c>
      <c r="E62" s="269">
        <v>400</v>
      </c>
      <c r="F62" s="269">
        <v>1437</v>
      </c>
      <c r="G62" s="269">
        <v>2411</v>
      </c>
      <c r="H62" s="269">
        <v>2869</v>
      </c>
      <c r="I62" s="269">
        <v>1917</v>
      </c>
    </row>
    <row r="63" spans="3:9">
      <c r="D63" s="268" t="s">
        <v>18865</v>
      </c>
      <c r="E63" s="269">
        <v>9273</v>
      </c>
      <c r="F63" s="269">
        <v>12047</v>
      </c>
      <c r="G63" s="269">
        <v>14714</v>
      </c>
      <c r="H63" s="269">
        <v>17300</v>
      </c>
      <c r="I63" s="269">
        <v>11115</v>
      </c>
    </row>
    <row r="64" spans="3:9">
      <c r="D64" s="268" t="s">
        <v>18867</v>
      </c>
      <c r="E64" s="269">
        <v>1787</v>
      </c>
      <c r="F64" s="269">
        <v>1211</v>
      </c>
      <c r="G64" s="269">
        <v>2074</v>
      </c>
      <c r="H64" s="269">
        <v>1637</v>
      </c>
      <c r="I64" s="269">
        <v>1098</v>
      </c>
    </row>
    <row r="65" spans="4:9">
      <c r="D65" s="268" t="s">
        <v>18869</v>
      </c>
      <c r="E65" s="269">
        <v>2891</v>
      </c>
      <c r="F65" s="269">
        <v>814</v>
      </c>
      <c r="G65" s="269">
        <v>1348</v>
      </c>
      <c r="H65" s="269">
        <v>1526</v>
      </c>
      <c r="I65" s="269">
        <v>946</v>
      </c>
    </row>
    <row r="66" spans="4:9">
      <c r="D66" s="268" t="s">
        <v>160</v>
      </c>
      <c r="E66" s="269">
        <v>26</v>
      </c>
      <c r="F66" s="269">
        <v>17</v>
      </c>
      <c r="G66" s="269">
        <v>45</v>
      </c>
      <c r="H66" s="269">
        <v>38</v>
      </c>
      <c r="I66" s="269">
        <v>25</v>
      </c>
    </row>
    <row r="67" spans="4:9">
      <c r="D67" s="268" t="s">
        <v>162</v>
      </c>
      <c r="E67" s="269">
        <v>155</v>
      </c>
      <c r="F67" s="269">
        <v>115</v>
      </c>
      <c r="G67" s="269">
        <v>115</v>
      </c>
      <c r="H67" s="269">
        <v>166</v>
      </c>
      <c r="I67" s="269">
        <v>104</v>
      </c>
    </row>
    <row r="68" spans="4:9">
      <c r="D68" s="268" t="s">
        <v>18871</v>
      </c>
      <c r="E68" s="269">
        <v>23</v>
      </c>
      <c r="F68" s="269">
        <v>60</v>
      </c>
      <c r="G68" s="269">
        <v>65</v>
      </c>
      <c r="H68" s="269">
        <v>61</v>
      </c>
      <c r="I68" s="269">
        <v>38</v>
      </c>
    </row>
    <row r="69" spans="4:9">
      <c r="D69" s="268" t="s">
        <v>18872</v>
      </c>
      <c r="E69" s="269">
        <v>2675</v>
      </c>
      <c r="F69" s="269">
        <v>10881</v>
      </c>
      <c r="G69" s="269">
        <v>20840</v>
      </c>
      <c r="H69" s="269">
        <v>24462</v>
      </c>
      <c r="I69" s="269">
        <v>13915</v>
      </c>
    </row>
    <row r="70" spans="4:9">
      <c r="D70" s="268" t="s">
        <v>18873</v>
      </c>
      <c r="E70" s="269">
        <v>1438</v>
      </c>
      <c r="F70" s="269">
        <v>2386</v>
      </c>
      <c r="G70" s="269">
        <v>5031</v>
      </c>
      <c r="H70" s="269">
        <v>6548</v>
      </c>
      <c r="I70" s="269">
        <v>3103</v>
      </c>
    </row>
    <row r="71" spans="4:9">
      <c r="D71" s="268" t="s">
        <v>18874</v>
      </c>
      <c r="E71" s="269">
        <v>40</v>
      </c>
      <c r="F71" s="269">
        <v>67</v>
      </c>
      <c r="G71" s="269">
        <v>81</v>
      </c>
      <c r="H71" s="269">
        <v>106</v>
      </c>
      <c r="I71" s="269">
        <v>64</v>
      </c>
    </row>
    <row r="72" spans="4:9">
      <c r="D72" s="268" t="s">
        <v>18875</v>
      </c>
      <c r="E72" s="269">
        <v>97</v>
      </c>
      <c r="F72" s="269">
        <v>318</v>
      </c>
      <c r="G72" s="269">
        <v>645</v>
      </c>
      <c r="H72" s="269">
        <v>405</v>
      </c>
      <c r="I72" s="269">
        <v>564</v>
      </c>
    </row>
    <row r="73" spans="4:9">
      <c r="D73" s="268" t="s">
        <v>18876</v>
      </c>
      <c r="E73" s="269">
        <v>167</v>
      </c>
      <c r="F73" s="269">
        <v>269</v>
      </c>
      <c r="G73" s="269">
        <v>403</v>
      </c>
      <c r="H73" s="269">
        <v>445</v>
      </c>
      <c r="I73" s="269">
        <v>280</v>
      </c>
    </row>
    <row r="74" spans="4:9">
      <c r="D74" s="268" t="s">
        <v>18877</v>
      </c>
      <c r="E74" s="269">
        <v>1330</v>
      </c>
      <c r="F74" s="269">
        <v>1568</v>
      </c>
      <c r="G74" s="269">
        <v>3221</v>
      </c>
      <c r="H74" s="269">
        <v>3292</v>
      </c>
      <c r="I74" s="269">
        <v>1687</v>
      </c>
    </row>
    <row r="75" spans="4:9">
      <c r="D75" s="268" t="s">
        <v>18878</v>
      </c>
      <c r="E75" s="269">
        <v>153</v>
      </c>
      <c r="F75" s="269">
        <v>172</v>
      </c>
      <c r="G75" s="269">
        <v>292</v>
      </c>
      <c r="H75" s="269">
        <v>258</v>
      </c>
      <c r="I75" s="269">
        <v>200</v>
      </c>
    </row>
    <row r="76" spans="4:9">
      <c r="D76" s="268" t="s">
        <v>18879</v>
      </c>
      <c r="E76" s="269">
        <v>39</v>
      </c>
      <c r="F76" s="269">
        <v>53</v>
      </c>
      <c r="G76" s="269">
        <v>119</v>
      </c>
      <c r="H76" s="269">
        <v>97</v>
      </c>
      <c r="I76" s="269">
        <v>42</v>
      </c>
    </row>
    <row r="77" spans="4:9">
      <c r="D77" s="268" t="s">
        <v>18880</v>
      </c>
      <c r="E77" s="269">
        <v>109</v>
      </c>
      <c r="F77" s="269">
        <v>94</v>
      </c>
      <c r="G77" s="269">
        <v>164</v>
      </c>
      <c r="H77" s="269">
        <v>245</v>
      </c>
      <c r="I77" s="269">
        <v>116</v>
      </c>
    </row>
    <row r="78" spans="4:9">
      <c r="D78" s="268" t="s">
        <v>18881</v>
      </c>
      <c r="E78" s="269">
        <v>572</v>
      </c>
      <c r="F78" s="269">
        <v>581</v>
      </c>
      <c r="G78" s="269">
        <v>845</v>
      </c>
      <c r="H78" s="269">
        <v>1085</v>
      </c>
      <c r="I78" s="269">
        <v>638</v>
      </c>
    </row>
    <row r="79" spans="4:9">
      <c r="D79" s="268" t="s">
        <v>18882</v>
      </c>
      <c r="E79" s="269">
        <v>78</v>
      </c>
      <c r="F79" s="269">
        <v>57</v>
      </c>
      <c r="G79" s="269">
        <v>46</v>
      </c>
      <c r="H79" s="269">
        <v>42</v>
      </c>
      <c r="I79" s="269">
        <v>30</v>
      </c>
    </row>
    <row r="80" spans="4:9">
      <c r="D80" s="268" t="s">
        <v>18883</v>
      </c>
      <c r="E80" s="269">
        <v>251</v>
      </c>
      <c r="F80" s="269">
        <v>136</v>
      </c>
      <c r="G80" s="269">
        <v>159</v>
      </c>
      <c r="H80" s="269">
        <v>195</v>
      </c>
      <c r="I80" s="269">
        <v>93</v>
      </c>
    </row>
    <row r="81" spans="3:9">
      <c r="D81" s="268" t="s">
        <v>18884</v>
      </c>
      <c r="E81" s="269">
        <v>34</v>
      </c>
      <c r="F81" s="269">
        <v>25</v>
      </c>
      <c r="G81" s="269">
        <v>59</v>
      </c>
      <c r="H81" s="269">
        <v>83</v>
      </c>
      <c r="I81" s="269">
        <v>29</v>
      </c>
    </row>
    <row r="82" spans="3:9">
      <c r="D82" s="268" t="s">
        <v>18885</v>
      </c>
      <c r="E82" s="269">
        <v>882</v>
      </c>
      <c r="F82" s="269">
        <v>1615</v>
      </c>
      <c r="G82" s="269">
        <v>1113</v>
      </c>
      <c r="H82" s="269">
        <v>1585</v>
      </c>
      <c r="I82" s="269">
        <v>1411</v>
      </c>
    </row>
    <row r="83" spans="3:9">
      <c r="D83" s="268" t="s">
        <v>18886</v>
      </c>
      <c r="E83" s="269">
        <v>35</v>
      </c>
      <c r="F83" s="269">
        <v>41</v>
      </c>
      <c r="G83" s="269">
        <v>69</v>
      </c>
      <c r="H83" s="269">
        <v>60</v>
      </c>
      <c r="I83" s="269">
        <v>55</v>
      </c>
    </row>
    <row r="84" spans="3:9">
      <c r="D84" s="268" t="s">
        <v>18887</v>
      </c>
      <c r="E84" s="269">
        <v>264</v>
      </c>
      <c r="F84" s="269">
        <v>312</v>
      </c>
      <c r="G84" s="269">
        <v>640</v>
      </c>
      <c r="H84" s="269">
        <v>677</v>
      </c>
      <c r="I84" s="269">
        <v>419</v>
      </c>
    </row>
    <row r="85" spans="3:9">
      <c r="D85" s="268" t="s">
        <v>18888</v>
      </c>
      <c r="E85" s="269">
        <v>87</v>
      </c>
      <c r="F85" s="269">
        <v>2</v>
      </c>
      <c r="G85" s="269">
        <v>6</v>
      </c>
      <c r="H85" s="269">
        <v>21</v>
      </c>
      <c r="I85" s="269">
        <v>17</v>
      </c>
    </row>
    <row r="86" spans="3:9">
      <c r="D86" s="268" t="s">
        <v>18889</v>
      </c>
      <c r="E86" s="269">
        <v>474</v>
      </c>
      <c r="F86" s="269">
        <v>1007</v>
      </c>
      <c r="G86" s="269">
        <v>1591</v>
      </c>
      <c r="H86" s="269">
        <v>1654</v>
      </c>
      <c r="I86" s="269">
        <v>1235</v>
      </c>
    </row>
    <row r="87" spans="3:9">
      <c r="D87" s="268" t="s">
        <v>18890</v>
      </c>
      <c r="E87" s="269">
        <v>152</v>
      </c>
      <c r="F87" s="269">
        <v>214</v>
      </c>
      <c r="G87" s="269">
        <v>328</v>
      </c>
      <c r="H87" s="269">
        <v>293</v>
      </c>
      <c r="I87" s="269">
        <v>163</v>
      </c>
    </row>
    <row r="88" spans="3:9">
      <c r="D88" s="268" t="s">
        <v>18891</v>
      </c>
      <c r="E88" s="269">
        <v>540</v>
      </c>
      <c r="F88" s="269">
        <v>2513</v>
      </c>
      <c r="G88" s="269">
        <v>3198</v>
      </c>
      <c r="H88" s="269">
        <v>3101</v>
      </c>
      <c r="I88" s="269">
        <v>1868</v>
      </c>
    </row>
    <row r="89" spans="3:9">
      <c r="D89" s="268" t="s">
        <v>18892</v>
      </c>
      <c r="E89" s="269">
        <v>67</v>
      </c>
      <c r="F89" s="269">
        <v>66</v>
      </c>
      <c r="G89" s="269">
        <v>148</v>
      </c>
      <c r="H89" s="269">
        <v>180</v>
      </c>
      <c r="I89" s="269">
        <v>107</v>
      </c>
    </row>
    <row r="90" spans="3:9">
      <c r="D90" s="268" t="s">
        <v>18893</v>
      </c>
      <c r="E90" s="269">
        <v>0</v>
      </c>
      <c r="F90" s="269">
        <v>0</v>
      </c>
      <c r="G90" s="269">
        <v>0</v>
      </c>
      <c r="H90" s="269">
        <v>0</v>
      </c>
      <c r="I90" s="269">
        <v>0</v>
      </c>
    </row>
    <row r="91" spans="3:9">
      <c r="C91" s="268" t="s">
        <v>18896</v>
      </c>
      <c r="D91" s="268" t="s">
        <v>18864</v>
      </c>
      <c r="E91" s="269">
        <v>99</v>
      </c>
      <c r="F91" s="269">
        <v>360</v>
      </c>
      <c r="G91" s="269">
        <v>753</v>
      </c>
      <c r="H91" s="269">
        <v>740</v>
      </c>
      <c r="I91" s="269">
        <v>546</v>
      </c>
    </row>
    <row r="92" spans="3:9">
      <c r="D92" s="268" t="s">
        <v>18865</v>
      </c>
      <c r="E92" s="269">
        <v>3082</v>
      </c>
      <c r="F92" s="269">
        <v>4256</v>
      </c>
      <c r="G92" s="269">
        <v>9396</v>
      </c>
      <c r="H92" s="269">
        <v>7645</v>
      </c>
      <c r="I92" s="269">
        <v>2835</v>
      </c>
    </row>
    <row r="93" spans="3:9">
      <c r="D93" s="268" t="s">
        <v>18867</v>
      </c>
      <c r="E93" s="269">
        <v>1359</v>
      </c>
      <c r="F93" s="269">
        <v>1808</v>
      </c>
      <c r="G93" s="269">
        <v>2289</v>
      </c>
      <c r="H93" s="269">
        <v>1701</v>
      </c>
      <c r="I93" s="269">
        <v>562</v>
      </c>
    </row>
    <row r="94" spans="3:9">
      <c r="D94" s="268" t="s">
        <v>18869</v>
      </c>
      <c r="E94" s="269">
        <v>495</v>
      </c>
      <c r="F94" s="269">
        <v>449</v>
      </c>
      <c r="G94" s="269">
        <v>350</v>
      </c>
      <c r="H94" s="269">
        <v>278</v>
      </c>
      <c r="I94" s="269">
        <v>117</v>
      </c>
    </row>
    <row r="95" spans="3:9">
      <c r="D95" s="268" t="s">
        <v>160</v>
      </c>
      <c r="E95" s="269">
        <v>0</v>
      </c>
      <c r="F95" s="269">
        <v>8</v>
      </c>
      <c r="G95" s="269">
        <v>13</v>
      </c>
      <c r="H95" s="269">
        <v>5</v>
      </c>
      <c r="I95" s="269">
        <v>1</v>
      </c>
    </row>
    <row r="96" spans="3:9">
      <c r="D96" s="268" t="s">
        <v>162</v>
      </c>
      <c r="E96" s="269">
        <v>34</v>
      </c>
      <c r="F96" s="269">
        <v>48</v>
      </c>
      <c r="G96" s="269">
        <v>37</v>
      </c>
      <c r="H96" s="269">
        <v>28</v>
      </c>
      <c r="I96" s="269">
        <v>18</v>
      </c>
    </row>
    <row r="97" spans="4:9">
      <c r="D97" s="268" t="s">
        <v>18871</v>
      </c>
      <c r="E97" s="269">
        <v>6</v>
      </c>
      <c r="F97" s="269">
        <v>12</v>
      </c>
      <c r="G97" s="269">
        <v>31</v>
      </c>
      <c r="H97" s="269">
        <v>12</v>
      </c>
      <c r="I97" s="269">
        <v>8</v>
      </c>
    </row>
    <row r="98" spans="4:9">
      <c r="D98" s="268" t="s">
        <v>18872</v>
      </c>
      <c r="E98" s="269">
        <v>119</v>
      </c>
      <c r="F98" s="269">
        <v>320</v>
      </c>
      <c r="G98" s="269">
        <v>707</v>
      </c>
      <c r="H98" s="269">
        <v>727</v>
      </c>
      <c r="I98" s="269">
        <v>454</v>
      </c>
    </row>
    <row r="99" spans="4:9">
      <c r="D99" s="268" t="s">
        <v>18873</v>
      </c>
      <c r="E99" s="269">
        <v>64</v>
      </c>
      <c r="F99" s="269">
        <v>59</v>
      </c>
      <c r="G99" s="269">
        <v>85</v>
      </c>
      <c r="H99" s="269">
        <v>111</v>
      </c>
      <c r="I99" s="269">
        <v>42</v>
      </c>
    </row>
    <row r="100" spans="4:9">
      <c r="D100" s="268" t="s">
        <v>18874</v>
      </c>
      <c r="E100" s="269">
        <v>6</v>
      </c>
      <c r="F100" s="269">
        <v>9</v>
      </c>
      <c r="G100" s="269">
        <v>12</v>
      </c>
      <c r="H100" s="269">
        <v>5</v>
      </c>
      <c r="I100" s="269">
        <v>2</v>
      </c>
    </row>
    <row r="101" spans="4:9">
      <c r="D101" s="268" t="s">
        <v>18875</v>
      </c>
      <c r="E101" s="269">
        <v>7</v>
      </c>
      <c r="F101" s="269">
        <v>12</v>
      </c>
      <c r="G101" s="269">
        <v>21</v>
      </c>
      <c r="H101" s="269">
        <v>10</v>
      </c>
      <c r="I101" s="269">
        <v>4</v>
      </c>
    </row>
    <row r="102" spans="4:9">
      <c r="D102" s="268" t="s">
        <v>18876</v>
      </c>
      <c r="E102" s="269">
        <v>11</v>
      </c>
      <c r="F102" s="269">
        <v>14</v>
      </c>
      <c r="G102" s="269">
        <v>10</v>
      </c>
      <c r="H102" s="269">
        <v>10</v>
      </c>
      <c r="I102" s="269">
        <v>8</v>
      </c>
    </row>
    <row r="103" spans="4:9">
      <c r="D103" s="268" t="s">
        <v>18877</v>
      </c>
      <c r="E103" s="269">
        <v>173</v>
      </c>
      <c r="F103" s="269">
        <v>130</v>
      </c>
      <c r="G103" s="269">
        <v>272</v>
      </c>
      <c r="H103" s="269">
        <v>189</v>
      </c>
      <c r="I103" s="269">
        <v>90</v>
      </c>
    </row>
    <row r="104" spans="4:9">
      <c r="D104" s="268" t="s">
        <v>18878</v>
      </c>
      <c r="E104" s="269">
        <v>27</v>
      </c>
      <c r="F104" s="269">
        <v>37</v>
      </c>
      <c r="G104" s="269">
        <v>70</v>
      </c>
      <c r="H104" s="269">
        <v>29</v>
      </c>
      <c r="I104" s="269">
        <v>25</v>
      </c>
    </row>
    <row r="105" spans="4:9">
      <c r="D105" s="268" t="s">
        <v>18879</v>
      </c>
      <c r="E105" s="269">
        <v>2</v>
      </c>
      <c r="F105" s="269">
        <v>4</v>
      </c>
      <c r="G105" s="269">
        <v>11</v>
      </c>
      <c r="H105" s="269">
        <v>2</v>
      </c>
      <c r="I105" s="269">
        <v>3</v>
      </c>
    </row>
    <row r="106" spans="4:9">
      <c r="D106" s="268" t="s">
        <v>18880</v>
      </c>
      <c r="E106" s="269">
        <v>13</v>
      </c>
      <c r="F106" s="269">
        <v>10</v>
      </c>
      <c r="G106" s="269">
        <v>18</v>
      </c>
      <c r="H106" s="269">
        <v>15</v>
      </c>
      <c r="I106" s="269">
        <v>15</v>
      </c>
    </row>
    <row r="107" spans="4:9">
      <c r="D107" s="268" t="s">
        <v>18881</v>
      </c>
      <c r="E107" s="269">
        <v>43</v>
      </c>
      <c r="F107" s="269">
        <v>41</v>
      </c>
      <c r="G107" s="269">
        <v>58</v>
      </c>
      <c r="H107" s="269">
        <v>40</v>
      </c>
      <c r="I107" s="269">
        <v>22</v>
      </c>
    </row>
    <row r="108" spans="4:9">
      <c r="D108" s="268" t="s">
        <v>18882</v>
      </c>
      <c r="E108" s="269">
        <v>3</v>
      </c>
      <c r="F108" s="269">
        <v>2</v>
      </c>
      <c r="G108" s="269">
        <v>4</v>
      </c>
      <c r="H108" s="269">
        <v>2</v>
      </c>
      <c r="I108" s="269">
        <v>4</v>
      </c>
    </row>
    <row r="109" spans="4:9">
      <c r="D109" s="268" t="s">
        <v>18883</v>
      </c>
      <c r="E109" s="269">
        <v>53</v>
      </c>
      <c r="F109" s="269">
        <v>42</v>
      </c>
      <c r="G109" s="269">
        <v>27</v>
      </c>
      <c r="H109" s="269">
        <v>17</v>
      </c>
      <c r="I109" s="269">
        <v>7</v>
      </c>
    </row>
    <row r="110" spans="4:9">
      <c r="D110" s="268" t="s">
        <v>18884</v>
      </c>
      <c r="E110" s="269">
        <v>4</v>
      </c>
      <c r="F110" s="269">
        <v>7</v>
      </c>
      <c r="G110" s="269">
        <v>12</v>
      </c>
      <c r="H110" s="269">
        <v>5</v>
      </c>
      <c r="I110" s="269">
        <v>2</v>
      </c>
    </row>
    <row r="111" spans="4:9">
      <c r="D111" s="268" t="s">
        <v>18885</v>
      </c>
      <c r="E111" s="269">
        <v>422</v>
      </c>
      <c r="F111" s="269">
        <v>755</v>
      </c>
      <c r="G111" s="269">
        <v>465</v>
      </c>
      <c r="H111" s="269">
        <v>487</v>
      </c>
      <c r="I111" s="269">
        <v>433</v>
      </c>
    </row>
    <row r="112" spans="4:9">
      <c r="D112" s="268" t="s">
        <v>18886</v>
      </c>
      <c r="E112" s="269">
        <v>2</v>
      </c>
      <c r="F112" s="269">
        <v>4</v>
      </c>
      <c r="G112" s="269">
        <v>12</v>
      </c>
      <c r="H112" s="269">
        <v>5</v>
      </c>
      <c r="I112" s="269">
        <v>1</v>
      </c>
    </row>
    <row r="113" spans="3:9">
      <c r="D113" s="268" t="s">
        <v>18887</v>
      </c>
      <c r="E113" s="269">
        <v>8</v>
      </c>
      <c r="F113" s="269">
        <v>10</v>
      </c>
      <c r="G113" s="269">
        <v>16</v>
      </c>
      <c r="H113" s="269">
        <v>18</v>
      </c>
      <c r="I113" s="269">
        <v>4</v>
      </c>
    </row>
    <row r="114" spans="3:9">
      <c r="D114" s="268" t="s">
        <v>18888</v>
      </c>
      <c r="E114" s="269">
        <v>14</v>
      </c>
      <c r="F114" s="269">
        <v>0</v>
      </c>
      <c r="G114" s="269">
        <v>0</v>
      </c>
      <c r="H114" s="269">
        <v>1</v>
      </c>
      <c r="I114" s="269">
        <v>0</v>
      </c>
    </row>
    <row r="115" spans="3:9">
      <c r="D115" s="268" t="s">
        <v>18889</v>
      </c>
      <c r="E115" s="269">
        <v>80</v>
      </c>
      <c r="F115" s="269">
        <v>160</v>
      </c>
      <c r="G115" s="269">
        <v>364</v>
      </c>
      <c r="H115" s="269">
        <v>308</v>
      </c>
      <c r="I115" s="269">
        <v>182</v>
      </c>
    </row>
    <row r="116" spans="3:9">
      <c r="D116" s="268" t="s">
        <v>18890</v>
      </c>
      <c r="E116" s="269">
        <v>179</v>
      </c>
      <c r="F116" s="269">
        <v>238</v>
      </c>
      <c r="G116" s="269">
        <v>339</v>
      </c>
      <c r="H116" s="269">
        <v>277</v>
      </c>
      <c r="I116" s="269">
        <v>101</v>
      </c>
    </row>
    <row r="117" spans="3:9">
      <c r="D117" s="268" t="s">
        <v>18891</v>
      </c>
      <c r="E117" s="269">
        <v>140</v>
      </c>
      <c r="F117" s="269">
        <v>292</v>
      </c>
      <c r="G117" s="269">
        <v>515</v>
      </c>
      <c r="H117" s="269">
        <v>394</v>
      </c>
      <c r="I117" s="269">
        <v>299</v>
      </c>
    </row>
    <row r="118" spans="3:9">
      <c r="D118" s="268" t="s">
        <v>18892</v>
      </c>
      <c r="E118" s="269">
        <v>27</v>
      </c>
      <c r="F118" s="269">
        <v>25</v>
      </c>
      <c r="G118" s="269">
        <v>19</v>
      </c>
      <c r="H118" s="269">
        <v>23</v>
      </c>
      <c r="I118" s="269">
        <v>10</v>
      </c>
    </row>
    <row r="119" spans="3:9">
      <c r="D119" s="268" t="s">
        <v>18893</v>
      </c>
      <c r="E119" s="269">
        <v>0</v>
      </c>
      <c r="F119" s="269">
        <v>0</v>
      </c>
      <c r="G119" s="269">
        <v>0</v>
      </c>
      <c r="H119" s="269">
        <v>0</v>
      </c>
      <c r="I119" s="269">
        <v>0</v>
      </c>
    </row>
    <row r="120" spans="3:9">
      <c r="C120" s="268" t="s">
        <v>18897</v>
      </c>
      <c r="D120" s="268" t="s">
        <v>18864</v>
      </c>
      <c r="E120" s="269">
        <v>282</v>
      </c>
      <c r="F120" s="269">
        <v>963</v>
      </c>
      <c r="G120" s="269">
        <v>1267</v>
      </c>
      <c r="H120" s="269">
        <v>1113</v>
      </c>
      <c r="I120" s="269">
        <v>573</v>
      </c>
    </row>
    <row r="121" spans="3:9">
      <c r="D121" s="268" t="s">
        <v>18865</v>
      </c>
      <c r="E121" s="269">
        <v>6746</v>
      </c>
      <c r="F121" s="269">
        <v>5516</v>
      </c>
      <c r="G121" s="269">
        <v>9123</v>
      </c>
      <c r="H121" s="269">
        <v>8184</v>
      </c>
      <c r="I121" s="269">
        <v>2721</v>
      </c>
    </row>
    <row r="122" spans="3:9">
      <c r="D122" s="268" t="s">
        <v>18867</v>
      </c>
      <c r="E122" s="269">
        <v>2299</v>
      </c>
      <c r="F122" s="269">
        <v>1212</v>
      </c>
      <c r="G122" s="269">
        <v>2187</v>
      </c>
      <c r="H122" s="269">
        <v>1907</v>
      </c>
      <c r="I122" s="269">
        <v>756</v>
      </c>
    </row>
    <row r="123" spans="3:9">
      <c r="D123" s="268" t="s">
        <v>18869</v>
      </c>
      <c r="E123" s="269">
        <v>4529</v>
      </c>
      <c r="F123" s="269">
        <v>1158</v>
      </c>
      <c r="G123" s="269">
        <v>2057</v>
      </c>
      <c r="H123" s="269">
        <v>1942</v>
      </c>
      <c r="I123" s="269">
        <v>673</v>
      </c>
    </row>
    <row r="124" spans="3:9">
      <c r="D124" s="268" t="s">
        <v>160</v>
      </c>
      <c r="E124" s="269">
        <v>17</v>
      </c>
      <c r="F124" s="269">
        <v>20</v>
      </c>
      <c r="G124" s="269">
        <v>51</v>
      </c>
      <c r="H124" s="269">
        <v>53</v>
      </c>
      <c r="I124" s="269">
        <v>10</v>
      </c>
    </row>
    <row r="125" spans="3:9">
      <c r="D125" s="268" t="s">
        <v>162</v>
      </c>
      <c r="E125" s="269">
        <v>245</v>
      </c>
      <c r="F125" s="269">
        <v>196</v>
      </c>
      <c r="G125" s="269">
        <v>380</v>
      </c>
      <c r="H125" s="269">
        <v>230</v>
      </c>
      <c r="I125" s="269">
        <v>137</v>
      </c>
    </row>
    <row r="126" spans="3:9">
      <c r="D126" s="268" t="s">
        <v>18871</v>
      </c>
      <c r="E126" s="269">
        <v>25</v>
      </c>
      <c r="F126" s="269">
        <v>27</v>
      </c>
      <c r="G126" s="269">
        <v>40</v>
      </c>
      <c r="H126" s="269">
        <v>33</v>
      </c>
      <c r="I126" s="269">
        <v>25</v>
      </c>
    </row>
    <row r="127" spans="3:9">
      <c r="D127" s="268" t="s">
        <v>18872</v>
      </c>
      <c r="E127" s="269">
        <v>170</v>
      </c>
      <c r="F127" s="269">
        <v>722</v>
      </c>
      <c r="G127" s="269">
        <v>657</v>
      </c>
      <c r="H127" s="269">
        <v>540</v>
      </c>
      <c r="I127" s="269">
        <v>219</v>
      </c>
    </row>
    <row r="128" spans="3:9">
      <c r="D128" s="268" t="s">
        <v>18873</v>
      </c>
      <c r="E128" s="269">
        <v>180</v>
      </c>
      <c r="F128" s="269">
        <v>151</v>
      </c>
      <c r="G128" s="269">
        <v>219</v>
      </c>
      <c r="H128" s="269">
        <v>164</v>
      </c>
      <c r="I128" s="269">
        <v>54</v>
      </c>
    </row>
    <row r="129" spans="4:9">
      <c r="D129" s="268" t="s">
        <v>18874</v>
      </c>
      <c r="E129" s="269">
        <v>31</v>
      </c>
      <c r="F129" s="269">
        <v>24</v>
      </c>
      <c r="G129" s="269">
        <v>41</v>
      </c>
      <c r="H129" s="269">
        <v>30</v>
      </c>
      <c r="I129" s="269">
        <v>18</v>
      </c>
    </row>
    <row r="130" spans="4:9">
      <c r="D130" s="268" t="s">
        <v>18875</v>
      </c>
      <c r="E130" s="269">
        <v>19</v>
      </c>
      <c r="F130" s="269">
        <v>22</v>
      </c>
      <c r="G130" s="269">
        <v>29</v>
      </c>
      <c r="H130" s="269">
        <v>15</v>
      </c>
      <c r="I130" s="269">
        <v>6</v>
      </c>
    </row>
    <row r="131" spans="4:9">
      <c r="D131" s="268" t="s">
        <v>18876</v>
      </c>
      <c r="E131" s="269">
        <v>53</v>
      </c>
      <c r="F131" s="269">
        <v>26</v>
      </c>
      <c r="G131" s="269">
        <v>34</v>
      </c>
      <c r="H131" s="269">
        <v>30</v>
      </c>
      <c r="I131" s="269">
        <v>16</v>
      </c>
    </row>
    <row r="132" spans="4:9">
      <c r="D132" s="268" t="s">
        <v>18877</v>
      </c>
      <c r="E132" s="269">
        <v>1128</v>
      </c>
      <c r="F132" s="269">
        <v>715</v>
      </c>
      <c r="G132" s="269">
        <v>1110</v>
      </c>
      <c r="H132" s="269">
        <v>943</v>
      </c>
      <c r="I132" s="269">
        <v>462</v>
      </c>
    </row>
    <row r="133" spans="4:9">
      <c r="D133" s="268" t="s">
        <v>18878</v>
      </c>
      <c r="E133" s="269">
        <v>194</v>
      </c>
      <c r="F133" s="269">
        <v>151</v>
      </c>
      <c r="G133" s="269">
        <v>268</v>
      </c>
      <c r="H133" s="269">
        <v>168</v>
      </c>
      <c r="I133" s="269">
        <v>147</v>
      </c>
    </row>
    <row r="134" spans="4:9">
      <c r="D134" s="268" t="s">
        <v>18879</v>
      </c>
      <c r="E134" s="269">
        <v>13</v>
      </c>
      <c r="F134" s="269">
        <v>6</v>
      </c>
      <c r="G134" s="269">
        <v>15</v>
      </c>
      <c r="H134" s="269">
        <v>5</v>
      </c>
      <c r="I134" s="269">
        <v>6</v>
      </c>
    </row>
    <row r="135" spans="4:9">
      <c r="D135" s="268" t="s">
        <v>18880</v>
      </c>
      <c r="E135" s="269">
        <v>262</v>
      </c>
      <c r="F135" s="269">
        <v>240</v>
      </c>
      <c r="G135" s="269">
        <v>293</v>
      </c>
      <c r="H135" s="269">
        <v>263</v>
      </c>
      <c r="I135" s="269">
        <v>150</v>
      </c>
    </row>
    <row r="136" spans="4:9">
      <c r="D136" s="268" t="s">
        <v>18881</v>
      </c>
      <c r="E136" s="269">
        <v>779</v>
      </c>
      <c r="F136" s="269">
        <v>469</v>
      </c>
      <c r="G136" s="269">
        <v>888</v>
      </c>
      <c r="H136" s="269">
        <v>827</v>
      </c>
      <c r="I136" s="269">
        <v>229</v>
      </c>
    </row>
    <row r="137" spans="4:9">
      <c r="D137" s="268" t="s">
        <v>18882</v>
      </c>
      <c r="E137" s="269">
        <v>120</v>
      </c>
      <c r="F137" s="269">
        <v>125</v>
      </c>
      <c r="G137" s="269">
        <v>129</v>
      </c>
      <c r="H137" s="269">
        <v>123</v>
      </c>
      <c r="I137" s="269">
        <v>35</v>
      </c>
    </row>
    <row r="138" spans="4:9">
      <c r="D138" s="268" t="s">
        <v>18883</v>
      </c>
      <c r="E138" s="269">
        <v>190</v>
      </c>
      <c r="F138" s="269">
        <v>92</v>
      </c>
      <c r="G138" s="269">
        <v>156</v>
      </c>
      <c r="H138" s="269">
        <v>160</v>
      </c>
      <c r="I138" s="269">
        <v>51</v>
      </c>
    </row>
    <row r="139" spans="4:9">
      <c r="D139" s="268" t="s">
        <v>18884</v>
      </c>
      <c r="E139" s="269">
        <v>40</v>
      </c>
      <c r="F139" s="269">
        <v>58</v>
      </c>
      <c r="G139" s="269">
        <v>56</v>
      </c>
      <c r="H139" s="269">
        <v>71</v>
      </c>
      <c r="I139" s="269">
        <v>15</v>
      </c>
    </row>
    <row r="140" spans="4:9">
      <c r="D140" s="268" t="s">
        <v>18885</v>
      </c>
      <c r="E140" s="269">
        <v>245</v>
      </c>
      <c r="F140" s="269">
        <v>234</v>
      </c>
      <c r="G140" s="269">
        <v>126</v>
      </c>
      <c r="H140" s="269">
        <v>173</v>
      </c>
      <c r="I140" s="269">
        <v>120</v>
      </c>
    </row>
    <row r="141" spans="4:9">
      <c r="D141" s="268" t="s">
        <v>18886</v>
      </c>
      <c r="E141" s="269">
        <v>13</v>
      </c>
      <c r="F141" s="269">
        <v>16</v>
      </c>
      <c r="G141" s="269">
        <v>46</v>
      </c>
      <c r="H141" s="269">
        <v>15</v>
      </c>
      <c r="I141" s="269">
        <v>20</v>
      </c>
    </row>
    <row r="142" spans="4:9">
      <c r="D142" s="268" t="s">
        <v>18887</v>
      </c>
      <c r="E142" s="269">
        <v>49</v>
      </c>
      <c r="F142" s="269">
        <v>30</v>
      </c>
      <c r="G142" s="269">
        <v>36</v>
      </c>
      <c r="H142" s="269">
        <v>50</v>
      </c>
      <c r="I142" s="269">
        <v>25</v>
      </c>
    </row>
    <row r="143" spans="4:9">
      <c r="D143" s="268" t="s">
        <v>18888</v>
      </c>
      <c r="E143" s="269">
        <v>9</v>
      </c>
      <c r="F143" s="269">
        <v>0</v>
      </c>
      <c r="G143" s="269">
        <v>0</v>
      </c>
      <c r="H143" s="269">
        <v>1</v>
      </c>
      <c r="I143" s="269">
        <v>0</v>
      </c>
    </row>
    <row r="144" spans="4:9">
      <c r="D144" s="268" t="s">
        <v>18889</v>
      </c>
      <c r="E144" s="269">
        <v>322</v>
      </c>
      <c r="F144" s="269">
        <v>271</v>
      </c>
      <c r="G144" s="269">
        <v>551</v>
      </c>
      <c r="H144" s="269">
        <v>517</v>
      </c>
      <c r="I144" s="269">
        <v>229</v>
      </c>
    </row>
    <row r="145" spans="3:9">
      <c r="D145" s="268" t="s">
        <v>18890</v>
      </c>
      <c r="E145" s="269">
        <v>169</v>
      </c>
      <c r="F145" s="269">
        <v>148</v>
      </c>
      <c r="G145" s="269">
        <v>196</v>
      </c>
      <c r="H145" s="269">
        <v>229</v>
      </c>
      <c r="I145" s="269">
        <v>77</v>
      </c>
    </row>
    <row r="146" spans="3:9">
      <c r="D146" s="268" t="s">
        <v>18891</v>
      </c>
      <c r="E146" s="269">
        <v>269</v>
      </c>
      <c r="F146" s="269">
        <v>489</v>
      </c>
      <c r="G146" s="269">
        <v>543</v>
      </c>
      <c r="H146" s="269">
        <v>362</v>
      </c>
      <c r="I146" s="269">
        <v>217</v>
      </c>
    </row>
    <row r="147" spans="3:9">
      <c r="D147" s="268" t="s">
        <v>18892</v>
      </c>
      <c r="E147" s="269">
        <v>54</v>
      </c>
      <c r="F147" s="269">
        <v>30</v>
      </c>
      <c r="G147" s="269">
        <v>65</v>
      </c>
      <c r="H147" s="269">
        <v>47</v>
      </c>
      <c r="I147" s="269">
        <v>24</v>
      </c>
    </row>
    <row r="148" spans="3:9">
      <c r="D148" s="268" t="s">
        <v>18893</v>
      </c>
      <c r="E148" s="269">
        <v>0</v>
      </c>
      <c r="F148" s="269">
        <v>0</v>
      </c>
      <c r="G148" s="269">
        <v>0</v>
      </c>
      <c r="H148" s="269">
        <v>0</v>
      </c>
      <c r="I148" s="269">
        <v>0</v>
      </c>
    </row>
    <row r="149" spans="3:9">
      <c r="C149" s="268" t="s">
        <v>18898</v>
      </c>
      <c r="D149" s="268" t="s">
        <v>18864</v>
      </c>
      <c r="E149" s="269">
        <v>21</v>
      </c>
      <c r="F149" s="269">
        <v>47</v>
      </c>
      <c r="G149" s="269">
        <v>123</v>
      </c>
      <c r="H149" s="269">
        <v>125</v>
      </c>
      <c r="I149" s="269">
        <v>97</v>
      </c>
    </row>
    <row r="150" spans="3:9">
      <c r="D150" s="268" t="s">
        <v>18865</v>
      </c>
      <c r="E150" s="269">
        <v>394</v>
      </c>
      <c r="F150" s="269">
        <v>406</v>
      </c>
      <c r="G150" s="269">
        <v>655</v>
      </c>
      <c r="H150" s="269">
        <v>617</v>
      </c>
      <c r="I150" s="269">
        <v>345</v>
      </c>
    </row>
    <row r="151" spans="3:9">
      <c r="D151" s="268" t="s">
        <v>18867</v>
      </c>
      <c r="E151" s="269">
        <v>129</v>
      </c>
      <c r="F151" s="269">
        <v>69</v>
      </c>
      <c r="G151" s="269">
        <v>78</v>
      </c>
      <c r="H151" s="269">
        <v>112</v>
      </c>
      <c r="I151" s="269">
        <v>21</v>
      </c>
    </row>
    <row r="152" spans="3:9">
      <c r="D152" s="268" t="s">
        <v>18869</v>
      </c>
      <c r="E152" s="269">
        <v>240</v>
      </c>
      <c r="F152" s="269">
        <v>73</v>
      </c>
      <c r="G152" s="269">
        <v>91</v>
      </c>
      <c r="H152" s="269">
        <v>103</v>
      </c>
      <c r="I152" s="269">
        <v>31</v>
      </c>
    </row>
    <row r="153" spans="3:9">
      <c r="D153" s="268" t="s">
        <v>160</v>
      </c>
      <c r="E153" s="269">
        <v>4</v>
      </c>
      <c r="F153" s="269">
        <v>1</v>
      </c>
      <c r="G153" s="269">
        <v>3</v>
      </c>
      <c r="H153" s="269">
        <v>20</v>
      </c>
      <c r="I153" s="269">
        <v>2</v>
      </c>
    </row>
    <row r="154" spans="3:9">
      <c r="D154" s="268" t="s">
        <v>162</v>
      </c>
      <c r="E154" s="269">
        <v>30</v>
      </c>
      <c r="F154" s="269">
        <v>5</v>
      </c>
      <c r="G154" s="269">
        <v>17</v>
      </c>
      <c r="H154" s="269">
        <v>20</v>
      </c>
      <c r="I154" s="269">
        <v>3</v>
      </c>
    </row>
    <row r="155" spans="3:9">
      <c r="D155" s="268" t="s">
        <v>18871</v>
      </c>
      <c r="E155" s="269">
        <v>3</v>
      </c>
      <c r="F155" s="269">
        <v>7</v>
      </c>
      <c r="G155" s="269">
        <v>9</v>
      </c>
      <c r="H155" s="269">
        <v>12</v>
      </c>
      <c r="I155" s="269">
        <v>8</v>
      </c>
    </row>
    <row r="156" spans="3:9">
      <c r="D156" s="268" t="s">
        <v>18872</v>
      </c>
      <c r="E156" s="269">
        <v>929</v>
      </c>
      <c r="F156" s="269">
        <v>3040</v>
      </c>
      <c r="G156" s="269">
        <v>5719</v>
      </c>
      <c r="H156" s="269">
        <v>5475</v>
      </c>
      <c r="I156" s="269">
        <v>5184</v>
      </c>
    </row>
    <row r="157" spans="3:9">
      <c r="D157" s="268" t="s">
        <v>18873</v>
      </c>
      <c r="E157" s="269">
        <v>445</v>
      </c>
      <c r="F157" s="269">
        <v>734</v>
      </c>
      <c r="G157" s="269">
        <v>1334</v>
      </c>
      <c r="H157" s="269">
        <v>1109</v>
      </c>
      <c r="I157" s="269">
        <v>753</v>
      </c>
    </row>
    <row r="158" spans="3:9">
      <c r="D158" s="268" t="s">
        <v>18874</v>
      </c>
      <c r="E158" s="269">
        <v>109</v>
      </c>
      <c r="F158" s="269">
        <v>75</v>
      </c>
      <c r="G158" s="269">
        <v>132</v>
      </c>
      <c r="H158" s="269">
        <v>54</v>
      </c>
      <c r="I158" s="269">
        <v>56</v>
      </c>
    </row>
    <row r="159" spans="3:9">
      <c r="D159" s="268" t="s">
        <v>18875</v>
      </c>
      <c r="E159" s="269">
        <v>74</v>
      </c>
      <c r="F159" s="269">
        <v>177</v>
      </c>
      <c r="G159" s="269">
        <v>171</v>
      </c>
      <c r="H159" s="269">
        <v>143</v>
      </c>
      <c r="I159" s="269">
        <v>87</v>
      </c>
    </row>
    <row r="160" spans="3:9">
      <c r="D160" s="268" t="s">
        <v>18876</v>
      </c>
      <c r="E160" s="269">
        <v>78</v>
      </c>
      <c r="F160" s="269">
        <v>108</v>
      </c>
      <c r="G160" s="269">
        <v>180</v>
      </c>
      <c r="H160" s="269">
        <v>109</v>
      </c>
      <c r="I160" s="269">
        <v>83</v>
      </c>
    </row>
    <row r="161" spans="4:9">
      <c r="D161" s="268" t="s">
        <v>18877</v>
      </c>
      <c r="E161" s="269">
        <v>436</v>
      </c>
      <c r="F161" s="269">
        <v>538</v>
      </c>
      <c r="G161" s="269">
        <v>907</v>
      </c>
      <c r="H161" s="269">
        <v>817</v>
      </c>
      <c r="I161" s="269">
        <v>388</v>
      </c>
    </row>
    <row r="162" spans="4:9">
      <c r="D162" s="268" t="s">
        <v>18878</v>
      </c>
      <c r="E162" s="269">
        <v>58</v>
      </c>
      <c r="F162" s="269">
        <v>16</v>
      </c>
      <c r="G162" s="269">
        <v>45</v>
      </c>
      <c r="H162" s="269">
        <v>34</v>
      </c>
      <c r="I162" s="269">
        <v>19</v>
      </c>
    </row>
    <row r="163" spans="4:9">
      <c r="D163" s="268" t="s">
        <v>18879</v>
      </c>
      <c r="E163" s="269">
        <v>31</v>
      </c>
      <c r="F163" s="269">
        <v>42</v>
      </c>
      <c r="G163" s="269">
        <v>54</v>
      </c>
      <c r="H163" s="269">
        <v>56</v>
      </c>
      <c r="I163" s="269">
        <v>14</v>
      </c>
    </row>
    <row r="164" spans="4:9">
      <c r="D164" s="268" t="s">
        <v>18880</v>
      </c>
      <c r="E164" s="269">
        <v>68</v>
      </c>
      <c r="F164" s="269">
        <v>19</v>
      </c>
      <c r="G164" s="269">
        <v>44</v>
      </c>
      <c r="H164" s="269">
        <v>56</v>
      </c>
      <c r="I164" s="269">
        <v>35</v>
      </c>
    </row>
    <row r="165" spans="4:9">
      <c r="D165" s="268" t="s">
        <v>18881</v>
      </c>
      <c r="E165" s="269">
        <v>132</v>
      </c>
      <c r="F165" s="269">
        <v>142</v>
      </c>
      <c r="G165" s="269">
        <v>56</v>
      </c>
      <c r="H165" s="269">
        <v>80</v>
      </c>
      <c r="I165" s="269">
        <v>25</v>
      </c>
    </row>
    <row r="166" spans="4:9">
      <c r="D166" s="268" t="s">
        <v>18882</v>
      </c>
      <c r="E166" s="269">
        <v>8</v>
      </c>
      <c r="F166" s="269">
        <v>3</v>
      </c>
      <c r="G166" s="269">
        <v>3</v>
      </c>
      <c r="H166" s="269">
        <v>2</v>
      </c>
      <c r="I166" s="269">
        <v>5</v>
      </c>
    </row>
    <row r="167" spans="4:9">
      <c r="D167" s="268" t="s">
        <v>18883</v>
      </c>
      <c r="E167" s="269">
        <v>30</v>
      </c>
      <c r="F167" s="269">
        <v>14</v>
      </c>
      <c r="G167" s="269">
        <v>12</v>
      </c>
      <c r="H167" s="269">
        <v>12</v>
      </c>
      <c r="I167" s="269">
        <v>3</v>
      </c>
    </row>
    <row r="168" spans="4:9">
      <c r="D168" s="268" t="s">
        <v>18884</v>
      </c>
      <c r="E168" s="269">
        <v>11</v>
      </c>
      <c r="F168" s="269">
        <v>5</v>
      </c>
      <c r="G168" s="269">
        <v>12</v>
      </c>
      <c r="H168" s="269">
        <v>8</v>
      </c>
      <c r="I168" s="269">
        <v>7</v>
      </c>
    </row>
    <row r="169" spans="4:9">
      <c r="D169" s="268" t="s">
        <v>18885</v>
      </c>
      <c r="E169" s="269">
        <v>60</v>
      </c>
      <c r="F169" s="269">
        <v>146</v>
      </c>
      <c r="G169" s="269">
        <v>66</v>
      </c>
      <c r="H169" s="269">
        <v>97</v>
      </c>
      <c r="I169" s="269">
        <v>74</v>
      </c>
    </row>
    <row r="170" spans="4:9">
      <c r="D170" s="268" t="s">
        <v>18886</v>
      </c>
      <c r="E170" s="269">
        <v>3</v>
      </c>
      <c r="F170" s="269">
        <v>4</v>
      </c>
      <c r="G170" s="269">
        <v>6</v>
      </c>
      <c r="H170" s="269">
        <v>7</v>
      </c>
      <c r="I170" s="269">
        <v>4</v>
      </c>
    </row>
    <row r="171" spans="4:9">
      <c r="D171" s="268" t="s">
        <v>18887</v>
      </c>
      <c r="E171" s="269">
        <v>128</v>
      </c>
      <c r="F171" s="269">
        <v>97</v>
      </c>
      <c r="G171" s="269">
        <v>79</v>
      </c>
      <c r="H171" s="269">
        <v>103</v>
      </c>
      <c r="I171" s="269">
        <v>42</v>
      </c>
    </row>
    <row r="172" spans="4:9">
      <c r="D172" s="268" t="s">
        <v>18888</v>
      </c>
      <c r="E172" s="269">
        <v>8</v>
      </c>
      <c r="F172" s="269">
        <v>0</v>
      </c>
      <c r="G172" s="269">
        <v>2</v>
      </c>
      <c r="H172" s="269">
        <v>2</v>
      </c>
      <c r="I172" s="269">
        <v>1</v>
      </c>
    </row>
    <row r="173" spans="4:9">
      <c r="D173" s="268" t="s">
        <v>18889</v>
      </c>
      <c r="E173" s="269">
        <v>69</v>
      </c>
      <c r="F173" s="269">
        <v>203</v>
      </c>
      <c r="G173" s="269">
        <v>364</v>
      </c>
      <c r="H173" s="269">
        <v>347</v>
      </c>
      <c r="I173" s="269">
        <v>263</v>
      </c>
    </row>
    <row r="174" spans="4:9">
      <c r="D174" s="268" t="s">
        <v>18890</v>
      </c>
      <c r="E174" s="269">
        <v>230</v>
      </c>
      <c r="F174" s="269">
        <v>424</v>
      </c>
      <c r="G174" s="269">
        <v>632</v>
      </c>
      <c r="H174" s="269">
        <v>559</v>
      </c>
      <c r="I174" s="269">
        <v>296</v>
      </c>
    </row>
    <row r="175" spans="4:9">
      <c r="D175" s="268" t="s">
        <v>18891</v>
      </c>
      <c r="E175" s="269">
        <v>201</v>
      </c>
      <c r="F175" s="269">
        <v>779</v>
      </c>
      <c r="G175" s="269">
        <v>1127</v>
      </c>
      <c r="H175" s="269">
        <v>1112</v>
      </c>
      <c r="I175" s="269">
        <v>965</v>
      </c>
    </row>
    <row r="176" spans="4:9">
      <c r="D176" s="268" t="s">
        <v>18892</v>
      </c>
      <c r="E176" s="269">
        <v>19</v>
      </c>
      <c r="F176" s="269">
        <v>21</v>
      </c>
      <c r="G176" s="269">
        <v>35</v>
      </c>
      <c r="H176" s="269">
        <v>45</v>
      </c>
      <c r="I176" s="269">
        <v>23</v>
      </c>
    </row>
    <row r="177" spans="3:9">
      <c r="D177" s="268" t="s">
        <v>18893</v>
      </c>
      <c r="E177" s="269">
        <v>0</v>
      </c>
      <c r="F177" s="269">
        <v>0</v>
      </c>
      <c r="G177" s="269">
        <v>0</v>
      </c>
      <c r="H177" s="269">
        <v>0</v>
      </c>
      <c r="I177" s="269">
        <v>0</v>
      </c>
    </row>
    <row r="178" spans="3:9">
      <c r="C178" s="268" t="s">
        <v>18899</v>
      </c>
      <c r="D178" s="268" t="s">
        <v>18864</v>
      </c>
      <c r="E178" s="269">
        <v>129</v>
      </c>
      <c r="F178" s="269">
        <v>194</v>
      </c>
      <c r="G178" s="269">
        <v>295</v>
      </c>
      <c r="H178" s="269">
        <v>168</v>
      </c>
      <c r="I178" s="269">
        <v>52</v>
      </c>
    </row>
    <row r="179" spans="3:9">
      <c r="D179" s="268" t="s">
        <v>18865</v>
      </c>
      <c r="E179" s="269">
        <v>390</v>
      </c>
      <c r="F179" s="269">
        <v>707</v>
      </c>
      <c r="G179" s="269">
        <v>920</v>
      </c>
      <c r="H179" s="269">
        <v>388</v>
      </c>
      <c r="I179" s="269">
        <v>108</v>
      </c>
    </row>
    <row r="180" spans="3:9">
      <c r="D180" s="268" t="s">
        <v>18867</v>
      </c>
      <c r="E180" s="269">
        <v>30</v>
      </c>
      <c r="F180" s="269">
        <v>25</v>
      </c>
      <c r="G180" s="269">
        <v>57</v>
      </c>
      <c r="H180" s="269">
        <v>13</v>
      </c>
      <c r="I180" s="269">
        <v>2</v>
      </c>
    </row>
    <row r="181" spans="3:9">
      <c r="D181" s="268" t="s">
        <v>18869</v>
      </c>
      <c r="E181" s="269">
        <v>10</v>
      </c>
      <c r="F181" s="269">
        <v>5</v>
      </c>
      <c r="G181" s="269">
        <v>6</v>
      </c>
      <c r="H181" s="269">
        <v>3</v>
      </c>
      <c r="I181" s="269">
        <v>0</v>
      </c>
    </row>
    <row r="182" spans="3:9">
      <c r="D182" s="268" t="s">
        <v>160</v>
      </c>
      <c r="E182" s="269">
        <v>0</v>
      </c>
      <c r="F182" s="269">
        <v>0</v>
      </c>
      <c r="G182" s="269">
        <v>0</v>
      </c>
      <c r="H182" s="269">
        <v>0</v>
      </c>
      <c r="I182" s="269">
        <v>0</v>
      </c>
    </row>
    <row r="183" spans="3:9">
      <c r="D183" s="268" t="s">
        <v>162</v>
      </c>
      <c r="E183" s="269">
        <v>1</v>
      </c>
      <c r="F183" s="269">
        <v>1</v>
      </c>
      <c r="G183" s="269">
        <v>1</v>
      </c>
      <c r="H183" s="269">
        <v>1</v>
      </c>
      <c r="I183" s="269">
        <v>0</v>
      </c>
    </row>
    <row r="184" spans="3:9">
      <c r="D184" s="268" t="s">
        <v>18871</v>
      </c>
      <c r="E184" s="269">
        <v>6</v>
      </c>
      <c r="F184" s="269">
        <v>9</v>
      </c>
      <c r="G184" s="269">
        <v>9</v>
      </c>
      <c r="H184" s="269">
        <v>6</v>
      </c>
      <c r="I184" s="269">
        <v>3</v>
      </c>
    </row>
    <row r="185" spans="3:9">
      <c r="D185" s="268" t="s">
        <v>18872</v>
      </c>
      <c r="E185" s="269">
        <v>176</v>
      </c>
      <c r="F185" s="269">
        <v>189</v>
      </c>
      <c r="G185" s="269">
        <v>214</v>
      </c>
      <c r="H185" s="269">
        <v>126</v>
      </c>
      <c r="I185" s="269">
        <v>32</v>
      </c>
    </row>
    <row r="186" spans="3:9">
      <c r="D186" s="268" t="s">
        <v>18873</v>
      </c>
      <c r="E186" s="269">
        <v>6</v>
      </c>
      <c r="F186" s="269">
        <v>6</v>
      </c>
      <c r="G186" s="269">
        <v>8</v>
      </c>
      <c r="H186" s="269">
        <v>6</v>
      </c>
      <c r="I186" s="269">
        <v>1</v>
      </c>
    </row>
    <row r="187" spans="3:9">
      <c r="D187" s="268" t="s">
        <v>18874</v>
      </c>
      <c r="E187" s="269">
        <v>0</v>
      </c>
      <c r="F187" s="269">
        <v>0</v>
      </c>
      <c r="G187" s="269">
        <v>0</v>
      </c>
      <c r="H187" s="269">
        <v>0</v>
      </c>
      <c r="I187" s="269">
        <v>0</v>
      </c>
    </row>
    <row r="188" spans="3:9">
      <c r="D188" s="268" t="s">
        <v>18875</v>
      </c>
      <c r="E188" s="269">
        <v>4</v>
      </c>
      <c r="F188" s="269">
        <v>7</v>
      </c>
      <c r="G188" s="269">
        <v>9</v>
      </c>
      <c r="H188" s="269">
        <v>4</v>
      </c>
      <c r="I188" s="269">
        <v>1</v>
      </c>
    </row>
    <row r="189" spans="3:9">
      <c r="D189" s="268" t="s">
        <v>18876</v>
      </c>
      <c r="E189" s="269">
        <v>2</v>
      </c>
      <c r="F189" s="269">
        <v>1</v>
      </c>
      <c r="G189" s="269">
        <v>2</v>
      </c>
      <c r="H189" s="269">
        <v>1</v>
      </c>
      <c r="I189" s="269">
        <v>1</v>
      </c>
    </row>
    <row r="190" spans="3:9">
      <c r="D190" s="268" t="s">
        <v>18877</v>
      </c>
      <c r="E190" s="269">
        <v>21</v>
      </c>
      <c r="F190" s="269">
        <v>11</v>
      </c>
      <c r="G190" s="269">
        <v>21</v>
      </c>
      <c r="H190" s="269">
        <v>12</v>
      </c>
      <c r="I190" s="269">
        <v>3</v>
      </c>
    </row>
    <row r="191" spans="3:9">
      <c r="D191" s="268" t="s">
        <v>18878</v>
      </c>
      <c r="E191" s="269">
        <v>14</v>
      </c>
      <c r="F191" s="269">
        <v>17</v>
      </c>
      <c r="G191" s="269">
        <v>18</v>
      </c>
      <c r="H191" s="269">
        <v>8</v>
      </c>
      <c r="I191" s="269">
        <v>6</v>
      </c>
    </row>
    <row r="192" spans="3:9">
      <c r="D192" s="268" t="s">
        <v>18879</v>
      </c>
      <c r="E192" s="269">
        <v>1</v>
      </c>
      <c r="F192" s="269">
        <v>0</v>
      </c>
      <c r="G192" s="269">
        <v>1</v>
      </c>
      <c r="H192" s="269">
        <v>1</v>
      </c>
      <c r="I192" s="269">
        <v>0</v>
      </c>
    </row>
    <row r="193" spans="3:9">
      <c r="D193" s="268" t="s">
        <v>18880</v>
      </c>
      <c r="E193" s="269">
        <v>10</v>
      </c>
      <c r="F193" s="269">
        <v>9</v>
      </c>
      <c r="G193" s="269">
        <v>22</v>
      </c>
      <c r="H193" s="269">
        <v>17</v>
      </c>
      <c r="I193" s="269">
        <v>8</v>
      </c>
    </row>
    <row r="194" spans="3:9">
      <c r="D194" s="268" t="s">
        <v>18881</v>
      </c>
      <c r="E194" s="269">
        <v>9</v>
      </c>
      <c r="F194" s="269">
        <v>3</v>
      </c>
      <c r="G194" s="269">
        <v>8</v>
      </c>
      <c r="H194" s="269">
        <v>4</v>
      </c>
      <c r="I194" s="269">
        <v>2</v>
      </c>
    </row>
    <row r="195" spans="3:9">
      <c r="D195" s="268" t="s">
        <v>18882</v>
      </c>
      <c r="E195" s="269">
        <v>0</v>
      </c>
      <c r="F195" s="269">
        <v>0</v>
      </c>
      <c r="G195" s="269">
        <v>0</v>
      </c>
      <c r="H195" s="269">
        <v>0</v>
      </c>
      <c r="I195" s="269">
        <v>0</v>
      </c>
    </row>
    <row r="196" spans="3:9">
      <c r="D196" s="268" t="s">
        <v>18883</v>
      </c>
      <c r="E196" s="269">
        <v>3</v>
      </c>
      <c r="F196" s="269">
        <v>1</v>
      </c>
      <c r="G196" s="269">
        <v>1</v>
      </c>
      <c r="H196" s="269">
        <v>0</v>
      </c>
      <c r="I196" s="269">
        <v>0</v>
      </c>
    </row>
    <row r="197" spans="3:9">
      <c r="D197" s="268" t="s">
        <v>18884</v>
      </c>
      <c r="E197" s="269">
        <v>12</v>
      </c>
      <c r="F197" s="269">
        <v>1</v>
      </c>
      <c r="G197" s="269">
        <v>1</v>
      </c>
      <c r="H197" s="269">
        <v>0</v>
      </c>
      <c r="I197" s="269">
        <v>0</v>
      </c>
    </row>
    <row r="198" spans="3:9">
      <c r="D198" s="268" t="s">
        <v>18885</v>
      </c>
      <c r="E198" s="269">
        <v>87</v>
      </c>
      <c r="F198" s="269">
        <v>127</v>
      </c>
      <c r="G198" s="269">
        <v>258</v>
      </c>
      <c r="H198" s="269">
        <v>274</v>
      </c>
      <c r="I198" s="269">
        <v>68</v>
      </c>
    </row>
    <row r="199" spans="3:9">
      <c r="D199" s="268" t="s">
        <v>18886</v>
      </c>
      <c r="E199" s="269">
        <v>2</v>
      </c>
      <c r="F199" s="269">
        <v>3</v>
      </c>
      <c r="G199" s="269">
        <v>9</v>
      </c>
      <c r="H199" s="269">
        <v>4</v>
      </c>
      <c r="I199" s="269">
        <v>1</v>
      </c>
    </row>
    <row r="200" spans="3:9">
      <c r="D200" s="268" t="s">
        <v>18887</v>
      </c>
      <c r="E200" s="269">
        <v>5</v>
      </c>
      <c r="F200" s="269">
        <v>1</v>
      </c>
      <c r="G200" s="269">
        <v>3</v>
      </c>
      <c r="H200" s="269">
        <v>3</v>
      </c>
      <c r="I200" s="269">
        <v>0</v>
      </c>
    </row>
    <row r="201" spans="3:9">
      <c r="D201" s="268" t="s">
        <v>18888</v>
      </c>
      <c r="E201" s="269">
        <v>0</v>
      </c>
      <c r="F201" s="269">
        <v>0</v>
      </c>
      <c r="G201" s="269">
        <v>0</v>
      </c>
      <c r="H201" s="269">
        <v>0</v>
      </c>
      <c r="I201" s="269">
        <v>0</v>
      </c>
    </row>
    <row r="202" spans="3:9">
      <c r="D202" s="268" t="s">
        <v>18889</v>
      </c>
      <c r="E202" s="269">
        <v>14</v>
      </c>
      <c r="F202" s="269">
        <v>24</v>
      </c>
      <c r="G202" s="269">
        <v>42</v>
      </c>
      <c r="H202" s="269">
        <v>25</v>
      </c>
      <c r="I202" s="269">
        <v>9</v>
      </c>
    </row>
    <row r="203" spans="3:9">
      <c r="D203" s="268" t="s">
        <v>18890</v>
      </c>
      <c r="E203" s="269">
        <v>4</v>
      </c>
      <c r="F203" s="269">
        <v>6</v>
      </c>
      <c r="G203" s="269">
        <v>8</v>
      </c>
      <c r="H203" s="269">
        <v>4</v>
      </c>
      <c r="I203" s="269">
        <v>2</v>
      </c>
    </row>
    <row r="204" spans="3:9">
      <c r="D204" s="268" t="s">
        <v>18891</v>
      </c>
      <c r="E204" s="269">
        <v>61</v>
      </c>
      <c r="F204" s="269">
        <v>149</v>
      </c>
      <c r="G204" s="269">
        <v>183</v>
      </c>
      <c r="H204" s="269">
        <v>80</v>
      </c>
      <c r="I204" s="269">
        <v>16</v>
      </c>
    </row>
    <row r="205" spans="3:9">
      <c r="D205" s="268" t="s">
        <v>18892</v>
      </c>
      <c r="E205" s="269">
        <v>7</v>
      </c>
      <c r="F205" s="269">
        <v>5</v>
      </c>
      <c r="G205" s="269">
        <v>11</v>
      </c>
      <c r="H205" s="269">
        <v>6</v>
      </c>
      <c r="I205" s="269">
        <v>4</v>
      </c>
    </row>
    <row r="206" spans="3:9">
      <c r="D206" s="268" t="s">
        <v>18893</v>
      </c>
      <c r="E206" s="269">
        <v>0</v>
      </c>
      <c r="F206" s="269">
        <v>0</v>
      </c>
      <c r="G206" s="269">
        <v>0</v>
      </c>
      <c r="H206" s="269">
        <v>0</v>
      </c>
      <c r="I206" s="269">
        <v>0</v>
      </c>
    </row>
    <row r="207" spans="3:9">
      <c r="C207" s="268" t="s">
        <v>18900</v>
      </c>
      <c r="D207" s="268" t="s">
        <v>18864</v>
      </c>
      <c r="E207" s="269">
        <v>10</v>
      </c>
      <c r="F207" s="269">
        <v>30</v>
      </c>
      <c r="G207" s="269">
        <v>65</v>
      </c>
      <c r="H207" s="269">
        <v>57</v>
      </c>
      <c r="I207" s="269">
        <v>50</v>
      </c>
    </row>
    <row r="208" spans="3:9">
      <c r="D208" s="268" t="s">
        <v>18865</v>
      </c>
      <c r="E208" s="269">
        <v>221</v>
      </c>
      <c r="F208" s="269">
        <v>254</v>
      </c>
      <c r="G208" s="269">
        <v>367</v>
      </c>
      <c r="H208" s="269">
        <v>299</v>
      </c>
      <c r="I208" s="269">
        <v>201</v>
      </c>
    </row>
    <row r="209" spans="4:9">
      <c r="D209" s="268" t="s">
        <v>18867</v>
      </c>
      <c r="E209" s="269">
        <v>133</v>
      </c>
      <c r="F209" s="269">
        <v>43</v>
      </c>
      <c r="G209" s="269">
        <v>86</v>
      </c>
      <c r="H209" s="269">
        <v>87</v>
      </c>
      <c r="I209" s="269">
        <v>56</v>
      </c>
    </row>
    <row r="210" spans="4:9">
      <c r="D210" s="268" t="s">
        <v>18869</v>
      </c>
      <c r="E210" s="269">
        <v>129</v>
      </c>
      <c r="F210" s="269">
        <v>39</v>
      </c>
      <c r="G210" s="269">
        <v>57</v>
      </c>
      <c r="H210" s="269">
        <v>67</v>
      </c>
      <c r="I210" s="269">
        <v>43</v>
      </c>
    </row>
    <row r="211" spans="4:9">
      <c r="D211" s="268" t="s">
        <v>160</v>
      </c>
      <c r="E211" s="269">
        <v>1</v>
      </c>
      <c r="F211" s="269">
        <v>4</v>
      </c>
      <c r="G211" s="269">
        <v>9</v>
      </c>
      <c r="H211" s="269">
        <v>1</v>
      </c>
      <c r="I211" s="269">
        <v>10</v>
      </c>
    </row>
    <row r="212" spans="4:9">
      <c r="D212" s="268" t="s">
        <v>162</v>
      </c>
      <c r="E212" s="269">
        <v>2</v>
      </c>
      <c r="F212" s="269">
        <v>14</v>
      </c>
      <c r="G212" s="269">
        <v>20</v>
      </c>
      <c r="H212" s="269">
        <v>11</v>
      </c>
      <c r="I212" s="269">
        <v>11</v>
      </c>
    </row>
    <row r="213" spans="4:9">
      <c r="D213" s="268" t="s">
        <v>18871</v>
      </c>
      <c r="E213" s="269">
        <v>1</v>
      </c>
      <c r="F213" s="269">
        <v>4</v>
      </c>
      <c r="G213" s="269">
        <v>6</v>
      </c>
      <c r="H213" s="269">
        <v>4</v>
      </c>
      <c r="I213" s="269">
        <v>3</v>
      </c>
    </row>
    <row r="214" spans="4:9">
      <c r="D214" s="268" t="s">
        <v>18872</v>
      </c>
      <c r="E214" s="269">
        <v>548</v>
      </c>
      <c r="F214" s="269">
        <v>2088</v>
      </c>
      <c r="G214" s="269">
        <v>6933</v>
      </c>
      <c r="H214" s="269">
        <v>6209</v>
      </c>
      <c r="I214" s="269">
        <v>3794</v>
      </c>
    </row>
    <row r="215" spans="4:9">
      <c r="D215" s="268" t="s">
        <v>18873</v>
      </c>
      <c r="E215" s="269">
        <v>114</v>
      </c>
      <c r="F215" s="269">
        <v>246</v>
      </c>
      <c r="G215" s="269">
        <v>805</v>
      </c>
      <c r="H215" s="269">
        <v>1127</v>
      </c>
      <c r="I215" s="269">
        <v>413</v>
      </c>
    </row>
    <row r="216" spans="4:9">
      <c r="D216" s="268" t="s">
        <v>18874</v>
      </c>
      <c r="E216" s="269">
        <v>5</v>
      </c>
      <c r="F216" s="269">
        <v>12</v>
      </c>
      <c r="G216" s="269">
        <v>15</v>
      </c>
      <c r="H216" s="269">
        <v>14</v>
      </c>
      <c r="I216" s="269">
        <v>10</v>
      </c>
    </row>
    <row r="217" spans="4:9">
      <c r="D217" s="268" t="s">
        <v>18875</v>
      </c>
      <c r="E217" s="269">
        <v>29</v>
      </c>
      <c r="F217" s="269">
        <v>74</v>
      </c>
      <c r="G217" s="269">
        <v>117</v>
      </c>
      <c r="H217" s="269">
        <v>143</v>
      </c>
      <c r="I217" s="269">
        <v>152</v>
      </c>
    </row>
    <row r="218" spans="4:9">
      <c r="D218" s="268" t="s">
        <v>18876</v>
      </c>
      <c r="E218" s="269">
        <v>12</v>
      </c>
      <c r="F218" s="269">
        <v>42</v>
      </c>
      <c r="G218" s="269">
        <v>102</v>
      </c>
      <c r="H218" s="269">
        <v>72</v>
      </c>
      <c r="I218" s="269">
        <v>51</v>
      </c>
    </row>
    <row r="219" spans="4:9">
      <c r="D219" s="268" t="s">
        <v>18877</v>
      </c>
      <c r="E219" s="269">
        <v>118</v>
      </c>
      <c r="F219" s="269">
        <v>210</v>
      </c>
      <c r="G219" s="269">
        <v>763</v>
      </c>
      <c r="H219" s="269">
        <v>607</v>
      </c>
      <c r="I219" s="269">
        <v>184</v>
      </c>
    </row>
    <row r="220" spans="4:9">
      <c r="D220" s="268" t="s">
        <v>18878</v>
      </c>
      <c r="E220" s="269">
        <v>3</v>
      </c>
      <c r="F220" s="269">
        <v>14</v>
      </c>
      <c r="G220" s="269">
        <v>19</v>
      </c>
      <c r="H220" s="269">
        <v>10</v>
      </c>
      <c r="I220" s="269">
        <v>15</v>
      </c>
    </row>
    <row r="221" spans="4:9">
      <c r="D221" s="268" t="s">
        <v>18879</v>
      </c>
      <c r="E221" s="269">
        <v>7</v>
      </c>
      <c r="F221" s="269">
        <v>20</v>
      </c>
      <c r="G221" s="269">
        <v>26</v>
      </c>
      <c r="H221" s="269">
        <v>27</v>
      </c>
      <c r="I221" s="269">
        <v>12</v>
      </c>
    </row>
    <row r="222" spans="4:9">
      <c r="D222" s="268" t="s">
        <v>18880</v>
      </c>
      <c r="E222" s="269">
        <v>2</v>
      </c>
      <c r="F222" s="269">
        <v>8</v>
      </c>
      <c r="G222" s="269">
        <v>5</v>
      </c>
      <c r="H222" s="269">
        <v>9</v>
      </c>
      <c r="I222" s="269">
        <v>4</v>
      </c>
    </row>
    <row r="223" spans="4:9">
      <c r="D223" s="268" t="s">
        <v>18881</v>
      </c>
      <c r="E223" s="269">
        <v>24</v>
      </c>
      <c r="F223" s="269">
        <v>58</v>
      </c>
      <c r="G223" s="269">
        <v>94</v>
      </c>
      <c r="H223" s="269">
        <v>49</v>
      </c>
      <c r="I223" s="269">
        <v>38</v>
      </c>
    </row>
    <row r="224" spans="4:9">
      <c r="D224" s="268" t="s">
        <v>18882</v>
      </c>
      <c r="E224" s="269">
        <v>2</v>
      </c>
      <c r="F224" s="269">
        <v>4</v>
      </c>
      <c r="G224" s="269">
        <v>1</v>
      </c>
      <c r="H224" s="269">
        <v>2</v>
      </c>
      <c r="I224" s="269">
        <v>0</v>
      </c>
    </row>
    <row r="225" spans="3:9">
      <c r="D225" s="268" t="s">
        <v>18883</v>
      </c>
      <c r="E225" s="269">
        <v>14</v>
      </c>
      <c r="F225" s="269">
        <v>24</v>
      </c>
      <c r="G225" s="269">
        <v>36</v>
      </c>
      <c r="H225" s="269">
        <v>29</v>
      </c>
      <c r="I225" s="269">
        <v>22</v>
      </c>
    </row>
    <row r="226" spans="3:9">
      <c r="D226" s="268" t="s">
        <v>18884</v>
      </c>
      <c r="E226" s="269">
        <v>3</v>
      </c>
      <c r="F226" s="269">
        <v>4</v>
      </c>
      <c r="G226" s="269">
        <v>12</v>
      </c>
      <c r="H226" s="269">
        <v>3</v>
      </c>
      <c r="I226" s="269">
        <v>5</v>
      </c>
    </row>
    <row r="227" spans="3:9">
      <c r="D227" s="268" t="s">
        <v>18885</v>
      </c>
      <c r="E227" s="269">
        <v>87</v>
      </c>
      <c r="F227" s="269">
        <v>174</v>
      </c>
      <c r="G227" s="269">
        <v>95</v>
      </c>
      <c r="H227" s="269">
        <v>151</v>
      </c>
      <c r="I227" s="269">
        <v>115</v>
      </c>
    </row>
    <row r="228" spans="3:9">
      <c r="D228" s="268" t="s">
        <v>18886</v>
      </c>
      <c r="E228" s="269">
        <v>1</v>
      </c>
      <c r="F228" s="269">
        <v>4</v>
      </c>
      <c r="G228" s="269">
        <v>7</v>
      </c>
      <c r="H228" s="269">
        <v>5</v>
      </c>
      <c r="I228" s="269">
        <v>5</v>
      </c>
    </row>
    <row r="229" spans="3:9">
      <c r="D229" s="268" t="s">
        <v>18887</v>
      </c>
      <c r="E229" s="269">
        <v>41</v>
      </c>
      <c r="F229" s="269">
        <v>43</v>
      </c>
      <c r="G229" s="269">
        <v>116</v>
      </c>
      <c r="H229" s="269">
        <v>102</v>
      </c>
      <c r="I229" s="269">
        <v>63</v>
      </c>
    </row>
    <row r="230" spans="3:9">
      <c r="D230" s="268" t="s">
        <v>18888</v>
      </c>
      <c r="E230" s="269">
        <v>16</v>
      </c>
      <c r="F230" s="269">
        <v>0</v>
      </c>
      <c r="G230" s="269">
        <v>4</v>
      </c>
      <c r="H230" s="269">
        <v>1</v>
      </c>
      <c r="I230" s="269">
        <v>0</v>
      </c>
    </row>
    <row r="231" spans="3:9">
      <c r="D231" s="268" t="s">
        <v>18889</v>
      </c>
      <c r="E231" s="269">
        <v>33</v>
      </c>
      <c r="F231" s="269">
        <v>76</v>
      </c>
      <c r="G231" s="269">
        <v>163</v>
      </c>
      <c r="H231" s="269">
        <v>172</v>
      </c>
      <c r="I231" s="269">
        <v>126</v>
      </c>
    </row>
    <row r="232" spans="3:9">
      <c r="D232" s="268" t="s">
        <v>18890</v>
      </c>
      <c r="E232" s="269">
        <v>58</v>
      </c>
      <c r="F232" s="269">
        <v>88</v>
      </c>
      <c r="G232" s="269">
        <v>127</v>
      </c>
      <c r="H232" s="269">
        <v>124</v>
      </c>
      <c r="I232" s="269">
        <v>79</v>
      </c>
    </row>
    <row r="233" spans="3:9">
      <c r="D233" s="268" t="s">
        <v>18891</v>
      </c>
      <c r="E233" s="269">
        <v>44</v>
      </c>
      <c r="F233" s="269">
        <v>119</v>
      </c>
      <c r="G233" s="269">
        <v>246</v>
      </c>
      <c r="H233" s="269">
        <v>202</v>
      </c>
      <c r="I233" s="269">
        <v>131</v>
      </c>
    </row>
    <row r="234" spans="3:9">
      <c r="D234" s="268" t="s">
        <v>18892</v>
      </c>
      <c r="E234" s="269">
        <v>5</v>
      </c>
      <c r="F234" s="269">
        <v>12</v>
      </c>
      <c r="G234" s="269">
        <v>44</v>
      </c>
      <c r="H234" s="269">
        <v>38</v>
      </c>
      <c r="I234" s="269">
        <v>21</v>
      </c>
    </row>
    <row r="235" spans="3:9">
      <c r="D235" s="268" t="s">
        <v>18893</v>
      </c>
      <c r="E235" s="269">
        <v>0</v>
      </c>
      <c r="F235" s="269">
        <v>0</v>
      </c>
      <c r="G235" s="269">
        <v>0</v>
      </c>
      <c r="H235" s="269">
        <v>0</v>
      </c>
      <c r="I235" s="269">
        <v>0</v>
      </c>
    </row>
    <row r="236" spans="3:9">
      <c r="C236" s="268" t="s">
        <v>18901</v>
      </c>
      <c r="D236" s="268" t="s">
        <v>18864</v>
      </c>
      <c r="E236" s="269">
        <v>0</v>
      </c>
      <c r="F236" s="269">
        <v>0</v>
      </c>
      <c r="G236" s="269">
        <v>1</v>
      </c>
      <c r="H236" s="269">
        <v>1</v>
      </c>
      <c r="I236" s="269">
        <v>0</v>
      </c>
    </row>
    <row r="237" spans="3:9">
      <c r="D237" s="268" t="s">
        <v>18865</v>
      </c>
      <c r="E237" s="269">
        <v>12</v>
      </c>
      <c r="F237" s="269">
        <v>7</v>
      </c>
      <c r="G237" s="269">
        <v>14</v>
      </c>
      <c r="H237" s="269">
        <v>9</v>
      </c>
      <c r="I237" s="269">
        <v>2</v>
      </c>
    </row>
    <row r="238" spans="3:9">
      <c r="D238" s="268" t="s">
        <v>18867</v>
      </c>
      <c r="E238" s="269">
        <v>5</v>
      </c>
      <c r="F238" s="269">
        <v>5</v>
      </c>
      <c r="G238" s="269">
        <v>7</v>
      </c>
      <c r="H238" s="269">
        <v>2</v>
      </c>
      <c r="I238" s="269">
        <v>0</v>
      </c>
    </row>
    <row r="239" spans="3:9">
      <c r="D239" s="268" t="s">
        <v>18869</v>
      </c>
      <c r="E239" s="269">
        <v>0</v>
      </c>
      <c r="F239" s="269">
        <v>0</v>
      </c>
      <c r="G239" s="269">
        <v>2</v>
      </c>
      <c r="H239" s="269">
        <v>0</v>
      </c>
      <c r="I239" s="269">
        <v>0</v>
      </c>
    </row>
    <row r="240" spans="3:9">
      <c r="D240" s="268" t="s">
        <v>160</v>
      </c>
      <c r="E240" s="269">
        <v>0</v>
      </c>
      <c r="F240" s="269">
        <v>0</v>
      </c>
      <c r="G240" s="269">
        <v>0</v>
      </c>
      <c r="H240" s="269">
        <v>0</v>
      </c>
      <c r="I240" s="269">
        <v>0</v>
      </c>
    </row>
    <row r="241" spans="4:9">
      <c r="D241" s="268" t="s">
        <v>162</v>
      </c>
      <c r="E241" s="269">
        <v>0</v>
      </c>
      <c r="F241" s="269">
        <v>0</v>
      </c>
      <c r="G241" s="269">
        <v>0</v>
      </c>
      <c r="H241" s="269">
        <v>1</v>
      </c>
      <c r="I241" s="269">
        <v>0</v>
      </c>
    </row>
    <row r="242" spans="4:9">
      <c r="D242" s="268" t="s">
        <v>18871</v>
      </c>
      <c r="E242" s="269">
        <v>0</v>
      </c>
      <c r="F242" s="269">
        <v>1</v>
      </c>
      <c r="G242" s="269">
        <v>1</v>
      </c>
      <c r="H242" s="269">
        <v>0</v>
      </c>
      <c r="I242" s="269">
        <v>0</v>
      </c>
    </row>
    <row r="243" spans="4:9">
      <c r="D243" s="268" t="s">
        <v>18872</v>
      </c>
      <c r="E243" s="269">
        <v>15</v>
      </c>
      <c r="F243" s="269">
        <v>38</v>
      </c>
      <c r="G243" s="269">
        <v>82</v>
      </c>
      <c r="H243" s="269">
        <v>92</v>
      </c>
      <c r="I243" s="269">
        <v>33</v>
      </c>
    </row>
    <row r="244" spans="4:9">
      <c r="D244" s="268" t="s">
        <v>18873</v>
      </c>
      <c r="E244" s="269">
        <v>5</v>
      </c>
      <c r="F244" s="269">
        <v>18</v>
      </c>
      <c r="G244" s="269">
        <v>20</v>
      </c>
      <c r="H244" s="269">
        <v>11</v>
      </c>
      <c r="I244" s="269">
        <v>32</v>
      </c>
    </row>
    <row r="245" spans="4:9">
      <c r="D245" s="268" t="s">
        <v>18874</v>
      </c>
      <c r="E245" s="269">
        <v>2</v>
      </c>
      <c r="F245" s="269">
        <v>0</v>
      </c>
      <c r="G245" s="269">
        <v>0</v>
      </c>
      <c r="H245" s="269">
        <v>0</v>
      </c>
      <c r="I245" s="269">
        <v>1</v>
      </c>
    </row>
    <row r="246" spans="4:9">
      <c r="D246" s="268" t="s">
        <v>18875</v>
      </c>
      <c r="E246" s="269">
        <v>1</v>
      </c>
      <c r="F246" s="269">
        <v>13</v>
      </c>
      <c r="G246" s="269">
        <v>2</v>
      </c>
      <c r="H246" s="269">
        <v>3</v>
      </c>
      <c r="I246" s="269">
        <v>4</v>
      </c>
    </row>
    <row r="247" spans="4:9">
      <c r="D247" s="268" t="s">
        <v>18876</v>
      </c>
      <c r="E247" s="269">
        <v>8</v>
      </c>
      <c r="F247" s="269">
        <v>3</v>
      </c>
      <c r="G247" s="269">
        <v>3</v>
      </c>
      <c r="H247" s="269">
        <v>3</v>
      </c>
      <c r="I247" s="269">
        <v>1</v>
      </c>
    </row>
    <row r="248" spans="4:9">
      <c r="D248" s="268" t="s">
        <v>18877</v>
      </c>
      <c r="E248" s="269">
        <v>46</v>
      </c>
      <c r="F248" s="269">
        <v>15</v>
      </c>
      <c r="G248" s="269">
        <v>39</v>
      </c>
      <c r="H248" s="269">
        <v>43</v>
      </c>
      <c r="I248" s="269">
        <v>15</v>
      </c>
    </row>
    <row r="249" spans="4:9">
      <c r="D249" s="268" t="s">
        <v>18878</v>
      </c>
      <c r="E249" s="269">
        <v>0</v>
      </c>
      <c r="F249" s="269">
        <v>2</v>
      </c>
      <c r="G249" s="269">
        <v>2</v>
      </c>
      <c r="H249" s="269">
        <v>1</v>
      </c>
      <c r="I249" s="269">
        <v>1</v>
      </c>
    </row>
    <row r="250" spans="4:9">
      <c r="D250" s="268" t="s">
        <v>18879</v>
      </c>
      <c r="E250" s="269">
        <v>1</v>
      </c>
      <c r="F250" s="269">
        <v>3</v>
      </c>
      <c r="G250" s="269">
        <v>1</v>
      </c>
      <c r="H250" s="269">
        <v>1</v>
      </c>
      <c r="I250" s="269">
        <v>0</v>
      </c>
    </row>
    <row r="251" spans="4:9">
      <c r="D251" s="268" t="s">
        <v>18880</v>
      </c>
      <c r="E251" s="269">
        <v>0</v>
      </c>
      <c r="F251" s="269">
        <v>0</v>
      </c>
      <c r="G251" s="269">
        <v>1</v>
      </c>
      <c r="H251" s="269">
        <v>2</v>
      </c>
      <c r="I251" s="269">
        <v>1</v>
      </c>
    </row>
    <row r="252" spans="4:9">
      <c r="D252" s="268" t="s">
        <v>18881</v>
      </c>
      <c r="E252" s="269">
        <v>1</v>
      </c>
      <c r="F252" s="269">
        <v>1</v>
      </c>
      <c r="G252" s="269">
        <v>1</v>
      </c>
      <c r="H252" s="269">
        <v>1</v>
      </c>
      <c r="I252" s="269">
        <v>0</v>
      </c>
    </row>
    <row r="253" spans="4:9">
      <c r="D253" s="268" t="s">
        <v>18882</v>
      </c>
      <c r="E253" s="269">
        <v>0</v>
      </c>
      <c r="F253" s="269">
        <v>0</v>
      </c>
      <c r="G253" s="269">
        <v>0</v>
      </c>
      <c r="H253" s="269">
        <v>0</v>
      </c>
      <c r="I253" s="269">
        <v>0</v>
      </c>
    </row>
    <row r="254" spans="4:9">
      <c r="D254" s="268" t="s">
        <v>18883</v>
      </c>
      <c r="E254" s="269">
        <v>1</v>
      </c>
      <c r="F254" s="269">
        <v>0</v>
      </c>
      <c r="G254" s="269">
        <v>1</v>
      </c>
      <c r="H254" s="269">
        <v>0</v>
      </c>
      <c r="I254" s="269">
        <v>0</v>
      </c>
    </row>
    <row r="255" spans="4:9">
      <c r="D255" s="268" t="s">
        <v>18884</v>
      </c>
      <c r="E255" s="269">
        <v>0</v>
      </c>
      <c r="F255" s="269">
        <v>0</v>
      </c>
      <c r="G255" s="269">
        <v>0</v>
      </c>
      <c r="H255" s="269">
        <v>0</v>
      </c>
      <c r="I255" s="269">
        <v>0</v>
      </c>
    </row>
    <row r="256" spans="4:9">
      <c r="D256" s="268" t="s">
        <v>18885</v>
      </c>
      <c r="E256" s="269">
        <v>1</v>
      </c>
      <c r="F256" s="269">
        <v>4</v>
      </c>
      <c r="G256" s="269">
        <v>1</v>
      </c>
      <c r="H256" s="269">
        <v>1</v>
      </c>
      <c r="I256" s="269">
        <v>1</v>
      </c>
    </row>
    <row r="257" spans="3:9">
      <c r="D257" s="268" t="s">
        <v>18886</v>
      </c>
      <c r="E257" s="269">
        <v>0</v>
      </c>
      <c r="F257" s="269">
        <v>1</v>
      </c>
      <c r="G257" s="269">
        <v>0</v>
      </c>
      <c r="H257" s="269">
        <v>1</v>
      </c>
      <c r="I257" s="269">
        <v>0</v>
      </c>
    </row>
    <row r="258" spans="3:9">
      <c r="D258" s="268" t="s">
        <v>18887</v>
      </c>
      <c r="E258" s="269">
        <v>3</v>
      </c>
      <c r="F258" s="269">
        <v>1</v>
      </c>
      <c r="G258" s="269">
        <v>0</v>
      </c>
      <c r="H258" s="269">
        <v>1</v>
      </c>
      <c r="I258" s="269">
        <v>13</v>
      </c>
    </row>
    <row r="259" spans="3:9">
      <c r="D259" s="268" t="s">
        <v>18888</v>
      </c>
      <c r="E259" s="269">
        <v>1</v>
      </c>
      <c r="F259" s="269">
        <v>0</v>
      </c>
      <c r="G259" s="269">
        <v>0</v>
      </c>
      <c r="H259" s="269">
        <v>0</v>
      </c>
      <c r="I259" s="269">
        <v>0</v>
      </c>
    </row>
    <row r="260" spans="3:9">
      <c r="D260" s="268" t="s">
        <v>18889</v>
      </c>
      <c r="E260" s="269">
        <v>19</v>
      </c>
      <c r="F260" s="269">
        <v>26</v>
      </c>
      <c r="G260" s="269">
        <v>35</v>
      </c>
      <c r="H260" s="269">
        <v>25</v>
      </c>
      <c r="I260" s="269">
        <v>10</v>
      </c>
    </row>
    <row r="261" spans="3:9">
      <c r="D261" s="268" t="s">
        <v>18890</v>
      </c>
      <c r="E261" s="269">
        <v>412</v>
      </c>
      <c r="F261" s="269">
        <v>434</v>
      </c>
      <c r="G261" s="269">
        <v>446</v>
      </c>
      <c r="H261" s="269">
        <v>302</v>
      </c>
      <c r="I261" s="269">
        <v>157</v>
      </c>
    </row>
    <row r="262" spans="3:9">
      <c r="D262" s="268" t="s">
        <v>18891</v>
      </c>
      <c r="E262" s="269">
        <v>96</v>
      </c>
      <c r="F262" s="269">
        <v>107</v>
      </c>
      <c r="G262" s="269">
        <v>133</v>
      </c>
      <c r="H262" s="269">
        <v>78</v>
      </c>
      <c r="I262" s="269">
        <v>42</v>
      </c>
    </row>
    <row r="263" spans="3:9">
      <c r="D263" s="268" t="s">
        <v>18892</v>
      </c>
      <c r="E263" s="269">
        <v>1</v>
      </c>
      <c r="F263" s="269">
        <v>1</v>
      </c>
      <c r="G263" s="269">
        <v>2</v>
      </c>
      <c r="H263" s="269">
        <v>3</v>
      </c>
      <c r="I263" s="269">
        <v>0</v>
      </c>
    </row>
    <row r="264" spans="3:9">
      <c r="D264" s="268" t="s">
        <v>18893</v>
      </c>
      <c r="E264" s="269">
        <v>0</v>
      </c>
      <c r="F264" s="269">
        <v>0</v>
      </c>
      <c r="G264" s="269">
        <v>0</v>
      </c>
      <c r="H264" s="269">
        <v>0</v>
      </c>
      <c r="I264" s="269">
        <v>0</v>
      </c>
    </row>
    <row r="265" spans="3:9">
      <c r="C265" s="268" t="s">
        <v>18902</v>
      </c>
      <c r="D265" s="268" t="s">
        <v>18864</v>
      </c>
      <c r="E265" s="269">
        <v>0</v>
      </c>
      <c r="F265" s="269">
        <v>0</v>
      </c>
      <c r="G265" s="269">
        <v>0</v>
      </c>
      <c r="H265" s="269">
        <v>0</v>
      </c>
      <c r="I265" s="269">
        <v>0</v>
      </c>
    </row>
    <row r="266" spans="3:9">
      <c r="D266" s="268" t="s">
        <v>18865</v>
      </c>
      <c r="E266" s="269">
        <v>1</v>
      </c>
      <c r="F266" s="269">
        <v>1</v>
      </c>
      <c r="G266" s="269">
        <v>2</v>
      </c>
      <c r="H266" s="269">
        <v>1</v>
      </c>
      <c r="I266" s="269">
        <v>0</v>
      </c>
    </row>
    <row r="267" spans="3:9">
      <c r="D267" s="268" t="s">
        <v>18867</v>
      </c>
      <c r="E267" s="269">
        <v>0</v>
      </c>
      <c r="F267" s="269">
        <v>1</v>
      </c>
      <c r="G267" s="269">
        <v>1</v>
      </c>
      <c r="H267" s="269">
        <v>0</v>
      </c>
      <c r="I267" s="269">
        <v>0</v>
      </c>
    </row>
    <row r="268" spans="3:9">
      <c r="D268" s="268" t="s">
        <v>18869</v>
      </c>
      <c r="E268" s="269">
        <v>3</v>
      </c>
      <c r="F268" s="269">
        <v>0</v>
      </c>
      <c r="G268" s="269">
        <v>0</v>
      </c>
      <c r="H268" s="269">
        <v>0</v>
      </c>
      <c r="I268" s="269">
        <v>0</v>
      </c>
    </row>
    <row r="269" spans="3:9">
      <c r="D269" s="268" t="s">
        <v>160</v>
      </c>
      <c r="E269" s="269">
        <v>0</v>
      </c>
      <c r="F269" s="269">
        <v>0</v>
      </c>
      <c r="G269" s="269">
        <v>0</v>
      </c>
      <c r="H269" s="269">
        <v>0</v>
      </c>
      <c r="I269" s="269">
        <v>0</v>
      </c>
    </row>
    <row r="270" spans="3:9">
      <c r="D270" s="268" t="s">
        <v>162</v>
      </c>
      <c r="E270" s="269">
        <v>0</v>
      </c>
      <c r="F270" s="269">
        <v>0</v>
      </c>
      <c r="G270" s="269">
        <v>0</v>
      </c>
      <c r="H270" s="269">
        <v>0</v>
      </c>
      <c r="I270" s="269">
        <v>0</v>
      </c>
    </row>
    <row r="271" spans="3:9">
      <c r="D271" s="268" t="s">
        <v>18871</v>
      </c>
      <c r="E271" s="269">
        <v>0</v>
      </c>
      <c r="F271" s="269">
        <v>0</v>
      </c>
      <c r="G271" s="269">
        <v>0</v>
      </c>
      <c r="H271" s="269">
        <v>0</v>
      </c>
      <c r="I271" s="269">
        <v>0</v>
      </c>
    </row>
    <row r="272" spans="3:9">
      <c r="D272" s="268" t="s">
        <v>18872</v>
      </c>
      <c r="E272" s="269">
        <v>116</v>
      </c>
      <c r="F272" s="269">
        <v>298</v>
      </c>
      <c r="G272" s="269">
        <v>1813</v>
      </c>
      <c r="H272" s="269">
        <v>300</v>
      </c>
      <c r="I272" s="269">
        <v>25</v>
      </c>
    </row>
    <row r="273" spans="4:9">
      <c r="D273" s="268" t="s">
        <v>18873</v>
      </c>
      <c r="E273" s="269">
        <v>2</v>
      </c>
      <c r="F273" s="269">
        <v>1</v>
      </c>
      <c r="G273" s="269">
        <v>13</v>
      </c>
      <c r="H273" s="269">
        <v>4</v>
      </c>
      <c r="I273" s="269">
        <v>7</v>
      </c>
    </row>
    <row r="274" spans="4:9">
      <c r="D274" s="268" t="s">
        <v>18874</v>
      </c>
      <c r="E274" s="269">
        <v>0</v>
      </c>
      <c r="F274" s="269">
        <v>0</v>
      </c>
      <c r="G274" s="269">
        <v>0</v>
      </c>
      <c r="H274" s="269">
        <v>1</v>
      </c>
      <c r="I274" s="269">
        <v>1</v>
      </c>
    </row>
    <row r="275" spans="4:9">
      <c r="D275" s="268" t="s">
        <v>18875</v>
      </c>
      <c r="E275" s="269">
        <v>2</v>
      </c>
      <c r="F275" s="269">
        <v>2</v>
      </c>
      <c r="G275" s="269">
        <v>15</v>
      </c>
      <c r="H275" s="269">
        <v>1</v>
      </c>
      <c r="I275" s="269">
        <v>3</v>
      </c>
    </row>
    <row r="276" spans="4:9">
      <c r="D276" s="268" t="s">
        <v>18876</v>
      </c>
      <c r="E276" s="269">
        <v>0</v>
      </c>
      <c r="F276" s="269">
        <v>0</v>
      </c>
      <c r="G276" s="269">
        <v>0</v>
      </c>
      <c r="H276" s="269">
        <v>0</v>
      </c>
      <c r="I276" s="269">
        <v>0</v>
      </c>
    </row>
    <row r="277" spans="4:9">
      <c r="D277" s="268" t="s">
        <v>18877</v>
      </c>
      <c r="E277" s="269">
        <v>21</v>
      </c>
      <c r="F277" s="269">
        <v>3</v>
      </c>
      <c r="G277" s="269">
        <v>16</v>
      </c>
      <c r="H277" s="269">
        <v>3</v>
      </c>
      <c r="I277" s="269">
        <v>9</v>
      </c>
    </row>
    <row r="278" spans="4:9">
      <c r="D278" s="268" t="s">
        <v>18878</v>
      </c>
      <c r="E278" s="269">
        <v>0</v>
      </c>
      <c r="F278" s="269">
        <v>3</v>
      </c>
      <c r="G278" s="269">
        <v>0</v>
      </c>
      <c r="H278" s="269">
        <v>0</v>
      </c>
      <c r="I278" s="269">
        <v>1</v>
      </c>
    </row>
    <row r="279" spans="4:9">
      <c r="D279" s="268" t="s">
        <v>18879</v>
      </c>
      <c r="E279" s="269">
        <v>0</v>
      </c>
      <c r="F279" s="269">
        <v>0</v>
      </c>
      <c r="G279" s="269">
        <v>2</v>
      </c>
      <c r="H279" s="269">
        <v>0</v>
      </c>
      <c r="I279" s="269">
        <v>1</v>
      </c>
    </row>
    <row r="280" spans="4:9">
      <c r="D280" s="268" t="s">
        <v>18880</v>
      </c>
      <c r="E280" s="269">
        <v>6</v>
      </c>
      <c r="F280" s="269">
        <v>0</v>
      </c>
      <c r="G280" s="269">
        <v>1</v>
      </c>
      <c r="H280" s="269">
        <v>0</v>
      </c>
      <c r="I280" s="269">
        <v>0</v>
      </c>
    </row>
    <row r="281" spans="4:9">
      <c r="D281" s="268" t="s">
        <v>18881</v>
      </c>
      <c r="E281" s="269">
        <v>9</v>
      </c>
      <c r="F281" s="269">
        <v>3</v>
      </c>
      <c r="G281" s="269">
        <v>5</v>
      </c>
      <c r="H281" s="269">
        <v>0</v>
      </c>
      <c r="I281" s="269">
        <v>5</v>
      </c>
    </row>
    <row r="282" spans="4:9">
      <c r="D282" s="268" t="s">
        <v>18882</v>
      </c>
      <c r="E282" s="269">
        <v>0</v>
      </c>
      <c r="F282" s="269">
        <v>0</v>
      </c>
      <c r="G282" s="269">
        <v>0</v>
      </c>
      <c r="H282" s="269">
        <v>0</v>
      </c>
      <c r="I282" s="269">
        <v>0</v>
      </c>
    </row>
    <row r="283" spans="4:9">
      <c r="D283" s="268" t="s">
        <v>18883</v>
      </c>
      <c r="E283" s="269">
        <v>0</v>
      </c>
      <c r="F283" s="269">
        <v>0</v>
      </c>
      <c r="G283" s="269">
        <v>0</v>
      </c>
      <c r="H283" s="269">
        <v>0</v>
      </c>
      <c r="I283" s="269">
        <v>0</v>
      </c>
    </row>
    <row r="284" spans="4:9">
      <c r="D284" s="268" t="s">
        <v>18884</v>
      </c>
      <c r="E284" s="269">
        <v>0</v>
      </c>
      <c r="F284" s="269">
        <v>1</v>
      </c>
      <c r="G284" s="269">
        <v>0</v>
      </c>
      <c r="H284" s="269">
        <v>0</v>
      </c>
      <c r="I284" s="269">
        <v>0</v>
      </c>
    </row>
    <row r="285" spans="4:9">
      <c r="D285" s="268" t="s">
        <v>18885</v>
      </c>
      <c r="E285" s="269">
        <v>0</v>
      </c>
      <c r="F285" s="269">
        <v>0</v>
      </c>
      <c r="G285" s="269">
        <v>0</v>
      </c>
      <c r="H285" s="269">
        <v>0</v>
      </c>
      <c r="I285" s="269">
        <v>0</v>
      </c>
    </row>
    <row r="286" spans="4:9">
      <c r="D286" s="268" t="s">
        <v>18886</v>
      </c>
      <c r="E286" s="269">
        <v>0</v>
      </c>
      <c r="F286" s="269">
        <v>0</v>
      </c>
      <c r="G286" s="269">
        <v>0</v>
      </c>
      <c r="H286" s="269">
        <v>0</v>
      </c>
      <c r="I286" s="269">
        <v>0</v>
      </c>
    </row>
    <row r="287" spans="4:9">
      <c r="D287" s="268" t="s">
        <v>18887</v>
      </c>
      <c r="E287" s="269">
        <v>0</v>
      </c>
      <c r="F287" s="269">
        <v>0</v>
      </c>
      <c r="G287" s="269">
        <v>0</v>
      </c>
      <c r="H287" s="269">
        <v>0</v>
      </c>
      <c r="I287" s="269">
        <v>0</v>
      </c>
    </row>
    <row r="288" spans="4:9">
      <c r="D288" s="268" t="s">
        <v>18888</v>
      </c>
      <c r="E288" s="269">
        <v>0</v>
      </c>
      <c r="F288" s="269">
        <v>0</v>
      </c>
      <c r="G288" s="269">
        <v>0</v>
      </c>
      <c r="H288" s="269">
        <v>0</v>
      </c>
      <c r="I288" s="269">
        <v>0</v>
      </c>
    </row>
    <row r="289" spans="3:9">
      <c r="D289" s="268" t="s">
        <v>18889</v>
      </c>
      <c r="E289" s="269">
        <v>0</v>
      </c>
      <c r="F289" s="269">
        <v>0</v>
      </c>
      <c r="G289" s="269">
        <v>0</v>
      </c>
      <c r="H289" s="269">
        <v>0</v>
      </c>
      <c r="I289" s="269">
        <v>0</v>
      </c>
    </row>
    <row r="290" spans="3:9">
      <c r="D290" s="268" t="s">
        <v>18890</v>
      </c>
      <c r="E290" s="269">
        <v>3</v>
      </c>
      <c r="F290" s="269">
        <v>3</v>
      </c>
      <c r="G290" s="269">
        <v>2</v>
      </c>
      <c r="H290" s="269">
        <v>1</v>
      </c>
      <c r="I290" s="269">
        <v>1</v>
      </c>
    </row>
    <row r="291" spans="3:9">
      <c r="D291" s="268" t="s">
        <v>18891</v>
      </c>
      <c r="E291" s="269">
        <v>19</v>
      </c>
      <c r="F291" s="269">
        <v>25</v>
      </c>
      <c r="G291" s="269">
        <v>57</v>
      </c>
      <c r="H291" s="269">
        <v>32</v>
      </c>
      <c r="I291" s="269">
        <v>18</v>
      </c>
    </row>
    <row r="292" spans="3:9">
      <c r="D292" s="268" t="s">
        <v>18892</v>
      </c>
      <c r="E292" s="269">
        <v>1</v>
      </c>
      <c r="F292" s="269">
        <v>1</v>
      </c>
      <c r="G292" s="269">
        <v>2</v>
      </c>
      <c r="H292" s="269">
        <v>1</v>
      </c>
      <c r="I292" s="269">
        <v>0</v>
      </c>
    </row>
    <row r="293" spans="3:9">
      <c r="D293" s="268" t="s">
        <v>18893</v>
      </c>
      <c r="E293" s="269">
        <v>0</v>
      </c>
      <c r="F293" s="269">
        <v>0</v>
      </c>
      <c r="G293" s="269">
        <v>0</v>
      </c>
      <c r="H293" s="269">
        <v>0</v>
      </c>
      <c r="I293" s="269">
        <v>0</v>
      </c>
    </row>
    <row r="294" spans="3:9">
      <c r="C294" s="268" t="s">
        <v>18903</v>
      </c>
      <c r="D294" s="268" t="s">
        <v>18864</v>
      </c>
      <c r="E294" s="269">
        <v>0</v>
      </c>
      <c r="F294" s="269">
        <v>0</v>
      </c>
      <c r="G294" s="269">
        <v>0</v>
      </c>
      <c r="H294" s="269">
        <v>0</v>
      </c>
      <c r="I294" s="269">
        <v>0</v>
      </c>
    </row>
    <row r="295" spans="3:9">
      <c r="D295" s="268" t="s">
        <v>18865</v>
      </c>
      <c r="E295" s="269">
        <v>0</v>
      </c>
      <c r="F295" s="269">
        <v>0</v>
      </c>
      <c r="G295" s="269">
        <v>0</v>
      </c>
      <c r="H295" s="269">
        <v>0</v>
      </c>
      <c r="I295" s="269">
        <v>0</v>
      </c>
    </row>
    <row r="296" spans="3:9">
      <c r="D296" s="268" t="s">
        <v>18867</v>
      </c>
      <c r="E296" s="269">
        <v>0</v>
      </c>
      <c r="F296" s="269">
        <v>0</v>
      </c>
      <c r="G296" s="269">
        <v>0</v>
      </c>
      <c r="H296" s="269">
        <v>0</v>
      </c>
      <c r="I296" s="269">
        <v>0</v>
      </c>
    </row>
    <row r="297" spans="3:9">
      <c r="D297" s="268" t="s">
        <v>18869</v>
      </c>
      <c r="E297" s="269">
        <v>0</v>
      </c>
      <c r="F297" s="269">
        <v>0</v>
      </c>
      <c r="G297" s="269">
        <v>0</v>
      </c>
      <c r="H297" s="269">
        <v>0</v>
      </c>
      <c r="I297" s="269">
        <v>0</v>
      </c>
    </row>
    <row r="298" spans="3:9">
      <c r="D298" s="268" t="s">
        <v>160</v>
      </c>
      <c r="E298" s="269">
        <v>0</v>
      </c>
      <c r="F298" s="269">
        <v>0</v>
      </c>
      <c r="G298" s="269">
        <v>0</v>
      </c>
      <c r="H298" s="269">
        <v>0</v>
      </c>
      <c r="I298" s="269">
        <v>0</v>
      </c>
    </row>
    <row r="299" spans="3:9">
      <c r="D299" s="268" t="s">
        <v>162</v>
      </c>
      <c r="E299" s="269">
        <v>0</v>
      </c>
      <c r="F299" s="269">
        <v>0</v>
      </c>
      <c r="G299" s="269">
        <v>0</v>
      </c>
      <c r="H299" s="269">
        <v>0</v>
      </c>
      <c r="I299" s="269">
        <v>0</v>
      </c>
    </row>
    <row r="300" spans="3:9">
      <c r="D300" s="268" t="s">
        <v>18871</v>
      </c>
      <c r="E300" s="269">
        <v>0</v>
      </c>
      <c r="F300" s="269">
        <v>0</v>
      </c>
      <c r="G300" s="269">
        <v>0</v>
      </c>
      <c r="H300" s="269">
        <v>0</v>
      </c>
      <c r="I300" s="269">
        <v>0</v>
      </c>
    </row>
    <row r="301" spans="3:9">
      <c r="D301" s="268" t="s">
        <v>18872</v>
      </c>
      <c r="E301" s="269">
        <v>0</v>
      </c>
      <c r="F301" s="269">
        <v>0</v>
      </c>
      <c r="G301" s="269">
        <v>0</v>
      </c>
      <c r="H301" s="269">
        <v>0</v>
      </c>
      <c r="I301" s="269">
        <v>0</v>
      </c>
    </row>
    <row r="302" spans="3:9">
      <c r="D302" s="268" t="s">
        <v>18873</v>
      </c>
      <c r="E302" s="269">
        <v>0</v>
      </c>
      <c r="F302" s="269">
        <v>0</v>
      </c>
      <c r="G302" s="269">
        <v>0</v>
      </c>
      <c r="H302" s="269">
        <v>0</v>
      </c>
      <c r="I302" s="269">
        <v>0</v>
      </c>
    </row>
    <row r="303" spans="3:9">
      <c r="D303" s="268" t="s">
        <v>18874</v>
      </c>
      <c r="E303" s="269">
        <v>0</v>
      </c>
      <c r="F303" s="269">
        <v>0</v>
      </c>
      <c r="G303" s="269">
        <v>0</v>
      </c>
      <c r="H303" s="269">
        <v>0</v>
      </c>
      <c r="I303" s="269">
        <v>0</v>
      </c>
    </row>
    <row r="304" spans="3:9">
      <c r="D304" s="268" t="s">
        <v>18875</v>
      </c>
      <c r="E304" s="269">
        <v>0</v>
      </c>
      <c r="F304" s="269">
        <v>0</v>
      </c>
      <c r="G304" s="269">
        <v>0</v>
      </c>
      <c r="H304" s="269">
        <v>0</v>
      </c>
      <c r="I304" s="269">
        <v>0</v>
      </c>
    </row>
    <row r="305" spans="4:9">
      <c r="D305" s="268" t="s">
        <v>18876</v>
      </c>
      <c r="E305" s="269">
        <v>0</v>
      </c>
      <c r="F305" s="269">
        <v>0</v>
      </c>
      <c r="G305" s="269">
        <v>0</v>
      </c>
      <c r="H305" s="269">
        <v>0</v>
      </c>
      <c r="I305" s="269">
        <v>0</v>
      </c>
    </row>
    <row r="306" spans="4:9">
      <c r="D306" s="268" t="s">
        <v>18877</v>
      </c>
      <c r="E306" s="269">
        <v>0</v>
      </c>
      <c r="F306" s="269">
        <v>0</v>
      </c>
      <c r="G306" s="269">
        <v>0</v>
      </c>
      <c r="H306" s="269">
        <v>0</v>
      </c>
      <c r="I306" s="269">
        <v>0</v>
      </c>
    </row>
    <row r="307" spans="4:9">
      <c r="D307" s="268" t="s">
        <v>18878</v>
      </c>
      <c r="E307" s="269">
        <v>0</v>
      </c>
      <c r="F307" s="269">
        <v>0</v>
      </c>
      <c r="G307" s="269">
        <v>0</v>
      </c>
      <c r="H307" s="269">
        <v>0</v>
      </c>
      <c r="I307" s="269">
        <v>0</v>
      </c>
    </row>
    <row r="308" spans="4:9">
      <c r="D308" s="268" t="s">
        <v>18879</v>
      </c>
      <c r="E308" s="269">
        <v>0</v>
      </c>
      <c r="F308" s="269">
        <v>0</v>
      </c>
      <c r="G308" s="269">
        <v>0</v>
      </c>
      <c r="H308" s="269">
        <v>0</v>
      </c>
      <c r="I308" s="269">
        <v>0</v>
      </c>
    </row>
    <row r="309" spans="4:9">
      <c r="D309" s="268" t="s">
        <v>18880</v>
      </c>
      <c r="E309" s="269">
        <v>0</v>
      </c>
      <c r="F309" s="269">
        <v>0</v>
      </c>
      <c r="G309" s="269">
        <v>0</v>
      </c>
      <c r="H309" s="269">
        <v>0</v>
      </c>
      <c r="I309" s="269">
        <v>0</v>
      </c>
    </row>
    <row r="310" spans="4:9">
      <c r="D310" s="268" t="s">
        <v>18881</v>
      </c>
      <c r="E310" s="269">
        <v>0</v>
      </c>
      <c r="F310" s="269">
        <v>0</v>
      </c>
      <c r="G310" s="269">
        <v>0</v>
      </c>
      <c r="H310" s="269">
        <v>0</v>
      </c>
      <c r="I310" s="269">
        <v>0</v>
      </c>
    </row>
    <row r="311" spans="4:9">
      <c r="D311" s="268" t="s">
        <v>18882</v>
      </c>
      <c r="E311" s="269">
        <v>0</v>
      </c>
      <c r="F311" s="269">
        <v>0</v>
      </c>
      <c r="G311" s="269">
        <v>0</v>
      </c>
      <c r="H311" s="269">
        <v>0</v>
      </c>
      <c r="I311" s="269">
        <v>0</v>
      </c>
    </row>
    <row r="312" spans="4:9">
      <c r="D312" s="268" t="s">
        <v>18883</v>
      </c>
      <c r="E312" s="269">
        <v>0</v>
      </c>
      <c r="F312" s="269">
        <v>0</v>
      </c>
      <c r="G312" s="269">
        <v>0</v>
      </c>
      <c r="H312" s="269">
        <v>0</v>
      </c>
      <c r="I312" s="269">
        <v>0</v>
      </c>
    </row>
    <row r="313" spans="4:9">
      <c r="D313" s="268" t="s">
        <v>18884</v>
      </c>
      <c r="E313" s="269">
        <v>0</v>
      </c>
      <c r="F313" s="269">
        <v>0</v>
      </c>
      <c r="G313" s="269">
        <v>0</v>
      </c>
      <c r="H313" s="269">
        <v>0</v>
      </c>
      <c r="I313" s="269">
        <v>0</v>
      </c>
    </row>
    <row r="314" spans="4:9">
      <c r="D314" s="268" t="s">
        <v>18885</v>
      </c>
      <c r="E314" s="269">
        <v>0</v>
      </c>
      <c r="F314" s="269">
        <v>0</v>
      </c>
      <c r="G314" s="269">
        <v>0</v>
      </c>
      <c r="H314" s="269">
        <v>0</v>
      </c>
      <c r="I314" s="269">
        <v>0</v>
      </c>
    </row>
    <row r="315" spans="4:9">
      <c r="D315" s="268" t="s">
        <v>18886</v>
      </c>
      <c r="E315" s="269">
        <v>0</v>
      </c>
      <c r="F315" s="269">
        <v>0</v>
      </c>
      <c r="G315" s="269">
        <v>0</v>
      </c>
      <c r="H315" s="269">
        <v>0</v>
      </c>
      <c r="I315" s="269">
        <v>0</v>
      </c>
    </row>
    <row r="316" spans="4:9">
      <c r="D316" s="268" t="s">
        <v>18887</v>
      </c>
      <c r="E316" s="269">
        <v>0</v>
      </c>
      <c r="F316" s="269">
        <v>0</v>
      </c>
      <c r="G316" s="269">
        <v>0</v>
      </c>
      <c r="H316" s="269">
        <v>0</v>
      </c>
      <c r="I316" s="269">
        <v>0</v>
      </c>
    </row>
    <row r="317" spans="4:9">
      <c r="D317" s="268" t="s">
        <v>18888</v>
      </c>
      <c r="E317" s="269">
        <v>0</v>
      </c>
      <c r="F317" s="269">
        <v>0</v>
      </c>
      <c r="G317" s="269">
        <v>0</v>
      </c>
      <c r="H317" s="269">
        <v>0</v>
      </c>
      <c r="I317" s="269">
        <v>0</v>
      </c>
    </row>
    <row r="318" spans="4:9">
      <c r="D318" s="268" t="s">
        <v>18889</v>
      </c>
      <c r="E318" s="269">
        <v>0</v>
      </c>
      <c r="F318" s="269">
        <v>0</v>
      </c>
      <c r="G318" s="269">
        <v>0</v>
      </c>
      <c r="H318" s="269">
        <v>0</v>
      </c>
      <c r="I318" s="269">
        <v>0</v>
      </c>
    </row>
    <row r="319" spans="4:9">
      <c r="D319" s="268" t="s">
        <v>18890</v>
      </c>
      <c r="E319" s="269">
        <v>0</v>
      </c>
      <c r="F319" s="269">
        <v>0</v>
      </c>
      <c r="G319" s="269">
        <v>0</v>
      </c>
      <c r="H319" s="269">
        <v>0</v>
      </c>
      <c r="I319" s="269">
        <v>0</v>
      </c>
    </row>
    <row r="320" spans="4:9">
      <c r="D320" s="268" t="s">
        <v>18891</v>
      </c>
      <c r="E320" s="269">
        <v>0</v>
      </c>
      <c r="F320" s="269">
        <v>0</v>
      </c>
      <c r="G320" s="269">
        <v>0</v>
      </c>
      <c r="H320" s="269">
        <v>0</v>
      </c>
      <c r="I320" s="269">
        <v>0</v>
      </c>
    </row>
    <row r="321" spans="3:9">
      <c r="D321" s="268" t="s">
        <v>18892</v>
      </c>
      <c r="E321" s="269">
        <v>0</v>
      </c>
      <c r="F321" s="269">
        <v>0</v>
      </c>
      <c r="G321" s="269">
        <v>0</v>
      </c>
      <c r="H321" s="269">
        <v>0</v>
      </c>
      <c r="I321" s="269">
        <v>0</v>
      </c>
    </row>
    <row r="322" spans="3:9">
      <c r="D322" s="268" t="s">
        <v>18893</v>
      </c>
      <c r="E322" s="269">
        <v>0</v>
      </c>
      <c r="F322" s="269">
        <v>0</v>
      </c>
      <c r="G322" s="269">
        <v>0</v>
      </c>
      <c r="H322" s="269">
        <v>0</v>
      </c>
      <c r="I322" s="269">
        <v>0</v>
      </c>
    </row>
    <row r="323" spans="3:9">
      <c r="C323" s="268" t="s">
        <v>18904</v>
      </c>
      <c r="D323" s="268" t="s">
        <v>18864</v>
      </c>
      <c r="E323" s="269">
        <v>0</v>
      </c>
      <c r="F323" s="269">
        <v>0</v>
      </c>
      <c r="G323" s="269">
        <v>0</v>
      </c>
      <c r="H323" s="269">
        <v>0</v>
      </c>
      <c r="I323" s="269">
        <v>0</v>
      </c>
    </row>
    <row r="324" spans="3:9">
      <c r="D324" s="268" t="s">
        <v>18865</v>
      </c>
      <c r="E324" s="269">
        <v>0</v>
      </c>
      <c r="F324" s="269">
        <v>0</v>
      </c>
      <c r="G324" s="269">
        <v>0</v>
      </c>
      <c r="H324" s="269">
        <v>0</v>
      </c>
      <c r="I324" s="269">
        <v>0</v>
      </c>
    </row>
    <row r="325" spans="3:9">
      <c r="D325" s="268" t="s">
        <v>18867</v>
      </c>
      <c r="E325" s="269">
        <v>0</v>
      </c>
      <c r="F325" s="269">
        <v>0</v>
      </c>
      <c r="G325" s="269">
        <v>0</v>
      </c>
      <c r="H325" s="269">
        <v>0</v>
      </c>
      <c r="I325" s="269">
        <v>0</v>
      </c>
    </row>
    <row r="326" spans="3:9">
      <c r="D326" s="268" t="s">
        <v>18869</v>
      </c>
      <c r="E326" s="269">
        <v>0</v>
      </c>
      <c r="F326" s="269">
        <v>0</v>
      </c>
      <c r="G326" s="269">
        <v>0</v>
      </c>
      <c r="H326" s="269">
        <v>0</v>
      </c>
      <c r="I326" s="269">
        <v>0</v>
      </c>
    </row>
    <row r="327" spans="3:9">
      <c r="D327" s="268" t="s">
        <v>160</v>
      </c>
      <c r="E327" s="269">
        <v>0</v>
      </c>
      <c r="F327" s="269">
        <v>0</v>
      </c>
      <c r="G327" s="269">
        <v>0</v>
      </c>
      <c r="H327" s="269">
        <v>0</v>
      </c>
      <c r="I327" s="269">
        <v>0</v>
      </c>
    </row>
    <row r="328" spans="3:9">
      <c r="D328" s="268" t="s">
        <v>162</v>
      </c>
      <c r="E328" s="269">
        <v>0</v>
      </c>
      <c r="F328" s="269">
        <v>0</v>
      </c>
      <c r="G328" s="269">
        <v>0</v>
      </c>
      <c r="H328" s="269">
        <v>0</v>
      </c>
      <c r="I328" s="269">
        <v>0</v>
      </c>
    </row>
    <row r="329" spans="3:9">
      <c r="D329" s="268" t="s">
        <v>18871</v>
      </c>
      <c r="E329" s="269">
        <v>0</v>
      </c>
      <c r="F329" s="269">
        <v>0</v>
      </c>
      <c r="G329" s="269">
        <v>0</v>
      </c>
      <c r="H329" s="269">
        <v>0</v>
      </c>
      <c r="I329" s="269">
        <v>0</v>
      </c>
    </row>
    <row r="330" spans="3:9">
      <c r="D330" s="268" t="s">
        <v>18872</v>
      </c>
      <c r="E330" s="269">
        <v>0</v>
      </c>
      <c r="F330" s="269">
        <v>2</v>
      </c>
      <c r="G330" s="269">
        <v>5</v>
      </c>
      <c r="H330" s="269">
        <v>2</v>
      </c>
      <c r="I330" s="269">
        <v>4</v>
      </c>
    </row>
    <row r="331" spans="3:9">
      <c r="D331" s="268" t="s">
        <v>18873</v>
      </c>
      <c r="E331" s="269">
        <v>0</v>
      </c>
      <c r="F331" s="269">
        <v>0</v>
      </c>
      <c r="G331" s="269">
        <v>0</v>
      </c>
      <c r="H331" s="269">
        <v>1</v>
      </c>
      <c r="I331" s="269">
        <v>0</v>
      </c>
    </row>
    <row r="332" spans="3:9">
      <c r="D332" s="268" t="s">
        <v>18874</v>
      </c>
      <c r="E332" s="269">
        <v>0</v>
      </c>
      <c r="F332" s="269">
        <v>3</v>
      </c>
      <c r="G332" s="269">
        <v>6</v>
      </c>
      <c r="H332" s="269">
        <v>0</v>
      </c>
      <c r="I332" s="269">
        <v>0</v>
      </c>
    </row>
    <row r="333" spans="3:9">
      <c r="D333" s="268" t="s">
        <v>18875</v>
      </c>
      <c r="E333" s="269">
        <v>0</v>
      </c>
      <c r="F333" s="269">
        <v>1</v>
      </c>
      <c r="G333" s="269">
        <v>0</v>
      </c>
      <c r="H333" s="269">
        <v>3</v>
      </c>
      <c r="I333" s="269">
        <v>0</v>
      </c>
    </row>
    <row r="334" spans="3:9">
      <c r="D334" s="268" t="s">
        <v>18876</v>
      </c>
      <c r="E334" s="269">
        <v>0</v>
      </c>
      <c r="F334" s="269">
        <v>0</v>
      </c>
      <c r="G334" s="269">
        <v>0</v>
      </c>
      <c r="H334" s="269">
        <v>0</v>
      </c>
      <c r="I334" s="269">
        <v>0</v>
      </c>
    </row>
    <row r="335" spans="3:9">
      <c r="D335" s="268" t="s">
        <v>18877</v>
      </c>
      <c r="E335" s="269">
        <v>0</v>
      </c>
      <c r="F335" s="269">
        <v>0</v>
      </c>
      <c r="G335" s="269">
        <v>0</v>
      </c>
      <c r="H335" s="269">
        <v>0</v>
      </c>
      <c r="I335" s="269">
        <v>0</v>
      </c>
    </row>
    <row r="336" spans="3:9">
      <c r="D336" s="268" t="s">
        <v>18878</v>
      </c>
      <c r="E336" s="269">
        <v>0</v>
      </c>
      <c r="F336" s="269">
        <v>0</v>
      </c>
      <c r="G336" s="269">
        <v>0</v>
      </c>
      <c r="H336" s="269">
        <v>0</v>
      </c>
      <c r="I336" s="269">
        <v>0</v>
      </c>
    </row>
    <row r="337" spans="3:9">
      <c r="D337" s="268" t="s">
        <v>18879</v>
      </c>
      <c r="E337" s="269">
        <v>0</v>
      </c>
      <c r="F337" s="269">
        <v>0</v>
      </c>
      <c r="G337" s="269">
        <v>0</v>
      </c>
      <c r="H337" s="269">
        <v>0</v>
      </c>
      <c r="I337" s="269">
        <v>0</v>
      </c>
    </row>
    <row r="338" spans="3:9">
      <c r="D338" s="268" t="s">
        <v>18880</v>
      </c>
      <c r="E338" s="269">
        <v>0</v>
      </c>
      <c r="F338" s="269">
        <v>0</v>
      </c>
      <c r="G338" s="269">
        <v>0</v>
      </c>
      <c r="H338" s="269">
        <v>0</v>
      </c>
      <c r="I338" s="269">
        <v>0</v>
      </c>
    </row>
    <row r="339" spans="3:9">
      <c r="D339" s="268" t="s">
        <v>18881</v>
      </c>
      <c r="E339" s="269">
        <v>0</v>
      </c>
      <c r="F339" s="269">
        <v>0</v>
      </c>
      <c r="G339" s="269">
        <v>0</v>
      </c>
      <c r="H339" s="269">
        <v>0</v>
      </c>
      <c r="I339" s="269">
        <v>0</v>
      </c>
    </row>
    <row r="340" spans="3:9">
      <c r="D340" s="268" t="s">
        <v>18882</v>
      </c>
      <c r="E340" s="269">
        <v>0</v>
      </c>
      <c r="F340" s="269">
        <v>0</v>
      </c>
      <c r="G340" s="269">
        <v>0</v>
      </c>
      <c r="H340" s="269">
        <v>0</v>
      </c>
      <c r="I340" s="269">
        <v>0</v>
      </c>
    </row>
    <row r="341" spans="3:9">
      <c r="D341" s="268" t="s">
        <v>18883</v>
      </c>
      <c r="E341" s="269">
        <v>0</v>
      </c>
      <c r="F341" s="269">
        <v>0</v>
      </c>
      <c r="G341" s="269">
        <v>0</v>
      </c>
      <c r="H341" s="269">
        <v>0</v>
      </c>
      <c r="I341" s="269">
        <v>0</v>
      </c>
    </row>
    <row r="342" spans="3:9">
      <c r="D342" s="268" t="s">
        <v>18884</v>
      </c>
      <c r="E342" s="269">
        <v>0</v>
      </c>
      <c r="F342" s="269">
        <v>0</v>
      </c>
      <c r="G342" s="269">
        <v>0</v>
      </c>
      <c r="H342" s="269">
        <v>0</v>
      </c>
      <c r="I342" s="269">
        <v>0</v>
      </c>
    </row>
    <row r="343" spans="3:9">
      <c r="D343" s="268" t="s">
        <v>18885</v>
      </c>
      <c r="E343" s="269">
        <v>0</v>
      </c>
      <c r="F343" s="269">
        <v>0</v>
      </c>
      <c r="G343" s="269">
        <v>0</v>
      </c>
      <c r="H343" s="269">
        <v>0</v>
      </c>
      <c r="I343" s="269">
        <v>0</v>
      </c>
    </row>
    <row r="344" spans="3:9">
      <c r="D344" s="268" t="s">
        <v>18886</v>
      </c>
      <c r="E344" s="269">
        <v>0</v>
      </c>
      <c r="F344" s="269">
        <v>0</v>
      </c>
      <c r="G344" s="269">
        <v>0</v>
      </c>
      <c r="H344" s="269">
        <v>0</v>
      </c>
      <c r="I344" s="269">
        <v>0</v>
      </c>
    </row>
    <row r="345" spans="3:9">
      <c r="D345" s="268" t="s">
        <v>18887</v>
      </c>
      <c r="E345" s="269">
        <v>0</v>
      </c>
      <c r="F345" s="269">
        <v>0</v>
      </c>
      <c r="G345" s="269">
        <v>0</v>
      </c>
      <c r="H345" s="269">
        <v>0</v>
      </c>
      <c r="I345" s="269">
        <v>0</v>
      </c>
    </row>
    <row r="346" spans="3:9">
      <c r="D346" s="268" t="s">
        <v>18888</v>
      </c>
      <c r="E346" s="269">
        <v>0</v>
      </c>
      <c r="F346" s="269">
        <v>0</v>
      </c>
      <c r="G346" s="269">
        <v>0</v>
      </c>
      <c r="H346" s="269">
        <v>0</v>
      </c>
      <c r="I346" s="269">
        <v>0</v>
      </c>
    </row>
    <row r="347" spans="3:9">
      <c r="D347" s="268" t="s">
        <v>18889</v>
      </c>
      <c r="E347" s="269">
        <v>0</v>
      </c>
      <c r="F347" s="269">
        <v>0</v>
      </c>
      <c r="G347" s="269">
        <v>0</v>
      </c>
      <c r="H347" s="269">
        <v>0</v>
      </c>
      <c r="I347" s="269">
        <v>0</v>
      </c>
    </row>
    <row r="348" spans="3:9">
      <c r="D348" s="268" t="s">
        <v>18890</v>
      </c>
      <c r="E348" s="269">
        <v>0</v>
      </c>
      <c r="F348" s="269">
        <v>0</v>
      </c>
      <c r="G348" s="269">
        <v>0</v>
      </c>
      <c r="H348" s="269">
        <v>0</v>
      </c>
      <c r="I348" s="269">
        <v>0</v>
      </c>
    </row>
    <row r="349" spans="3:9">
      <c r="D349" s="268" t="s">
        <v>18891</v>
      </c>
      <c r="E349" s="269">
        <v>0</v>
      </c>
      <c r="F349" s="269">
        <v>0</v>
      </c>
      <c r="G349" s="269">
        <v>0</v>
      </c>
      <c r="H349" s="269">
        <v>0</v>
      </c>
      <c r="I349" s="269">
        <v>0</v>
      </c>
    </row>
    <row r="350" spans="3:9">
      <c r="D350" s="268" t="s">
        <v>18892</v>
      </c>
      <c r="E350" s="269">
        <v>0</v>
      </c>
      <c r="F350" s="269">
        <v>0</v>
      </c>
      <c r="G350" s="269">
        <v>0</v>
      </c>
      <c r="H350" s="269">
        <v>1</v>
      </c>
      <c r="I350" s="269">
        <v>0</v>
      </c>
    </row>
    <row r="351" spans="3:9">
      <c r="D351" s="268" t="s">
        <v>18893</v>
      </c>
      <c r="E351" s="269">
        <v>0</v>
      </c>
      <c r="F351" s="269">
        <v>0</v>
      </c>
      <c r="G351" s="269">
        <v>0</v>
      </c>
      <c r="H351" s="269">
        <v>0</v>
      </c>
      <c r="I351" s="269">
        <v>0</v>
      </c>
    </row>
    <row r="352" spans="3:9">
      <c r="C352" s="268" t="s">
        <v>18905</v>
      </c>
      <c r="D352" s="268" t="s">
        <v>18864</v>
      </c>
      <c r="E352" s="269">
        <v>9</v>
      </c>
      <c r="F352" s="269">
        <v>20</v>
      </c>
      <c r="G352" s="269">
        <v>36</v>
      </c>
      <c r="H352" s="269">
        <v>26</v>
      </c>
      <c r="I352" s="269">
        <v>17</v>
      </c>
    </row>
    <row r="353" spans="4:9">
      <c r="D353" s="268" t="s">
        <v>18865</v>
      </c>
      <c r="E353" s="269">
        <v>241</v>
      </c>
      <c r="F353" s="269">
        <v>128</v>
      </c>
      <c r="G353" s="269">
        <v>192</v>
      </c>
      <c r="H353" s="269">
        <v>175</v>
      </c>
      <c r="I353" s="269">
        <v>78</v>
      </c>
    </row>
    <row r="354" spans="4:9">
      <c r="D354" s="268" t="s">
        <v>18867</v>
      </c>
      <c r="E354" s="269">
        <v>46</v>
      </c>
      <c r="F354" s="269">
        <v>17</v>
      </c>
      <c r="G354" s="269">
        <v>24</v>
      </c>
      <c r="H354" s="269">
        <v>26</v>
      </c>
      <c r="I354" s="269">
        <v>4</v>
      </c>
    </row>
    <row r="355" spans="4:9">
      <c r="D355" s="268" t="s">
        <v>18869</v>
      </c>
      <c r="E355" s="269">
        <v>230</v>
      </c>
      <c r="F355" s="269">
        <v>29</v>
      </c>
      <c r="G355" s="269">
        <v>42</v>
      </c>
      <c r="H355" s="269">
        <v>22</v>
      </c>
      <c r="I355" s="269">
        <v>11</v>
      </c>
    </row>
    <row r="356" spans="4:9">
      <c r="D356" s="268" t="s">
        <v>160</v>
      </c>
      <c r="E356" s="269">
        <v>3</v>
      </c>
      <c r="F356" s="269">
        <v>0</v>
      </c>
      <c r="G356" s="269">
        <v>0</v>
      </c>
      <c r="H356" s="269">
        <v>2</v>
      </c>
      <c r="I356" s="269">
        <v>0</v>
      </c>
    </row>
    <row r="357" spans="4:9">
      <c r="D357" s="268" t="s">
        <v>162</v>
      </c>
      <c r="E357" s="269">
        <v>9</v>
      </c>
      <c r="F357" s="269">
        <v>2</v>
      </c>
      <c r="G357" s="269">
        <v>6</v>
      </c>
      <c r="H357" s="269">
        <v>2</v>
      </c>
      <c r="I357" s="269">
        <v>0</v>
      </c>
    </row>
    <row r="358" spans="4:9">
      <c r="D358" s="268" t="s">
        <v>18871</v>
      </c>
      <c r="E358" s="269">
        <v>2</v>
      </c>
      <c r="F358" s="269">
        <v>1</v>
      </c>
      <c r="G358" s="269">
        <v>1</v>
      </c>
      <c r="H358" s="269">
        <v>1</v>
      </c>
      <c r="I358" s="269">
        <v>1</v>
      </c>
    </row>
    <row r="359" spans="4:9">
      <c r="D359" s="268" t="s">
        <v>18872</v>
      </c>
      <c r="E359" s="269">
        <v>514</v>
      </c>
      <c r="F359" s="269">
        <v>1088</v>
      </c>
      <c r="G359" s="269">
        <v>2822</v>
      </c>
      <c r="H359" s="269">
        <v>1711</v>
      </c>
      <c r="I359" s="269">
        <v>1002</v>
      </c>
    </row>
    <row r="360" spans="4:9">
      <c r="D360" s="268" t="s">
        <v>18873</v>
      </c>
      <c r="E360" s="269">
        <v>239</v>
      </c>
      <c r="F360" s="269">
        <v>226</v>
      </c>
      <c r="G360" s="269">
        <v>393</v>
      </c>
      <c r="H360" s="269">
        <v>356</v>
      </c>
      <c r="I360" s="269">
        <v>186</v>
      </c>
    </row>
    <row r="361" spans="4:9">
      <c r="D361" s="268" t="s">
        <v>18874</v>
      </c>
      <c r="E361" s="269">
        <v>212</v>
      </c>
      <c r="F361" s="269">
        <v>92</v>
      </c>
      <c r="G361" s="269">
        <v>92</v>
      </c>
      <c r="H361" s="269">
        <v>77</v>
      </c>
      <c r="I361" s="269">
        <v>77</v>
      </c>
    </row>
    <row r="362" spans="4:9">
      <c r="D362" s="268" t="s">
        <v>18875</v>
      </c>
      <c r="E362" s="269">
        <v>59</v>
      </c>
      <c r="F362" s="269">
        <v>54</v>
      </c>
      <c r="G362" s="269">
        <v>57</v>
      </c>
      <c r="H362" s="269">
        <v>65</v>
      </c>
      <c r="I362" s="269">
        <v>46</v>
      </c>
    </row>
    <row r="363" spans="4:9">
      <c r="D363" s="268" t="s">
        <v>18876</v>
      </c>
      <c r="E363" s="269">
        <v>166</v>
      </c>
      <c r="F363" s="269">
        <v>45</v>
      </c>
      <c r="G363" s="269">
        <v>64</v>
      </c>
      <c r="H363" s="269">
        <v>104</v>
      </c>
      <c r="I363" s="269">
        <v>42</v>
      </c>
    </row>
    <row r="364" spans="4:9">
      <c r="D364" s="268" t="s">
        <v>18877</v>
      </c>
      <c r="E364" s="269">
        <v>584</v>
      </c>
      <c r="F364" s="269">
        <v>152</v>
      </c>
      <c r="G364" s="269">
        <v>258</v>
      </c>
      <c r="H364" s="269">
        <v>210</v>
      </c>
      <c r="I364" s="269">
        <v>77</v>
      </c>
    </row>
    <row r="365" spans="4:9">
      <c r="D365" s="268" t="s">
        <v>18878</v>
      </c>
      <c r="E365" s="269">
        <v>62</v>
      </c>
      <c r="F365" s="269">
        <v>14</v>
      </c>
      <c r="G365" s="269">
        <v>21</v>
      </c>
      <c r="H365" s="269">
        <v>17</v>
      </c>
      <c r="I365" s="269">
        <v>15</v>
      </c>
    </row>
    <row r="366" spans="4:9">
      <c r="D366" s="268" t="s">
        <v>18879</v>
      </c>
      <c r="E366" s="269">
        <v>39</v>
      </c>
      <c r="F366" s="269">
        <v>11</v>
      </c>
      <c r="G366" s="269">
        <v>9</v>
      </c>
      <c r="H366" s="269">
        <v>14</v>
      </c>
      <c r="I366" s="269">
        <v>7</v>
      </c>
    </row>
    <row r="367" spans="4:9">
      <c r="D367" s="268" t="s">
        <v>18880</v>
      </c>
      <c r="E367" s="269">
        <v>61</v>
      </c>
      <c r="F367" s="269">
        <v>17</v>
      </c>
      <c r="G367" s="269">
        <v>44</v>
      </c>
      <c r="H367" s="269">
        <v>74</v>
      </c>
      <c r="I367" s="269">
        <v>35</v>
      </c>
    </row>
    <row r="368" spans="4:9">
      <c r="D368" s="268" t="s">
        <v>18881</v>
      </c>
      <c r="E368" s="269">
        <v>79</v>
      </c>
      <c r="F368" s="269">
        <v>22</v>
      </c>
      <c r="G368" s="269">
        <v>60</v>
      </c>
      <c r="H368" s="269">
        <v>46</v>
      </c>
      <c r="I368" s="269">
        <v>13</v>
      </c>
    </row>
    <row r="369" spans="3:9">
      <c r="D369" s="268" t="s">
        <v>18882</v>
      </c>
      <c r="E369" s="269">
        <v>7</v>
      </c>
      <c r="F369" s="269">
        <v>5</v>
      </c>
      <c r="G369" s="269">
        <v>2</v>
      </c>
      <c r="H369" s="269">
        <v>7</v>
      </c>
      <c r="I369" s="269">
        <v>2</v>
      </c>
    </row>
    <row r="370" spans="3:9">
      <c r="D370" s="268" t="s">
        <v>18883</v>
      </c>
      <c r="E370" s="269">
        <v>31</v>
      </c>
      <c r="F370" s="269">
        <v>4</v>
      </c>
      <c r="G370" s="269">
        <v>4</v>
      </c>
      <c r="H370" s="269">
        <v>4</v>
      </c>
      <c r="I370" s="269">
        <v>2</v>
      </c>
    </row>
    <row r="371" spans="3:9">
      <c r="D371" s="268" t="s">
        <v>18884</v>
      </c>
      <c r="E371" s="269">
        <v>37</v>
      </c>
      <c r="F371" s="269">
        <v>3</v>
      </c>
      <c r="G371" s="269">
        <v>36</v>
      </c>
      <c r="H371" s="269">
        <v>16</v>
      </c>
      <c r="I371" s="269">
        <v>12</v>
      </c>
    </row>
    <row r="372" spans="3:9">
      <c r="D372" s="268" t="s">
        <v>18885</v>
      </c>
      <c r="E372" s="269">
        <v>92</v>
      </c>
      <c r="F372" s="269">
        <v>85</v>
      </c>
      <c r="G372" s="269">
        <v>59</v>
      </c>
      <c r="H372" s="269">
        <v>53</v>
      </c>
      <c r="I372" s="269">
        <v>200</v>
      </c>
    </row>
    <row r="373" spans="3:9">
      <c r="D373" s="268" t="s">
        <v>18886</v>
      </c>
      <c r="E373" s="269">
        <v>1</v>
      </c>
      <c r="F373" s="269">
        <v>4</v>
      </c>
      <c r="G373" s="269">
        <v>3</v>
      </c>
      <c r="H373" s="269">
        <v>2</v>
      </c>
      <c r="I373" s="269">
        <v>2</v>
      </c>
    </row>
    <row r="374" spans="3:9">
      <c r="D374" s="268" t="s">
        <v>18887</v>
      </c>
      <c r="E374" s="269">
        <v>90</v>
      </c>
      <c r="F374" s="269">
        <v>26</v>
      </c>
      <c r="G374" s="269">
        <v>21</v>
      </c>
      <c r="H374" s="269">
        <v>14</v>
      </c>
      <c r="I374" s="269">
        <v>8</v>
      </c>
    </row>
    <row r="375" spans="3:9">
      <c r="D375" s="268" t="s">
        <v>18888</v>
      </c>
      <c r="E375" s="269">
        <v>21</v>
      </c>
      <c r="F375" s="269">
        <v>0</v>
      </c>
      <c r="G375" s="269">
        <v>0</v>
      </c>
      <c r="H375" s="269">
        <v>1</v>
      </c>
      <c r="I375" s="269">
        <v>0</v>
      </c>
    </row>
    <row r="376" spans="3:9">
      <c r="D376" s="268" t="s">
        <v>18889</v>
      </c>
      <c r="E376" s="269">
        <v>86</v>
      </c>
      <c r="F376" s="269">
        <v>81</v>
      </c>
      <c r="G376" s="269">
        <v>121</v>
      </c>
      <c r="H376" s="269">
        <v>84</v>
      </c>
      <c r="I376" s="269">
        <v>51</v>
      </c>
    </row>
    <row r="377" spans="3:9">
      <c r="D377" s="268" t="s">
        <v>18890</v>
      </c>
      <c r="E377" s="269">
        <v>807</v>
      </c>
      <c r="F377" s="269">
        <v>573</v>
      </c>
      <c r="G377" s="269">
        <v>625</v>
      </c>
      <c r="H377" s="269">
        <v>354</v>
      </c>
      <c r="I377" s="269">
        <v>165</v>
      </c>
    </row>
    <row r="378" spans="3:9">
      <c r="D378" s="268" t="s">
        <v>18891</v>
      </c>
      <c r="E378" s="269">
        <v>236</v>
      </c>
      <c r="F378" s="269">
        <v>200</v>
      </c>
      <c r="G378" s="269">
        <v>224</v>
      </c>
      <c r="H378" s="269">
        <v>172</v>
      </c>
      <c r="I378" s="269">
        <v>85</v>
      </c>
    </row>
    <row r="379" spans="3:9">
      <c r="D379" s="268" t="s">
        <v>18892</v>
      </c>
      <c r="E379" s="269">
        <v>20</v>
      </c>
      <c r="F379" s="269">
        <v>9</v>
      </c>
      <c r="G379" s="269">
        <v>18</v>
      </c>
      <c r="H379" s="269">
        <v>22</v>
      </c>
      <c r="I379" s="269">
        <v>18</v>
      </c>
    </row>
    <row r="380" spans="3:9">
      <c r="D380" s="268" t="s">
        <v>18893</v>
      </c>
      <c r="E380" s="269">
        <v>0</v>
      </c>
      <c r="F380" s="269">
        <v>0</v>
      </c>
      <c r="G380" s="269">
        <v>0</v>
      </c>
      <c r="H380" s="269">
        <v>0</v>
      </c>
      <c r="I380" s="269">
        <v>0</v>
      </c>
    </row>
    <row r="381" spans="3:9">
      <c r="C381" s="268" t="s">
        <v>18906</v>
      </c>
      <c r="D381" s="268" t="s">
        <v>18864</v>
      </c>
      <c r="E381" s="269">
        <v>0</v>
      </c>
      <c r="F381" s="269">
        <v>0</v>
      </c>
      <c r="G381" s="269">
        <v>0</v>
      </c>
      <c r="H381" s="269">
        <v>0</v>
      </c>
      <c r="I381" s="269">
        <v>0</v>
      </c>
    </row>
    <row r="382" spans="3:9">
      <c r="D382" s="268" t="s">
        <v>18865</v>
      </c>
      <c r="E382" s="269">
        <v>0</v>
      </c>
      <c r="F382" s="269">
        <v>0</v>
      </c>
      <c r="G382" s="269">
        <v>0</v>
      </c>
      <c r="H382" s="269">
        <v>0</v>
      </c>
      <c r="I382" s="269">
        <v>0</v>
      </c>
    </row>
    <row r="383" spans="3:9">
      <c r="D383" s="268" t="s">
        <v>18867</v>
      </c>
      <c r="E383" s="269">
        <v>0</v>
      </c>
      <c r="F383" s="269">
        <v>0</v>
      </c>
      <c r="G383" s="269">
        <v>0</v>
      </c>
      <c r="H383" s="269">
        <v>0</v>
      </c>
      <c r="I383" s="269">
        <v>0</v>
      </c>
    </row>
    <row r="384" spans="3:9">
      <c r="D384" s="268" t="s">
        <v>18869</v>
      </c>
      <c r="E384" s="269">
        <v>0</v>
      </c>
      <c r="F384" s="269">
        <v>0</v>
      </c>
      <c r="G384" s="269">
        <v>0</v>
      </c>
      <c r="H384" s="269">
        <v>0</v>
      </c>
      <c r="I384" s="269">
        <v>0</v>
      </c>
    </row>
    <row r="385" spans="4:9">
      <c r="D385" s="268" t="s">
        <v>160</v>
      </c>
      <c r="E385" s="269">
        <v>0</v>
      </c>
      <c r="F385" s="269">
        <v>0</v>
      </c>
      <c r="G385" s="269">
        <v>0</v>
      </c>
      <c r="H385" s="269">
        <v>0</v>
      </c>
      <c r="I385" s="269">
        <v>0</v>
      </c>
    </row>
    <row r="386" spans="4:9">
      <c r="D386" s="268" t="s">
        <v>162</v>
      </c>
      <c r="E386" s="269">
        <v>0</v>
      </c>
      <c r="F386" s="269">
        <v>0</v>
      </c>
      <c r="G386" s="269">
        <v>0</v>
      </c>
      <c r="H386" s="269">
        <v>0</v>
      </c>
      <c r="I386" s="269">
        <v>0</v>
      </c>
    </row>
    <row r="387" spans="4:9">
      <c r="D387" s="268" t="s">
        <v>18871</v>
      </c>
      <c r="E387" s="269">
        <v>0</v>
      </c>
      <c r="F387" s="269">
        <v>0</v>
      </c>
      <c r="G387" s="269">
        <v>0</v>
      </c>
      <c r="H387" s="269">
        <v>0</v>
      </c>
      <c r="I387" s="269">
        <v>0</v>
      </c>
    </row>
    <row r="388" spans="4:9">
      <c r="D388" s="268" t="s">
        <v>18872</v>
      </c>
      <c r="E388" s="269">
        <v>0</v>
      </c>
      <c r="F388" s="269">
        <v>0</v>
      </c>
      <c r="G388" s="269">
        <v>3</v>
      </c>
      <c r="H388" s="269">
        <v>3</v>
      </c>
      <c r="I388" s="269">
        <v>0</v>
      </c>
    </row>
    <row r="389" spans="4:9">
      <c r="D389" s="268" t="s">
        <v>18873</v>
      </c>
      <c r="E389" s="269">
        <v>0</v>
      </c>
      <c r="F389" s="269">
        <v>0</v>
      </c>
      <c r="G389" s="269">
        <v>1</v>
      </c>
      <c r="H389" s="269">
        <v>0</v>
      </c>
      <c r="I389" s="269">
        <v>0</v>
      </c>
    </row>
    <row r="390" spans="4:9">
      <c r="D390" s="268" t="s">
        <v>18874</v>
      </c>
      <c r="E390" s="269">
        <v>0</v>
      </c>
      <c r="F390" s="269">
        <v>0</v>
      </c>
      <c r="G390" s="269">
        <v>0</v>
      </c>
      <c r="H390" s="269">
        <v>0</v>
      </c>
      <c r="I390" s="269">
        <v>0</v>
      </c>
    </row>
    <row r="391" spans="4:9">
      <c r="D391" s="268" t="s">
        <v>18875</v>
      </c>
      <c r="E391" s="269">
        <v>0</v>
      </c>
      <c r="F391" s="269">
        <v>0</v>
      </c>
      <c r="G391" s="269">
        <v>0</v>
      </c>
      <c r="H391" s="269">
        <v>0</v>
      </c>
      <c r="I391" s="269">
        <v>0</v>
      </c>
    </row>
    <row r="392" spans="4:9">
      <c r="D392" s="268" t="s">
        <v>18876</v>
      </c>
      <c r="E392" s="269">
        <v>0</v>
      </c>
      <c r="F392" s="269">
        <v>0</v>
      </c>
      <c r="G392" s="269">
        <v>0</v>
      </c>
      <c r="H392" s="269">
        <v>0</v>
      </c>
      <c r="I392" s="269">
        <v>0</v>
      </c>
    </row>
    <row r="393" spans="4:9">
      <c r="D393" s="268" t="s">
        <v>18877</v>
      </c>
      <c r="E393" s="269">
        <v>0</v>
      </c>
      <c r="F393" s="269">
        <v>0</v>
      </c>
      <c r="G393" s="269">
        <v>0</v>
      </c>
      <c r="H393" s="269">
        <v>0</v>
      </c>
      <c r="I393" s="269">
        <v>0</v>
      </c>
    </row>
    <row r="394" spans="4:9">
      <c r="D394" s="268" t="s">
        <v>18878</v>
      </c>
      <c r="E394" s="269">
        <v>0</v>
      </c>
      <c r="F394" s="269">
        <v>0</v>
      </c>
      <c r="G394" s="269">
        <v>0</v>
      </c>
      <c r="H394" s="269">
        <v>0</v>
      </c>
      <c r="I394" s="269">
        <v>0</v>
      </c>
    </row>
    <row r="395" spans="4:9">
      <c r="D395" s="268" t="s">
        <v>18879</v>
      </c>
      <c r="E395" s="269">
        <v>0</v>
      </c>
      <c r="F395" s="269">
        <v>0</v>
      </c>
      <c r="G395" s="269">
        <v>0</v>
      </c>
      <c r="H395" s="269">
        <v>0</v>
      </c>
      <c r="I395" s="269">
        <v>0</v>
      </c>
    </row>
    <row r="396" spans="4:9">
      <c r="D396" s="268" t="s">
        <v>18880</v>
      </c>
      <c r="E396" s="269">
        <v>0</v>
      </c>
      <c r="F396" s="269">
        <v>0</v>
      </c>
      <c r="G396" s="269">
        <v>0</v>
      </c>
      <c r="H396" s="269">
        <v>0</v>
      </c>
      <c r="I396" s="269">
        <v>0</v>
      </c>
    </row>
    <row r="397" spans="4:9">
      <c r="D397" s="268" t="s">
        <v>18881</v>
      </c>
      <c r="E397" s="269">
        <v>0</v>
      </c>
      <c r="F397" s="269">
        <v>0</v>
      </c>
      <c r="G397" s="269">
        <v>0</v>
      </c>
      <c r="H397" s="269">
        <v>1</v>
      </c>
      <c r="I397" s="269">
        <v>0</v>
      </c>
    </row>
    <row r="398" spans="4:9">
      <c r="D398" s="268" t="s">
        <v>18882</v>
      </c>
      <c r="E398" s="269">
        <v>0</v>
      </c>
      <c r="F398" s="269">
        <v>0</v>
      </c>
      <c r="G398" s="269">
        <v>0</v>
      </c>
      <c r="H398" s="269">
        <v>0</v>
      </c>
      <c r="I398" s="269">
        <v>0</v>
      </c>
    </row>
    <row r="399" spans="4:9">
      <c r="D399" s="268" t="s">
        <v>18883</v>
      </c>
      <c r="E399" s="269">
        <v>0</v>
      </c>
      <c r="F399" s="269">
        <v>0</v>
      </c>
      <c r="G399" s="269">
        <v>0</v>
      </c>
      <c r="H399" s="269">
        <v>0</v>
      </c>
      <c r="I399" s="269">
        <v>0</v>
      </c>
    </row>
    <row r="400" spans="4:9">
      <c r="D400" s="268" t="s">
        <v>18884</v>
      </c>
      <c r="E400" s="269">
        <v>0</v>
      </c>
      <c r="F400" s="269">
        <v>0</v>
      </c>
      <c r="G400" s="269">
        <v>0</v>
      </c>
      <c r="H400" s="269">
        <v>0</v>
      </c>
      <c r="I400" s="269">
        <v>0</v>
      </c>
    </row>
    <row r="401" spans="1:9">
      <c r="D401" s="268" t="s">
        <v>18885</v>
      </c>
      <c r="E401" s="269">
        <v>0</v>
      </c>
      <c r="F401" s="269">
        <v>0</v>
      </c>
      <c r="G401" s="269">
        <v>0</v>
      </c>
      <c r="H401" s="269">
        <v>0</v>
      </c>
      <c r="I401" s="269">
        <v>0</v>
      </c>
    </row>
    <row r="402" spans="1:9">
      <c r="D402" s="268" t="s">
        <v>18886</v>
      </c>
      <c r="E402" s="269">
        <v>0</v>
      </c>
      <c r="F402" s="269">
        <v>0</v>
      </c>
      <c r="G402" s="269">
        <v>0</v>
      </c>
      <c r="H402" s="269">
        <v>0</v>
      </c>
      <c r="I402" s="269">
        <v>0</v>
      </c>
    </row>
    <row r="403" spans="1:9">
      <c r="D403" s="268" t="s">
        <v>18887</v>
      </c>
      <c r="E403" s="269">
        <v>0</v>
      </c>
      <c r="F403" s="269">
        <v>0</v>
      </c>
      <c r="G403" s="269">
        <v>0</v>
      </c>
      <c r="H403" s="269">
        <v>0</v>
      </c>
      <c r="I403" s="269">
        <v>0</v>
      </c>
    </row>
    <row r="404" spans="1:9">
      <c r="D404" s="268" t="s">
        <v>18888</v>
      </c>
      <c r="E404" s="269">
        <v>0</v>
      </c>
      <c r="F404" s="269">
        <v>0</v>
      </c>
      <c r="G404" s="269">
        <v>0</v>
      </c>
      <c r="H404" s="269">
        <v>0</v>
      </c>
      <c r="I404" s="269">
        <v>0</v>
      </c>
    </row>
    <row r="405" spans="1:9">
      <c r="D405" s="268" t="s">
        <v>18889</v>
      </c>
      <c r="E405" s="269">
        <v>273</v>
      </c>
      <c r="F405" s="269">
        <v>267</v>
      </c>
      <c r="G405" s="269">
        <v>327</v>
      </c>
      <c r="H405" s="269">
        <v>343</v>
      </c>
      <c r="I405" s="269">
        <v>211</v>
      </c>
    </row>
    <row r="406" spans="1:9">
      <c r="D406" s="268" t="s">
        <v>18890</v>
      </c>
      <c r="E406" s="269">
        <v>476</v>
      </c>
      <c r="F406" s="269">
        <v>359</v>
      </c>
      <c r="G406" s="269">
        <v>543</v>
      </c>
      <c r="H406" s="269">
        <v>604</v>
      </c>
      <c r="I406" s="269">
        <v>214</v>
      </c>
    </row>
    <row r="407" spans="1:9">
      <c r="D407" s="268" t="s">
        <v>18891</v>
      </c>
      <c r="E407" s="269">
        <v>399</v>
      </c>
      <c r="F407" s="269">
        <v>494</v>
      </c>
      <c r="G407" s="269">
        <v>394</v>
      </c>
      <c r="H407" s="269">
        <v>421</v>
      </c>
      <c r="I407" s="269">
        <v>289</v>
      </c>
    </row>
    <row r="408" spans="1:9">
      <c r="D408" s="268" t="s">
        <v>18892</v>
      </c>
      <c r="E408" s="269">
        <v>0</v>
      </c>
      <c r="F408" s="269">
        <v>0</v>
      </c>
      <c r="G408" s="269">
        <v>0</v>
      </c>
      <c r="H408" s="269">
        <v>0</v>
      </c>
      <c r="I408" s="269">
        <v>0</v>
      </c>
    </row>
    <row r="409" spans="1:9">
      <c r="D409" s="268" t="s">
        <v>18893</v>
      </c>
      <c r="E409" s="269">
        <v>0</v>
      </c>
      <c r="F409" s="269">
        <v>0</v>
      </c>
      <c r="G409" s="269">
        <v>0</v>
      </c>
      <c r="H409" s="269">
        <v>0</v>
      </c>
      <c r="I409" s="269">
        <v>0</v>
      </c>
    </row>
    <row r="411" spans="1:9" ht="409.6">
      <c r="A411" s="270"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RowHeight="14.4"/>
  <cols>
    <col min="1" max="2" width="8.6640625"/>
    <col min="3" max="3" width="9.5546875" bestFit="1" customWidth="1"/>
    <col min="4" max="4" width="14.44140625" customWidth="1"/>
    <col min="5" max="5" width="19.5546875"/>
    <col min="6" max="6" width="15.44140625"/>
    <col min="7" max="7" width="11.88671875"/>
    <col min="8" max="1025" width="8.66406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RowHeight="14.4"/>
  <cols>
    <col min="1" max="1" width="25.6640625"/>
    <col min="2" max="2" width="6.109375"/>
    <col min="3" max="3" width="8"/>
    <col min="4" max="4" width="6.109375"/>
    <col min="5" max="10" width="8.6640625"/>
    <col min="11" max="15" width="0" hidden="1"/>
    <col min="16" max="16" width="13.6640625"/>
    <col min="17" max="17" width="47.109375"/>
    <col min="18" max="1025" width="8.66406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09375" defaultRowHeight="13.2"/>
  <cols>
    <col min="1" max="1" width="19.33203125" style="16" bestFit="1" customWidth="1"/>
    <col min="2" max="9" width="13.88671875" style="16" customWidth="1"/>
    <col min="10" max="10" width="45.109375" style="16" customWidth="1"/>
    <col min="11" max="16" width="13.88671875" style="16" customWidth="1"/>
    <col min="17" max="17" width="13.88671875" style="17" customWidth="1"/>
    <col min="18" max="51" width="13.88671875" style="16" customWidth="1"/>
    <col min="52" max="52" width="16.6640625" style="16" customWidth="1"/>
    <col min="53" max="16384" width="9.109375" style="16"/>
  </cols>
  <sheetData>
    <row r="1" spans="1:55" ht="24.6">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8">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6">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09375" defaultRowHeight="13.2"/>
  <cols>
    <col min="1" max="1" width="19.44140625" style="16" customWidth="1"/>
    <col min="2" max="5" width="9.109375" style="16"/>
    <col min="6" max="6" width="12.109375" style="16" bestFit="1" customWidth="1"/>
    <col min="7" max="7" width="11.33203125" style="16" bestFit="1" customWidth="1"/>
    <col min="8" max="16384" width="9.10937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cp:lastModifiedBy>
  <cp:revision>0</cp:revision>
  <dcterms:created xsi:type="dcterms:W3CDTF">2013-08-26T12:42:33Z</dcterms:created>
  <dcterms:modified xsi:type="dcterms:W3CDTF">2020-11-17T13:18:15Z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227315247058868</vt:r8>
  </property>
</Properties>
</file>